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1"/>
  <workbookPr/>
  <mc:AlternateContent xmlns:mc="http://schemas.openxmlformats.org/markup-compatibility/2006">
    <mc:Choice Requires="x15">
      <x15ac:absPath xmlns:x15ac="http://schemas.microsoft.com/office/spreadsheetml/2010/11/ac" url="/Users/guzmart/MCV/ips_private/02_datos_crudos/"/>
    </mc:Choice>
  </mc:AlternateContent>
  <xr:revisionPtr revIDLastSave="0" documentId="13_ncr:1_{11ABE6C8-22E2-E14E-B099-5A79B91D56A0}" xr6:coauthVersionLast="47" xr6:coauthVersionMax="47" xr10:uidLastSave="{00000000-0000-0000-0000-000000000000}"/>
  <bookViews>
    <workbookView xWindow="28800" yWindow="-9720" windowWidth="15040" windowHeight="16420" activeTab="1" xr2:uid="{00000000-000D-0000-FFFF-FFFF00000000}"/>
  </bookViews>
  <sheets>
    <sheet name="99_pobtot" sheetId="1" state="hidden" r:id="rId1"/>
    <sheet name="00_directorio" sheetId="2" r:id="rId2"/>
    <sheet name="01_01_carencia_acceso_alimentac" sheetId="3" r:id="rId3"/>
    <sheet name="01_02_mortalidad_materna" sheetId="4" r:id="rId4"/>
    <sheet name="01_03_mortalidad_infantil" sheetId="5" r:id="rId5"/>
    <sheet name="01_04_mortalidad_infecciosas" sheetId="6" r:id="rId6"/>
    <sheet name="01_05_hogares_disponibilidad_ag" sheetId="7" r:id="rId7"/>
    <sheet name="01_06_dotacion_diaria_agua" sheetId="8" r:id="rId8"/>
    <sheet name="01_07_hogares_servicio_sanitari" sheetId="9" r:id="rId9"/>
    <sheet name="01_08_hogares_paredes_fragiles" sheetId="10" r:id="rId10"/>
    <sheet name="01_09_hogares_piso_tierra" sheetId="11" r:id="rId11"/>
    <sheet name="01_10_hogares_cocina_leña_carbo" sheetId="12" r:id="rId12"/>
    <sheet name="01_11_hogares_hacinamiento" sheetId="13" r:id="rId13"/>
    <sheet name="01_12_homicidios" sheetId="14" r:id="rId14"/>
    <sheet name="01_13_peligrosidad_accidentes_t" sheetId="15" r:id="rId15"/>
    <sheet name="01_14_crimen_violento" sheetId="16" r:id="rId16"/>
    <sheet name="01_15_crimen_organizado" sheetId="17" r:id="rId17"/>
    <sheet name="01_16_percepción_inseguridad" sheetId="18" r:id="rId18"/>
    <sheet name="02_17_matriculacion_preescolar" sheetId="19" r:id="rId19"/>
    <sheet name="02_18_analfabetismo" sheetId="20" r:id="rId20"/>
    <sheet name="02_19_matriculación_primaria" sheetId="21" r:id="rId21"/>
    <sheet name="02_20_matriculación_secundaria" sheetId="22" r:id="rId22"/>
    <sheet name="02_21_paridad_genero_educacion_" sheetId="23" r:id="rId23"/>
    <sheet name="02_22_usuarios_telemo" sheetId="24" r:id="rId24"/>
    <sheet name="02_23_hogares_computadora" sheetId="25" r:id="rId25"/>
    <sheet name="02_24_hogares_internet" sheetId="26" r:id="rId26"/>
    <sheet name="02_25_tasa_agresion_periodistas" sheetId="27" r:id="rId27"/>
    <sheet name="02_26_esperanza_vida" sheetId="28" r:id="rId28"/>
    <sheet name="02_27_tasa_suicidios" sheetId="29" r:id="rId29"/>
    <sheet name="02_28_mortalidad_circulatorias" sheetId="30" r:id="rId30"/>
    <sheet name="02_29_mortalidad_diabetes" sheetId="31" r:id="rId31"/>
    <sheet name="02_30_tasa_obesidad" sheetId="32" r:id="rId32"/>
    <sheet name="02_31_grado_presion_agua" sheetId="33" r:id="rId33"/>
    <sheet name="02_32_enterrar_quemar_basura" sheetId="34" r:id="rId34"/>
    <sheet name="02_33_satisdacción_áreas_verdes" sheetId="35" r:id="rId35"/>
    <sheet name="02_34_uso_focos_ahorradores" sheetId="36" r:id="rId36"/>
    <sheet name="02_56_emisiones_co2" sheetId="37" r:id="rId37"/>
    <sheet name="03_35_hogares_titulo_propiedad" sheetId="38" r:id="rId38"/>
    <sheet name="03_36_participación_electoral" sheetId="39" r:id="rId39"/>
    <sheet name="03_37_interaccion_gobierno_elec" sheetId="40" r:id="rId40"/>
    <sheet name="03_38_participación_ciudadana_g" sheetId="41" r:id="rId41"/>
    <sheet name="03_39_percepcion_corrupcion" sheetId="42" r:id="rId42"/>
    <sheet name="03_40_Jóvenes15_24_no_studian_n" sheetId="43" r:id="rId43"/>
    <sheet name="03_41_embarazo_adolescente" sheetId="44" r:id="rId44"/>
    <sheet name="03_42_corrupcion" sheetId="45" r:id="rId45"/>
    <sheet name="03_43_informalidad_laboral" sheetId="46" r:id="rId46"/>
    <sheet name="03_44_tiempo_traslado" sheetId="47" r:id="rId47"/>
    <sheet name="03_45_confianza_vecinos" sheetId="48" r:id="rId48"/>
    <sheet name="03_46_participacion_mujeres_con" sheetId="49" r:id="rId49"/>
    <sheet name="03_47_inclusion_poblacion_gay" sheetId="50" r:id="rId50"/>
    <sheet name="03_48_inclusion_poblacion_indig" sheetId="51" r:id="rId51"/>
    <sheet name="03_49_inclusion_poblacion_disca" sheetId="52" r:id="rId52"/>
    <sheet name="03_50_absorcion_eduacion_superi" sheetId="53" r:id="rId53"/>
    <sheet name="03_51_cobertura_educacion_super" sheetId="54" r:id="rId54"/>
    <sheet name="03_52_escolaridad_mujeres" sheetId="55" r:id="rId55"/>
    <sheet name="03_53_paridad_género_posgrado" sheetId="56" r:id="rId56"/>
    <sheet name="03_54_paridad_género_licenciatu" sheetId="57" r:id="rId57"/>
    <sheet name="03_55_posgrados_nacionales_cali" sheetId="58" r:id="rId58"/>
  </sheets>
  <definedNames>
    <definedName name="_xlnm._FilterDatabase" localSheetId="2" hidden="1">'01_01_carencia_acceso_alimentac'!$A$1:$F$232</definedName>
    <definedName name="_xlnm._FilterDatabase" localSheetId="3" hidden="1">'01_02_mortalidad_materna'!$A$1:$F$661</definedName>
    <definedName name="_xlnm._FilterDatabase" localSheetId="4" hidden="1">'01_03_mortalidad_infantil'!$A$1:$F$727</definedName>
    <definedName name="_xlnm._FilterDatabase" localSheetId="5" hidden="1">'01_04_mortalidad_infecciosas'!$A$1:$G$727</definedName>
    <definedName name="_xlnm._FilterDatabase" localSheetId="6" hidden="1">'01_05_hogares_disponibilidad_ag'!$A$1:$F$133</definedName>
    <definedName name="_xlnm._FilterDatabase" localSheetId="7" hidden="1">'01_06_dotacion_diaria_agua'!$A$1:$F$133</definedName>
    <definedName name="_xlnm._FilterDatabase" localSheetId="8" hidden="1">'01_07_hogares_servicio_sanitari'!$A$1:$F$199</definedName>
    <definedName name="_xlnm._FilterDatabase" localSheetId="9" hidden="1">'01_08_hogares_paredes_fragiles'!$A$1:$F$166</definedName>
    <definedName name="_xlnm._FilterDatabase" localSheetId="10" hidden="1">'01_09_hogares_piso_tierra'!$A$1:$F$199</definedName>
    <definedName name="_xlnm._FilterDatabase" localSheetId="11" hidden="1">'01_10_hogares_cocina_leña_carbo'!$A$1:$F$166</definedName>
    <definedName name="_xlnm._FilterDatabase" localSheetId="12" hidden="1">'01_11_hogares_hacinamiento'!$A$1:$F$166</definedName>
    <definedName name="_xlnm._FilterDatabase" localSheetId="13" hidden="1">'01_12_homicidios'!$A$1:$F$397</definedName>
    <definedName name="_xlnm._FilterDatabase" localSheetId="14" hidden="1">'01_13_peligrosidad_accidentes_t'!$A$1:$F$232</definedName>
    <definedName name="_xlnm._FilterDatabase" localSheetId="15" hidden="1">'01_14_crimen_violento'!$A$1:$F$199</definedName>
    <definedName name="_xlnm._FilterDatabase" localSheetId="16" hidden="1">'01_15_crimen_organizado'!$A$1:$F$232</definedName>
    <definedName name="_xlnm._FilterDatabase" localSheetId="18" hidden="1">'02_17_matriculacion_preescolar'!$A$1:$F$397</definedName>
    <definedName name="_xlnm._FilterDatabase" localSheetId="19" hidden="1">'02_18_analfabetismo'!$A$1:$G$199</definedName>
    <definedName name="_xlnm._FilterDatabase" localSheetId="20" hidden="1">'02_19_matriculación_primaria'!$A$1:$F$397</definedName>
    <definedName name="_xlnm._FilterDatabase" localSheetId="21" hidden="1">'02_20_matriculación_secundaria'!$A$1:$F$364</definedName>
    <definedName name="_xlnm._FilterDatabase" localSheetId="22" hidden="1">'02_21_paridad_genero_educacion_'!$A$1:$F$397</definedName>
    <definedName name="_xlnm._FilterDatabase" localSheetId="25" hidden="1">'02_24_hogares_internet'!$A$1:$F$199</definedName>
    <definedName name="_xlnm._FilterDatabase" localSheetId="26" hidden="1">'02_25_tasa_agresion_periodistas'!$A$1:$H$331</definedName>
    <definedName name="_xlnm._FilterDatabase" localSheetId="28" hidden="1">'02_27_tasa_suicidios'!$A$1:$F$364</definedName>
    <definedName name="_xlnm._FilterDatabase" localSheetId="29" hidden="1">'02_28_mortalidad_circulatorias'!$A$1:$F$694</definedName>
    <definedName name="_xlnm._FilterDatabase" localSheetId="30" hidden="1">'02_29_mortalidad_diabetes'!$A$1:$F$364</definedName>
    <definedName name="_xlnm._FilterDatabase" localSheetId="31" hidden="1">'02_30_tasa_obesidad'!$A$1:$F$67</definedName>
    <definedName name="_xlnm._FilterDatabase" localSheetId="32" hidden="1">'02_31_grado_presion_agua'!$A$1:$F$232</definedName>
    <definedName name="_xlnm._FilterDatabase" localSheetId="33" hidden="1">'02_32_enterrar_quemar_basura'!$A$1:$F$133</definedName>
    <definedName name="_xlnm._FilterDatabase" localSheetId="34" hidden="1">'02_33_satisdacción_áreas_verdes'!$A$1:$G$166</definedName>
    <definedName name="_xlnm._FilterDatabase" localSheetId="37" hidden="1">'03_35_hogares_titulo_propiedad'!$A$1:$F$199</definedName>
    <definedName name="_xlnm._FilterDatabase" localSheetId="38" hidden="1">'03_36_participación_electoral'!$A$1:$F$100</definedName>
    <definedName name="_xlnm._FilterDatabase" localSheetId="39" hidden="1">'03_37_interaccion_gobierno_elec'!$A$1:$F$133</definedName>
    <definedName name="_xlnm._FilterDatabase" localSheetId="44" hidden="1">'03_42_corrupcion'!$A$1:$F$166</definedName>
    <definedName name="_xlnm._FilterDatabase" localSheetId="47" hidden="1">'03_45_confianza_vecinos'!$A$1:$G$331</definedName>
    <definedName name="_xlnm._FilterDatabase" localSheetId="48" hidden="1">'03_46_participacion_mujeres_con'!$A$1:$F$861</definedName>
    <definedName name="_xlnm._FilterDatabase" localSheetId="49" hidden="1">'03_47_inclusion_poblacion_gay'!$A$1:$G$133</definedName>
    <definedName name="_xlnm._FilterDatabase" localSheetId="52" hidden="1">'03_50_absorcion_eduacion_superi'!$A$1:$F$430</definedName>
    <definedName name="_xlnm._FilterDatabase" localSheetId="54" hidden="1">'03_52_escolaridad_mujeres'!$A$1:$F$133</definedName>
    <definedName name="_xlnm._FilterDatabase" localSheetId="55" hidden="1">'03_53_paridad_género_posgrado'!$A$1:$F$430</definedName>
    <definedName name="_xlnm._FilterDatabase" localSheetId="56" hidden="1">'03_54_paridad_género_licenciatu'!$A$1:$F$430</definedName>
    <definedName name="_xlnm._FilterDatabase" localSheetId="57" hidden="1">'03_55_posgrados_nacionales_cali'!$A$1:$G$463</definedName>
    <definedName name="_xlnm._FilterDatabase" localSheetId="0" hidden="1">'99_pobtot'!$A$1:$C$530</definedName>
    <definedName name="Z_03EBCA80_EF9F_4728_9339_DABE8F010816_.wvu.FilterData" localSheetId="2" hidden="1">'01_01_carencia_acceso_alimentac'!$A$1:$F$232</definedName>
  </definedNames>
  <calcPr calcId="191029"/>
  <customWorkbookViews>
    <customWorkbookView name="Filtro 1" guid="{03EBCA80-EF9F-4728-9339-DABE8F010816}" maximized="1" windowWidth="0" windowHeight="0" activeSheetId="0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33" i="50" l="1"/>
  <c r="F132" i="50"/>
  <c r="F131" i="50"/>
  <c r="F130" i="50"/>
  <c r="F129" i="50"/>
  <c r="F128" i="50"/>
  <c r="F127" i="50"/>
  <c r="F126" i="50"/>
  <c r="F125" i="50"/>
  <c r="F124" i="50"/>
  <c r="F123" i="50"/>
  <c r="F122" i="50"/>
  <c r="F121" i="50"/>
  <c r="F120" i="50"/>
  <c r="F119" i="50"/>
  <c r="F118" i="50"/>
  <c r="F117" i="50"/>
  <c r="F116" i="50"/>
  <c r="F115" i="50"/>
  <c r="F114" i="50"/>
  <c r="F113" i="50"/>
  <c r="F112" i="50"/>
  <c r="F111" i="50"/>
  <c r="F110" i="50"/>
  <c r="F109" i="50"/>
  <c r="F108" i="50"/>
  <c r="F107" i="50"/>
  <c r="F106" i="50"/>
  <c r="F105" i="50"/>
  <c r="F104" i="50"/>
  <c r="F103" i="50"/>
  <c r="F102" i="50"/>
  <c r="F101" i="50"/>
  <c r="F100" i="50"/>
  <c r="F99" i="50"/>
  <c r="F98" i="50"/>
  <c r="F97" i="50"/>
  <c r="F96" i="50"/>
  <c r="F95" i="50"/>
  <c r="F94" i="50"/>
  <c r="F93" i="50"/>
  <c r="F92" i="50"/>
  <c r="F91" i="50"/>
  <c r="F90" i="50"/>
  <c r="F89" i="50"/>
  <c r="F88" i="50"/>
  <c r="F87" i="50"/>
  <c r="F86" i="50"/>
  <c r="F85" i="50"/>
  <c r="F84" i="50"/>
  <c r="F83" i="50"/>
  <c r="F82" i="50"/>
  <c r="F81" i="50"/>
  <c r="F80" i="50"/>
  <c r="F79" i="50"/>
  <c r="F78" i="50"/>
  <c r="F77" i="50"/>
  <c r="F76" i="50"/>
  <c r="F75" i="50"/>
  <c r="F74" i="50"/>
  <c r="F73" i="50"/>
  <c r="F72" i="50"/>
  <c r="F71" i="50"/>
  <c r="F70" i="50"/>
  <c r="F69" i="50"/>
  <c r="F68" i="50"/>
  <c r="F67" i="50"/>
  <c r="F66" i="50"/>
  <c r="F65" i="50"/>
  <c r="F64" i="50"/>
  <c r="F63" i="50"/>
  <c r="F62" i="50"/>
  <c r="F61" i="50"/>
  <c r="F60" i="50"/>
  <c r="F59" i="50"/>
  <c r="F58" i="50"/>
  <c r="F57" i="50"/>
  <c r="F56" i="50"/>
  <c r="F55" i="50"/>
  <c r="F54" i="50"/>
  <c r="F53" i="50"/>
  <c r="F52" i="50"/>
  <c r="F51" i="50"/>
  <c r="F50" i="50"/>
  <c r="F49" i="50"/>
  <c r="F48" i="50"/>
  <c r="F47" i="50"/>
  <c r="F46" i="50"/>
  <c r="F45" i="50"/>
  <c r="F44" i="50"/>
  <c r="F43" i="50"/>
  <c r="F42" i="50"/>
  <c r="F41" i="50"/>
  <c r="F40" i="50"/>
  <c r="F39" i="50"/>
  <c r="F38" i="50"/>
  <c r="F37" i="50"/>
  <c r="F36" i="50"/>
  <c r="F35" i="50"/>
  <c r="F34" i="50"/>
  <c r="F33" i="50"/>
  <c r="F32" i="50"/>
  <c r="F31" i="50"/>
  <c r="F30" i="50"/>
  <c r="F29" i="50"/>
  <c r="F28" i="50"/>
  <c r="F27" i="50"/>
  <c r="F26" i="50"/>
  <c r="F25" i="50"/>
  <c r="F24" i="50"/>
  <c r="F23" i="50"/>
  <c r="F22" i="50"/>
  <c r="F21" i="50"/>
  <c r="F20" i="50"/>
  <c r="F19" i="50"/>
  <c r="F18" i="50"/>
  <c r="F17" i="50"/>
  <c r="F16" i="50"/>
  <c r="F15" i="50"/>
  <c r="F14" i="50"/>
  <c r="F13" i="50"/>
  <c r="F12" i="50"/>
  <c r="F11" i="50"/>
  <c r="F10" i="50"/>
  <c r="F9" i="50"/>
  <c r="F8" i="50"/>
  <c r="F7" i="50"/>
  <c r="F6" i="50"/>
  <c r="F5" i="50"/>
  <c r="F4" i="50"/>
  <c r="F3" i="50"/>
  <c r="F2" i="50"/>
  <c r="F331" i="48"/>
  <c r="F330" i="48"/>
  <c r="F329" i="48"/>
  <c r="F328" i="48"/>
  <c r="F327" i="48"/>
  <c r="F326" i="48"/>
  <c r="F325" i="48"/>
  <c r="F324" i="48"/>
  <c r="F323" i="48"/>
  <c r="F322" i="48"/>
  <c r="F321" i="48"/>
  <c r="F320" i="48"/>
  <c r="F319" i="48"/>
  <c r="F318" i="48"/>
  <c r="F317" i="48"/>
  <c r="F316" i="48"/>
  <c r="F315" i="48"/>
  <c r="F314" i="48"/>
  <c r="F313" i="48"/>
  <c r="F312" i="48"/>
  <c r="F311" i="48"/>
  <c r="F310" i="48"/>
  <c r="F309" i="48"/>
  <c r="F308" i="48"/>
  <c r="F307" i="48"/>
  <c r="F306" i="48"/>
  <c r="F305" i="48"/>
  <c r="F304" i="48"/>
  <c r="F303" i="48"/>
  <c r="F302" i="48"/>
  <c r="F301" i="48"/>
  <c r="F300" i="48"/>
  <c r="F299" i="48"/>
  <c r="G298" i="48"/>
  <c r="F298" i="48"/>
  <c r="G297" i="48"/>
  <c r="F297" i="48" s="1"/>
  <c r="G296" i="48"/>
  <c r="F296" i="48"/>
  <c r="G295" i="48"/>
  <c r="F295" i="48"/>
  <c r="G294" i="48"/>
  <c r="F294" i="48"/>
  <c r="G293" i="48"/>
  <c r="F293" i="48" s="1"/>
  <c r="G292" i="48"/>
  <c r="F292" i="48"/>
  <c r="G291" i="48"/>
  <c r="F291" i="48"/>
  <c r="G290" i="48"/>
  <c r="F290" i="48"/>
  <c r="G289" i="48"/>
  <c r="F289" i="48" s="1"/>
  <c r="G288" i="48"/>
  <c r="F288" i="48"/>
  <c r="G287" i="48"/>
  <c r="F287" i="48"/>
  <c r="G286" i="48"/>
  <c r="F286" i="48"/>
  <c r="G285" i="48"/>
  <c r="F285" i="48" s="1"/>
  <c r="G284" i="48"/>
  <c r="F284" i="48"/>
  <c r="G283" i="48"/>
  <c r="F283" i="48"/>
  <c r="G282" i="48"/>
  <c r="F282" i="48"/>
  <c r="G281" i="48"/>
  <c r="F281" i="48" s="1"/>
  <c r="G280" i="48"/>
  <c r="F280" i="48"/>
  <c r="G279" i="48"/>
  <c r="F279" i="48"/>
  <c r="G278" i="48"/>
  <c r="F278" i="48"/>
  <c r="G277" i="48"/>
  <c r="F277" i="48" s="1"/>
  <c r="G276" i="48"/>
  <c r="F276" i="48"/>
  <c r="G275" i="48"/>
  <c r="F275" i="48"/>
  <c r="G274" i="48"/>
  <c r="F274" i="48"/>
  <c r="G273" i="48"/>
  <c r="F273" i="48" s="1"/>
  <c r="G272" i="48"/>
  <c r="F272" i="48"/>
  <c r="G271" i="48"/>
  <c r="F271" i="48"/>
  <c r="G270" i="48"/>
  <c r="F270" i="48"/>
  <c r="G269" i="48"/>
  <c r="F269" i="48" s="1"/>
  <c r="G268" i="48"/>
  <c r="F268" i="48"/>
  <c r="G267" i="48"/>
  <c r="F267" i="48"/>
  <c r="G266" i="48"/>
  <c r="F266" i="48"/>
  <c r="G265" i="48"/>
  <c r="F265" i="48" s="1"/>
  <c r="G264" i="48"/>
  <c r="F264" i="48"/>
  <c r="G263" i="48"/>
  <c r="F263" i="48"/>
  <c r="G262" i="48"/>
  <c r="F262" i="48"/>
  <c r="G261" i="48"/>
  <c r="F261" i="48" s="1"/>
  <c r="G260" i="48"/>
  <c r="F260" i="48"/>
  <c r="G259" i="48"/>
  <c r="F259" i="48"/>
  <c r="G258" i="48"/>
  <c r="F258" i="48"/>
  <c r="G257" i="48"/>
  <c r="F257" i="48" s="1"/>
  <c r="G256" i="48"/>
  <c r="F256" i="48"/>
  <c r="G255" i="48"/>
  <c r="F255" i="48"/>
  <c r="G254" i="48"/>
  <c r="F254" i="48"/>
  <c r="G253" i="48"/>
  <c r="F253" i="48" s="1"/>
  <c r="G252" i="48"/>
  <c r="F252" i="48"/>
  <c r="G251" i="48"/>
  <c r="F251" i="48"/>
  <c r="G250" i="48"/>
  <c r="F250" i="48"/>
  <c r="G249" i="48"/>
  <c r="F249" i="48" s="1"/>
  <c r="G248" i="48"/>
  <c r="F248" i="48"/>
  <c r="G247" i="48"/>
  <c r="F247" i="48"/>
  <c r="G246" i="48"/>
  <c r="F246" i="48"/>
  <c r="G245" i="48"/>
  <c r="F245" i="48" s="1"/>
  <c r="G244" i="48"/>
  <c r="F244" i="48"/>
  <c r="G243" i="48"/>
  <c r="F243" i="48"/>
  <c r="G242" i="48"/>
  <c r="F242" i="48"/>
  <c r="G241" i="48"/>
  <c r="F241" i="48" s="1"/>
  <c r="G240" i="48"/>
  <c r="F240" i="48"/>
  <c r="G239" i="48"/>
  <c r="F239" i="48"/>
  <c r="G238" i="48"/>
  <c r="F238" i="48"/>
  <c r="G237" i="48"/>
  <c r="F237" i="48" s="1"/>
  <c r="G236" i="48"/>
  <c r="F236" i="48"/>
  <c r="G235" i="48"/>
  <c r="F235" i="48"/>
  <c r="G234" i="48"/>
  <c r="F234" i="48"/>
  <c r="G233" i="48"/>
  <c r="F233" i="48" s="1"/>
  <c r="G232" i="48"/>
  <c r="F232" i="48"/>
  <c r="G231" i="48"/>
  <c r="F231" i="48"/>
  <c r="G230" i="48"/>
  <c r="F230" i="48"/>
  <c r="G229" i="48"/>
  <c r="F229" i="48" s="1"/>
  <c r="G228" i="48"/>
  <c r="F228" i="48"/>
  <c r="G227" i="48"/>
  <c r="F227" i="48"/>
  <c r="G226" i="48"/>
  <c r="F226" i="48"/>
  <c r="G225" i="48"/>
  <c r="F225" i="48" s="1"/>
  <c r="G224" i="48"/>
  <c r="F224" i="48"/>
  <c r="G223" i="48"/>
  <c r="F223" i="48"/>
  <c r="G222" i="48"/>
  <c r="F222" i="48"/>
  <c r="G221" i="48"/>
  <c r="F221" i="48" s="1"/>
  <c r="G220" i="48"/>
  <c r="F220" i="48"/>
  <c r="G219" i="48"/>
  <c r="F219" i="48"/>
  <c r="G218" i="48"/>
  <c r="F218" i="48"/>
  <c r="G217" i="48"/>
  <c r="F217" i="48" s="1"/>
  <c r="G216" i="48"/>
  <c r="F216" i="48"/>
  <c r="G215" i="48"/>
  <c r="F215" i="48"/>
  <c r="G214" i="48"/>
  <c r="F214" i="48"/>
  <c r="G213" i="48"/>
  <c r="F213" i="48" s="1"/>
  <c r="G212" i="48"/>
  <c r="F212" i="48"/>
  <c r="G211" i="48"/>
  <c r="F211" i="48"/>
  <c r="G210" i="48"/>
  <c r="F210" i="48"/>
  <c r="G209" i="48"/>
  <c r="F209" i="48" s="1"/>
  <c r="G208" i="48"/>
  <c r="F208" i="48"/>
  <c r="G207" i="48"/>
  <c r="F207" i="48"/>
  <c r="G206" i="48"/>
  <c r="F206" i="48"/>
  <c r="G205" i="48"/>
  <c r="F205" i="48" s="1"/>
  <c r="G204" i="48"/>
  <c r="F204" i="48"/>
  <c r="G203" i="48"/>
  <c r="F203" i="48"/>
  <c r="G202" i="48"/>
  <c r="F202" i="48"/>
  <c r="G201" i="48"/>
  <c r="F201" i="48" s="1"/>
  <c r="G200" i="48"/>
  <c r="F200" i="48"/>
  <c r="G199" i="48"/>
  <c r="F199" i="48"/>
  <c r="G198" i="48"/>
  <c r="F198" i="48"/>
  <c r="G197" i="48"/>
  <c r="F197" i="48" s="1"/>
  <c r="G196" i="48"/>
  <c r="F196" i="48"/>
  <c r="G195" i="48"/>
  <c r="F195" i="48"/>
  <c r="G194" i="48"/>
  <c r="F194" i="48"/>
  <c r="G193" i="48"/>
  <c r="F193" i="48" s="1"/>
  <c r="G192" i="48"/>
  <c r="F192" i="48"/>
  <c r="G191" i="48"/>
  <c r="F191" i="48"/>
  <c r="G190" i="48"/>
  <c r="F190" i="48"/>
  <c r="G189" i="48"/>
  <c r="F189" i="48" s="1"/>
  <c r="G188" i="48"/>
  <c r="F188" i="48"/>
  <c r="G187" i="48"/>
  <c r="F187" i="48"/>
  <c r="G186" i="48"/>
  <c r="F186" i="48"/>
  <c r="G185" i="48"/>
  <c r="F185" i="48" s="1"/>
  <c r="G184" i="48"/>
  <c r="F184" i="48"/>
  <c r="G183" i="48"/>
  <c r="F183" i="48"/>
  <c r="G182" i="48"/>
  <c r="F182" i="48"/>
  <c r="G181" i="48"/>
  <c r="F181" i="48" s="1"/>
  <c r="G180" i="48"/>
  <c r="F180" i="48"/>
  <c r="G179" i="48"/>
  <c r="F179" i="48"/>
  <c r="G178" i="48"/>
  <c r="F178" i="48"/>
  <c r="G177" i="48"/>
  <c r="F177" i="48" s="1"/>
  <c r="G176" i="48"/>
  <c r="F176" i="48"/>
  <c r="G175" i="48"/>
  <c r="F175" i="48"/>
  <c r="G174" i="48"/>
  <c r="F174" i="48"/>
  <c r="G173" i="48"/>
  <c r="F173" i="48" s="1"/>
  <c r="G172" i="48"/>
  <c r="F172" i="48"/>
  <c r="G171" i="48"/>
  <c r="F171" i="48"/>
  <c r="G170" i="48"/>
  <c r="F170" i="48"/>
  <c r="G169" i="48"/>
  <c r="F169" i="48" s="1"/>
  <c r="G168" i="48"/>
  <c r="F168" i="48"/>
  <c r="G167" i="48"/>
  <c r="F167" i="48"/>
  <c r="G166" i="48"/>
  <c r="F166" i="48"/>
  <c r="G165" i="48"/>
  <c r="F165" i="48" s="1"/>
  <c r="F164" i="48"/>
  <c r="G163" i="48"/>
  <c r="F163" i="48"/>
  <c r="G162" i="48"/>
  <c r="F162" i="48" s="1"/>
  <c r="G161" i="48"/>
  <c r="F161" i="48" s="1"/>
  <c r="G160" i="48"/>
  <c r="F160" i="48" s="1"/>
  <c r="G159" i="48"/>
  <c r="F159" i="48"/>
  <c r="G158" i="48"/>
  <c r="F158" i="48" s="1"/>
  <c r="G157" i="48"/>
  <c r="F157" i="48" s="1"/>
  <c r="G156" i="48"/>
  <c r="F156" i="48" s="1"/>
  <c r="G155" i="48"/>
  <c r="F155" i="48"/>
  <c r="G154" i="48"/>
  <c r="F154" i="48" s="1"/>
  <c r="G153" i="48"/>
  <c r="F153" i="48" s="1"/>
  <c r="G152" i="48"/>
  <c r="F152" i="48" s="1"/>
  <c r="G151" i="48"/>
  <c r="F151" i="48"/>
  <c r="G150" i="48"/>
  <c r="F150" i="48" s="1"/>
  <c r="G149" i="48"/>
  <c r="F149" i="48" s="1"/>
  <c r="G148" i="48"/>
  <c r="F148" i="48" s="1"/>
  <c r="G147" i="48"/>
  <c r="F147" i="48"/>
  <c r="G146" i="48"/>
  <c r="F146" i="48" s="1"/>
  <c r="G145" i="48"/>
  <c r="F145" i="48" s="1"/>
  <c r="G144" i="48"/>
  <c r="F144" i="48" s="1"/>
  <c r="G143" i="48"/>
  <c r="F143" i="48"/>
  <c r="G142" i="48"/>
  <c r="F142" i="48" s="1"/>
  <c r="G141" i="48"/>
  <c r="F141" i="48" s="1"/>
  <c r="G140" i="48"/>
  <c r="F140" i="48" s="1"/>
  <c r="G139" i="48"/>
  <c r="F139" i="48"/>
  <c r="G138" i="48"/>
  <c r="F138" i="48" s="1"/>
  <c r="G137" i="48"/>
  <c r="F137" i="48" s="1"/>
  <c r="G136" i="48"/>
  <c r="F136" i="48" s="1"/>
  <c r="G135" i="48"/>
  <c r="F135" i="48"/>
  <c r="G134" i="48"/>
  <c r="F134" i="48" s="1"/>
  <c r="G133" i="48"/>
  <c r="F133" i="48" s="1"/>
  <c r="G132" i="48"/>
  <c r="F132" i="48" s="1"/>
  <c r="G131" i="48"/>
  <c r="F131" i="48"/>
  <c r="G130" i="48"/>
  <c r="F130" i="48" s="1"/>
  <c r="G129" i="48"/>
  <c r="F129" i="48" s="1"/>
  <c r="G128" i="48"/>
  <c r="F128" i="48" s="1"/>
  <c r="G127" i="48"/>
  <c r="F127" i="48"/>
  <c r="G126" i="48"/>
  <c r="F126" i="48" s="1"/>
  <c r="G125" i="48"/>
  <c r="F125" i="48" s="1"/>
  <c r="G124" i="48"/>
  <c r="F124" i="48" s="1"/>
  <c r="G123" i="48"/>
  <c r="F123" i="48"/>
  <c r="G122" i="48"/>
  <c r="F122" i="48" s="1"/>
  <c r="G121" i="48"/>
  <c r="F121" i="48" s="1"/>
  <c r="G120" i="48"/>
  <c r="F120" i="48" s="1"/>
  <c r="G119" i="48"/>
  <c r="F119" i="48"/>
  <c r="G118" i="48"/>
  <c r="F118" i="48" s="1"/>
  <c r="G117" i="48"/>
  <c r="F117" i="48" s="1"/>
  <c r="G116" i="48"/>
  <c r="F116" i="48" s="1"/>
  <c r="G115" i="48"/>
  <c r="F115" i="48"/>
  <c r="G114" i="48"/>
  <c r="F114" i="48" s="1"/>
  <c r="G113" i="48"/>
  <c r="F113" i="48" s="1"/>
  <c r="G112" i="48"/>
  <c r="F112" i="48" s="1"/>
  <c r="G111" i="48"/>
  <c r="F111" i="48"/>
  <c r="G110" i="48"/>
  <c r="F110" i="48" s="1"/>
  <c r="G109" i="48"/>
  <c r="F109" i="48" s="1"/>
  <c r="G108" i="48"/>
  <c r="F108" i="48" s="1"/>
  <c r="G107" i="48"/>
  <c r="F107" i="48"/>
  <c r="G106" i="48"/>
  <c r="F106" i="48" s="1"/>
  <c r="G105" i="48"/>
  <c r="F105" i="48" s="1"/>
  <c r="G104" i="48"/>
  <c r="F104" i="48" s="1"/>
  <c r="G103" i="48"/>
  <c r="F103" i="48"/>
  <c r="G102" i="48"/>
  <c r="F102" i="48" s="1"/>
  <c r="G101" i="48"/>
  <c r="F101" i="48" s="1"/>
  <c r="G100" i="48"/>
  <c r="F100" i="48" s="1"/>
  <c r="G99" i="48"/>
  <c r="F99" i="48"/>
  <c r="G98" i="48"/>
  <c r="F98" i="48" s="1"/>
  <c r="G97" i="48"/>
  <c r="F97" i="48" s="1"/>
  <c r="G96" i="48"/>
  <c r="F96" i="48" s="1"/>
  <c r="G95" i="48"/>
  <c r="F95" i="48"/>
  <c r="G94" i="48"/>
  <c r="F94" i="48" s="1"/>
  <c r="G93" i="48"/>
  <c r="F93" i="48" s="1"/>
  <c r="G92" i="48"/>
  <c r="F92" i="48" s="1"/>
  <c r="G91" i="48"/>
  <c r="F91" i="48"/>
  <c r="G90" i="48"/>
  <c r="F90" i="48" s="1"/>
  <c r="G89" i="48"/>
  <c r="F89" i="48" s="1"/>
  <c r="G88" i="48"/>
  <c r="F88" i="48" s="1"/>
  <c r="G87" i="48"/>
  <c r="F87" i="48"/>
  <c r="G86" i="48"/>
  <c r="F86" i="48" s="1"/>
  <c r="G85" i="48"/>
  <c r="F85" i="48" s="1"/>
  <c r="G84" i="48"/>
  <c r="F84" i="48" s="1"/>
  <c r="G83" i="48"/>
  <c r="F83" i="48"/>
  <c r="G82" i="48"/>
  <c r="F82" i="48" s="1"/>
  <c r="G81" i="48"/>
  <c r="F81" i="48" s="1"/>
  <c r="G80" i="48"/>
  <c r="F80" i="48" s="1"/>
  <c r="G79" i="48"/>
  <c r="F79" i="48"/>
  <c r="G78" i="48"/>
  <c r="F78" i="48" s="1"/>
  <c r="G77" i="48"/>
  <c r="F77" i="48" s="1"/>
  <c r="F76" i="48"/>
  <c r="F75" i="48"/>
  <c r="F74" i="48"/>
  <c r="F73" i="48"/>
  <c r="F72" i="48"/>
  <c r="F71" i="48"/>
  <c r="F70" i="48"/>
  <c r="F69" i="48"/>
  <c r="F68" i="48"/>
  <c r="F67" i="48"/>
  <c r="F66" i="48"/>
  <c r="F65" i="48"/>
  <c r="F64" i="48"/>
  <c r="F63" i="48"/>
  <c r="F62" i="48"/>
  <c r="F61" i="48"/>
  <c r="F60" i="48"/>
  <c r="F59" i="48"/>
  <c r="F58" i="48"/>
  <c r="F57" i="48"/>
  <c r="F56" i="48"/>
  <c r="F55" i="48"/>
  <c r="F54" i="48"/>
  <c r="F53" i="48"/>
  <c r="F52" i="48"/>
  <c r="F51" i="48"/>
  <c r="F50" i="48"/>
  <c r="F49" i="48"/>
  <c r="F48" i="48"/>
  <c r="F47" i="48"/>
  <c r="F46" i="48"/>
  <c r="F45" i="48"/>
  <c r="F44" i="48"/>
  <c r="F43" i="48"/>
  <c r="F42" i="48"/>
  <c r="F41" i="48"/>
  <c r="F40" i="48"/>
  <c r="F39" i="48"/>
  <c r="F38" i="48"/>
  <c r="F37" i="48"/>
  <c r="F36" i="48"/>
  <c r="F35" i="48"/>
  <c r="F34" i="48"/>
  <c r="F33" i="48"/>
  <c r="F32" i="48"/>
  <c r="F31" i="48"/>
  <c r="F30" i="48"/>
  <c r="F29" i="48"/>
  <c r="F28" i="48"/>
  <c r="F27" i="48"/>
  <c r="F26" i="48"/>
  <c r="F25" i="48"/>
  <c r="F24" i="48"/>
  <c r="F23" i="48"/>
  <c r="F22" i="48"/>
  <c r="F21" i="48"/>
  <c r="F20" i="48"/>
  <c r="F19" i="48"/>
  <c r="F18" i="48"/>
  <c r="F17" i="48"/>
  <c r="F16" i="48"/>
  <c r="F15" i="48"/>
  <c r="F14" i="48"/>
  <c r="F13" i="48"/>
  <c r="F12" i="48"/>
  <c r="F11" i="48"/>
  <c r="F10" i="48"/>
  <c r="F9" i="48"/>
  <c r="F8" i="48"/>
  <c r="F7" i="48"/>
  <c r="F6" i="48"/>
  <c r="F5" i="48"/>
  <c r="F4" i="48"/>
  <c r="F3" i="48"/>
  <c r="F2" i="48"/>
  <c r="F200" i="37"/>
  <c r="F167" i="37"/>
  <c r="F134" i="37"/>
  <c r="F101" i="37"/>
  <c r="F68" i="37"/>
  <c r="F35" i="37"/>
  <c r="F2" i="37"/>
  <c r="F166" i="36"/>
  <c r="F165" i="36"/>
  <c r="F164" i="36"/>
  <c r="F163" i="36"/>
  <c r="F162" i="36"/>
  <c r="F161" i="36"/>
  <c r="F160" i="36"/>
  <c r="F159" i="36"/>
  <c r="F158" i="36"/>
  <c r="F157" i="36"/>
  <c r="F156" i="36"/>
  <c r="F155" i="36"/>
  <c r="F154" i="36"/>
  <c r="F153" i="36"/>
  <c r="F152" i="36"/>
  <c r="F151" i="36"/>
  <c r="F150" i="36"/>
  <c r="F149" i="36"/>
  <c r="F148" i="36"/>
  <c r="F147" i="36"/>
  <c r="F146" i="36"/>
  <c r="F145" i="36"/>
  <c r="F144" i="36"/>
  <c r="F143" i="36"/>
  <c r="F142" i="36"/>
  <c r="F141" i="36"/>
  <c r="F140" i="36"/>
  <c r="F139" i="36"/>
  <c r="F138" i="36"/>
  <c r="F137" i="36"/>
  <c r="F136" i="36"/>
  <c r="F135" i="36"/>
  <c r="F134" i="36"/>
  <c r="F133" i="36"/>
  <c r="F132" i="36"/>
  <c r="F131" i="36"/>
  <c r="F130" i="36"/>
  <c r="F129" i="36"/>
  <c r="F128" i="36"/>
  <c r="F127" i="36"/>
  <c r="F126" i="36"/>
  <c r="F125" i="36"/>
  <c r="F124" i="36"/>
  <c r="F123" i="36"/>
  <c r="F122" i="36"/>
  <c r="F121" i="36"/>
  <c r="F120" i="36"/>
  <c r="F119" i="36"/>
  <c r="F118" i="36"/>
  <c r="F117" i="36"/>
  <c r="F116" i="36"/>
  <c r="F115" i="36"/>
  <c r="F114" i="36"/>
  <c r="F113" i="36"/>
  <c r="F112" i="36"/>
  <c r="F111" i="36"/>
  <c r="F110" i="36"/>
  <c r="F109" i="36"/>
  <c r="F108" i="36"/>
  <c r="F107" i="36"/>
  <c r="F106" i="36"/>
  <c r="F105" i="36"/>
  <c r="F104" i="36"/>
  <c r="F103" i="36"/>
  <c r="F102" i="36"/>
  <c r="F101" i="36"/>
  <c r="F100" i="36"/>
  <c r="F99" i="36"/>
  <c r="F98" i="36"/>
  <c r="F97" i="36"/>
  <c r="F96" i="36"/>
  <c r="F95" i="36"/>
  <c r="F94" i="36"/>
  <c r="F93" i="36"/>
  <c r="F92" i="36"/>
  <c r="F91" i="36"/>
  <c r="F90" i="36"/>
  <c r="F89" i="36"/>
  <c r="F88" i="36"/>
  <c r="F87" i="36"/>
  <c r="F86" i="36"/>
  <c r="F85" i="36"/>
  <c r="F84" i="36"/>
  <c r="F83" i="36"/>
  <c r="F82" i="36"/>
  <c r="F81" i="36"/>
  <c r="F80" i="36"/>
  <c r="F79" i="36"/>
  <c r="F78" i="36"/>
  <c r="F77" i="36"/>
  <c r="F76" i="36"/>
  <c r="F75" i="36"/>
  <c r="F74" i="36"/>
  <c r="F73" i="36"/>
  <c r="F72" i="36"/>
  <c r="F71" i="36"/>
  <c r="F70" i="36"/>
  <c r="F69" i="36"/>
  <c r="F68" i="36"/>
  <c r="F67" i="36"/>
  <c r="F66" i="36"/>
  <c r="F65" i="36"/>
  <c r="F64" i="36"/>
  <c r="F63" i="36"/>
  <c r="F62" i="36"/>
  <c r="F61" i="36"/>
  <c r="F60" i="36"/>
  <c r="F59" i="36"/>
  <c r="F58" i="36"/>
  <c r="F57" i="36"/>
  <c r="F56" i="36"/>
  <c r="F55" i="36"/>
  <c r="F54" i="36"/>
  <c r="F53" i="36"/>
  <c r="F52" i="36"/>
  <c r="F51" i="36"/>
  <c r="F50" i="36"/>
  <c r="F49" i="36"/>
  <c r="F48" i="36"/>
  <c r="F47" i="36"/>
  <c r="F46" i="36"/>
  <c r="F45" i="36"/>
  <c r="F44" i="36"/>
  <c r="F43" i="36"/>
  <c r="F42" i="36"/>
  <c r="F41" i="36"/>
  <c r="F40" i="36"/>
  <c r="F39" i="36"/>
  <c r="F38" i="36"/>
  <c r="F37" i="36"/>
  <c r="F36" i="36"/>
  <c r="F35" i="36"/>
  <c r="F34" i="36"/>
  <c r="F33" i="36"/>
  <c r="F32" i="36"/>
  <c r="F31" i="36"/>
  <c r="F30" i="36"/>
  <c r="F29" i="36"/>
  <c r="F28" i="36"/>
  <c r="F27" i="36"/>
  <c r="F26" i="36"/>
  <c r="F25" i="36"/>
  <c r="F24" i="36"/>
  <c r="F23" i="36"/>
  <c r="F22" i="36"/>
  <c r="F21" i="36"/>
  <c r="F20" i="36"/>
  <c r="F19" i="36"/>
  <c r="F18" i="36"/>
  <c r="F17" i="36"/>
  <c r="F16" i="36"/>
  <c r="F15" i="36"/>
  <c r="F14" i="36"/>
  <c r="F13" i="36"/>
  <c r="F12" i="36"/>
  <c r="F11" i="36"/>
  <c r="F10" i="36"/>
  <c r="F9" i="36"/>
  <c r="F8" i="36"/>
  <c r="F7" i="36"/>
  <c r="F6" i="36"/>
  <c r="F5" i="36"/>
  <c r="F4" i="36"/>
  <c r="F3" i="36"/>
  <c r="F2" i="36"/>
  <c r="F133" i="35"/>
  <c r="F132" i="35"/>
  <c r="F131" i="35"/>
  <c r="F130" i="35"/>
  <c r="F129" i="35"/>
  <c r="F128" i="35"/>
  <c r="F127" i="35"/>
  <c r="F126" i="35"/>
  <c r="F125" i="35"/>
  <c r="F124" i="35"/>
  <c r="F123" i="35"/>
  <c r="F122" i="35"/>
  <c r="F121" i="35"/>
  <c r="F120" i="35"/>
  <c r="F119" i="35"/>
  <c r="F118" i="35"/>
  <c r="F117" i="35"/>
  <c r="F116" i="35"/>
  <c r="F115" i="35"/>
  <c r="F114" i="35"/>
  <c r="F113" i="35"/>
  <c r="F112" i="35"/>
  <c r="F111" i="35"/>
  <c r="F110" i="35"/>
  <c r="F109" i="35"/>
  <c r="F108" i="35"/>
  <c r="F107" i="35"/>
  <c r="F106" i="35"/>
  <c r="F105" i="35"/>
  <c r="F104" i="35"/>
  <c r="F103" i="35"/>
  <c r="F102" i="35"/>
  <c r="F101" i="35"/>
  <c r="F100" i="35"/>
  <c r="F99" i="35"/>
  <c r="F98" i="35"/>
  <c r="F97" i="35"/>
  <c r="F96" i="35"/>
  <c r="F95" i="35"/>
  <c r="F94" i="35"/>
  <c r="F93" i="35"/>
  <c r="F92" i="35"/>
  <c r="F91" i="35"/>
  <c r="F90" i="35"/>
  <c r="F89" i="35"/>
  <c r="F88" i="35"/>
  <c r="F87" i="35"/>
  <c r="F86" i="35"/>
  <c r="F85" i="35"/>
  <c r="F84" i="35"/>
  <c r="F83" i="35"/>
  <c r="F82" i="35"/>
  <c r="F81" i="35"/>
  <c r="F80" i="35"/>
  <c r="F79" i="35"/>
  <c r="F78" i="35"/>
  <c r="F77" i="35"/>
  <c r="F76" i="35"/>
  <c r="F75" i="35"/>
  <c r="F74" i="35"/>
  <c r="F73" i="35"/>
  <c r="F72" i="35"/>
  <c r="F71" i="35"/>
  <c r="F70" i="35"/>
  <c r="F69" i="35"/>
  <c r="F68" i="35"/>
  <c r="F67" i="35"/>
  <c r="F66" i="35"/>
  <c r="F65" i="35"/>
  <c r="F64" i="35"/>
  <c r="F63" i="35"/>
  <c r="F62" i="35"/>
  <c r="F61" i="35"/>
  <c r="F60" i="35"/>
  <c r="F59" i="35"/>
  <c r="F58" i="35"/>
  <c r="F57" i="35"/>
  <c r="F56" i="35"/>
  <c r="F55" i="35"/>
  <c r="F54" i="35"/>
  <c r="F53" i="35"/>
  <c r="F52" i="35"/>
  <c r="F51" i="35"/>
  <c r="F50" i="35"/>
  <c r="F49" i="35"/>
  <c r="F48" i="35"/>
  <c r="F47" i="35"/>
  <c r="F46" i="35"/>
  <c r="F45" i="35"/>
  <c r="F44" i="35"/>
  <c r="F43" i="35"/>
  <c r="F42" i="35"/>
  <c r="F41" i="35"/>
  <c r="F40" i="35"/>
  <c r="F39" i="35"/>
  <c r="F38" i="35"/>
  <c r="F37" i="35"/>
  <c r="F36" i="35"/>
  <c r="F35" i="35"/>
  <c r="F34" i="35"/>
  <c r="F33" i="35"/>
  <c r="F32" i="35"/>
  <c r="F31" i="35"/>
  <c r="F30" i="35"/>
  <c r="F29" i="35"/>
  <c r="F28" i="35"/>
  <c r="F27" i="35"/>
  <c r="F26" i="35"/>
  <c r="F25" i="35"/>
  <c r="F24" i="35"/>
  <c r="F23" i="35"/>
  <c r="F22" i="35"/>
  <c r="F21" i="35"/>
  <c r="F20" i="35"/>
  <c r="F19" i="35"/>
  <c r="F18" i="35"/>
  <c r="F17" i="35"/>
  <c r="F16" i="35"/>
  <c r="F15" i="35"/>
  <c r="F14" i="35"/>
  <c r="F13" i="35"/>
  <c r="F12" i="35"/>
  <c r="F11" i="35"/>
  <c r="F10" i="35"/>
  <c r="F9" i="35"/>
  <c r="F8" i="35"/>
  <c r="F7" i="35"/>
  <c r="F6" i="35"/>
  <c r="F5" i="35"/>
  <c r="F4" i="35"/>
  <c r="F3" i="35"/>
  <c r="F2" i="35"/>
  <c r="F200" i="33"/>
  <c r="F397" i="28"/>
  <c r="F396" i="28"/>
  <c r="F395" i="28"/>
  <c r="F394" i="28"/>
  <c r="F393" i="28"/>
  <c r="F392" i="28"/>
  <c r="F391" i="28"/>
  <c r="F390" i="28"/>
  <c r="F389" i="28"/>
  <c r="F388" i="28"/>
  <c r="F387" i="28"/>
  <c r="F386" i="28"/>
  <c r="F385" i="28"/>
  <c r="F384" i="28"/>
  <c r="F383" i="28"/>
  <c r="F382" i="28"/>
  <c r="F381" i="28"/>
  <c r="F380" i="28"/>
  <c r="F379" i="28"/>
  <c r="F378" i="28"/>
  <c r="F377" i="28"/>
  <c r="F376" i="28"/>
  <c r="F375" i="28"/>
  <c r="F374" i="28"/>
  <c r="F373" i="28"/>
  <c r="F372" i="28"/>
  <c r="F371" i="28"/>
  <c r="F370" i="28"/>
  <c r="F369" i="28"/>
  <c r="F368" i="28"/>
  <c r="F367" i="28"/>
  <c r="F366" i="28"/>
  <c r="F365" i="28"/>
  <c r="F364" i="28"/>
  <c r="F363" i="28"/>
  <c r="F362" i="28"/>
  <c r="F361" i="28"/>
  <c r="F360" i="28"/>
  <c r="F359" i="28"/>
  <c r="F358" i="28"/>
  <c r="F357" i="28"/>
  <c r="F356" i="28"/>
  <c r="F355" i="28"/>
  <c r="F354" i="28"/>
  <c r="F353" i="28"/>
  <c r="F352" i="28"/>
  <c r="F351" i="28"/>
  <c r="F350" i="28"/>
  <c r="F349" i="28"/>
  <c r="F348" i="28"/>
  <c r="F347" i="28"/>
  <c r="F346" i="28"/>
  <c r="F345" i="28"/>
  <c r="F344" i="28"/>
  <c r="F343" i="28"/>
  <c r="F342" i="28"/>
  <c r="F341" i="28"/>
  <c r="F340" i="28"/>
  <c r="F339" i="28"/>
  <c r="F338" i="28"/>
  <c r="F337" i="28"/>
  <c r="F336" i="28"/>
  <c r="F335" i="28"/>
  <c r="F334" i="28"/>
  <c r="F333" i="28"/>
  <c r="F332" i="28"/>
  <c r="F331" i="28"/>
  <c r="F330" i="28"/>
  <c r="F329" i="28"/>
  <c r="F328" i="28"/>
  <c r="F327" i="28"/>
  <c r="F326" i="28"/>
  <c r="F325" i="28"/>
  <c r="F324" i="28"/>
  <c r="F323" i="28"/>
  <c r="F322" i="28"/>
  <c r="F321" i="28"/>
  <c r="F320" i="28"/>
  <c r="F319" i="28"/>
  <c r="F318" i="28"/>
  <c r="F317" i="28"/>
  <c r="F316" i="28"/>
  <c r="F315" i="28"/>
  <c r="F314" i="28"/>
  <c r="F313" i="28"/>
  <c r="F312" i="28"/>
  <c r="F311" i="28"/>
  <c r="F310" i="28"/>
  <c r="F309" i="28"/>
  <c r="F308" i="28"/>
  <c r="F307" i="28"/>
  <c r="F306" i="28"/>
  <c r="F305" i="28"/>
  <c r="F304" i="28"/>
  <c r="F303" i="28"/>
  <c r="F302" i="28"/>
  <c r="F301" i="28"/>
  <c r="F300" i="28"/>
  <c r="F299" i="28"/>
  <c r="F298" i="28"/>
  <c r="F297" i="28"/>
  <c r="F296" i="28"/>
  <c r="F295" i="28"/>
  <c r="F294" i="28"/>
  <c r="F293" i="28"/>
  <c r="F292" i="28"/>
  <c r="F291" i="28"/>
  <c r="F290" i="28"/>
  <c r="F289" i="28"/>
  <c r="F288" i="28"/>
  <c r="F287" i="28"/>
  <c r="F286" i="28"/>
  <c r="F285" i="28"/>
  <c r="F284" i="28"/>
  <c r="F283" i="28"/>
  <c r="F282" i="28"/>
  <c r="F281" i="28"/>
  <c r="F280" i="28"/>
  <c r="F279" i="28"/>
  <c r="F278" i="28"/>
  <c r="F277" i="28"/>
  <c r="F276" i="28"/>
  <c r="F275" i="28"/>
  <c r="F274" i="28"/>
  <c r="F273" i="28"/>
  <c r="F272" i="28"/>
  <c r="F271" i="28"/>
  <c r="F270" i="28"/>
  <c r="F269" i="28"/>
  <c r="F268" i="28"/>
  <c r="F267" i="28"/>
  <c r="F266" i="28"/>
  <c r="F265" i="28"/>
  <c r="F264" i="28"/>
  <c r="F263" i="28"/>
  <c r="F262" i="28"/>
  <c r="F261" i="28"/>
  <c r="F260" i="28"/>
  <c r="F259" i="28"/>
  <c r="F258" i="28"/>
  <c r="F257" i="28"/>
  <c r="F256" i="28"/>
  <c r="F255" i="28"/>
  <c r="F254" i="28"/>
  <c r="F253" i="28"/>
  <c r="F252" i="28"/>
  <c r="F251" i="28"/>
  <c r="F250" i="28"/>
  <c r="F249" i="28"/>
  <c r="F248" i="28"/>
  <c r="F247" i="28"/>
  <c r="F246" i="28"/>
  <c r="F245" i="28"/>
  <c r="F244" i="28"/>
  <c r="F243" i="28"/>
  <c r="F242" i="28"/>
  <c r="F241" i="28"/>
  <c r="F240" i="28"/>
  <c r="F239" i="28"/>
  <c r="F238" i="28"/>
  <c r="F237" i="28"/>
  <c r="F236" i="28"/>
  <c r="F235" i="28"/>
  <c r="F234" i="28"/>
  <c r="F233" i="28"/>
  <c r="F232" i="28"/>
  <c r="F231" i="28"/>
  <c r="F230" i="28"/>
  <c r="F229" i="28"/>
  <c r="F228" i="28"/>
  <c r="F227" i="28"/>
  <c r="F226" i="28"/>
  <c r="F225" i="28"/>
  <c r="F224" i="28"/>
  <c r="F223" i="28"/>
  <c r="F222" i="28"/>
  <c r="F221" i="28"/>
  <c r="F220" i="28"/>
  <c r="F219" i="28"/>
  <c r="F218" i="28"/>
  <c r="F217" i="28"/>
  <c r="F216" i="28"/>
  <c r="F215" i="28"/>
  <c r="F214" i="28"/>
  <c r="F213" i="28"/>
  <c r="F212" i="28"/>
  <c r="F211" i="28"/>
  <c r="F210" i="28"/>
  <c r="F209" i="28"/>
  <c r="F208" i="28"/>
  <c r="F207" i="28"/>
  <c r="F206" i="28"/>
  <c r="F205" i="28"/>
  <c r="F204" i="28"/>
  <c r="F203" i="28"/>
  <c r="F202" i="28"/>
  <c r="F201" i="28"/>
  <c r="F200" i="28"/>
  <c r="F199" i="28"/>
  <c r="F198" i="28"/>
  <c r="F197" i="28"/>
  <c r="F196" i="28"/>
  <c r="F195" i="28"/>
  <c r="F194" i="28"/>
  <c r="F193" i="28"/>
  <c r="F192" i="28"/>
  <c r="F191" i="28"/>
  <c r="F190" i="28"/>
  <c r="F189" i="28"/>
  <c r="F188" i="28"/>
  <c r="F187" i="28"/>
  <c r="F186" i="28"/>
  <c r="F185" i="28"/>
  <c r="F184" i="28"/>
  <c r="F183" i="28"/>
  <c r="F182" i="28"/>
  <c r="F181" i="28"/>
  <c r="F180" i="28"/>
  <c r="F179" i="28"/>
  <c r="F178" i="28"/>
  <c r="F177" i="28"/>
  <c r="F176" i="28"/>
  <c r="F175" i="28"/>
  <c r="F174" i="28"/>
  <c r="F173" i="28"/>
  <c r="F172" i="28"/>
  <c r="F171" i="28"/>
  <c r="F170" i="28"/>
  <c r="F169" i="28"/>
  <c r="F168" i="28"/>
  <c r="F167" i="28"/>
  <c r="F166" i="28"/>
  <c r="F165" i="28"/>
  <c r="F164" i="28"/>
  <c r="F163" i="28"/>
  <c r="F162" i="28"/>
  <c r="F161" i="28"/>
  <c r="F160" i="28"/>
  <c r="F159" i="28"/>
  <c r="F158" i="28"/>
  <c r="F157" i="28"/>
  <c r="F156" i="28"/>
  <c r="F155" i="28"/>
  <c r="F154" i="28"/>
  <c r="F153" i="28"/>
  <c r="F152" i="28"/>
  <c r="F151" i="28"/>
  <c r="F150" i="28"/>
  <c r="F149" i="28"/>
  <c r="F148" i="28"/>
  <c r="F147" i="28"/>
  <c r="F146" i="28"/>
  <c r="F145" i="28"/>
  <c r="F144" i="28"/>
  <c r="F143" i="28"/>
  <c r="F142" i="28"/>
  <c r="F141" i="28"/>
  <c r="F140" i="28"/>
  <c r="F139" i="28"/>
  <c r="F138" i="28"/>
  <c r="F137" i="28"/>
  <c r="F136" i="28"/>
  <c r="F135" i="28"/>
  <c r="F134" i="28"/>
  <c r="F133" i="28"/>
  <c r="F132" i="28"/>
  <c r="F131" i="28"/>
  <c r="F130" i="28"/>
  <c r="F129" i="28"/>
  <c r="F128" i="28"/>
  <c r="F127" i="28"/>
  <c r="F126" i="28"/>
  <c r="F125" i="28"/>
  <c r="F124" i="28"/>
  <c r="F123" i="28"/>
  <c r="F122" i="28"/>
  <c r="F121" i="28"/>
  <c r="F120" i="28"/>
  <c r="F119" i="28"/>
  <c r="F118" i="28"/>
  <c r="F117" i="28"/>
  <c r="F116" i="28"/>
  <c r="F115" i="28"/>
  <c r="F114" i="28"/>
  <c r="F113" i="28"/>
  <c r="F112" i="28"/>
  <c r="F111" i="28"/>
  <c r="F110" i="28"/>
  <c r="F109" i="28"/>
  <c r="F108" i="28"/>
  <c r="F107" i="28"/>
  <c r="F106" i="28"/>
  <c r="F105" i="28"/>
  <c r="F104" i="28"/>
  <c r="F103" i="28"/>
  <c r="F102" i="28"/>
  <c r="F101" i="28"/>
  <c r="F100" i="28"/>
  <c r="F99" i="28"/>
  <c r="F98" i="28"/>
  <c r="F97" i="28"/>
  <c r="F96" i="28"/>
  <c r="F95" i="28"/>
  <c r="F94" i="28"/>
  <c r="F93" i="28"/>
  <c r="F92" i="28"/>
  <c r="F91" i="28"/>
  <c r="F90" i="28"/>
  <c r="F89" i="28"/>
  <c r="F88" i="28"/>
  <c r="F87" i="28"/>
  <c r="F86" i="28"/>
  <c r="F85" i="28"/>
  <c r="F84" i="28"/>
  <c r="F83" i="28"/>
  <c r="F82" i="28"/>
  <c r="F81" i="28"/>
  <c r="F80" i="28"/>
  <c r="F79" i="28"/>
  <c r="F78" i="28"/>
  <c r="F77" i="28"/>
  <c r="F76" i="28"/>
  <c r="F75" i="28"/>
  <c r="F74" i="28"/>
  <c r="F73" i="28"/>
  <c r="F72" i="28"/>
  <c r="F71" i="28"/>
  <c r="F70" i="28"/>
  <c r="F69" i="28"/>
  <c r="F68" i="28"/>
  <c r="F67" i="28"/>
  <c r="F66" i="28"/>
  <c r="F65" i="28"/>
  <c r="F64" i="28"/>
  <c r="F63" i="28"/>
  <c r="F62" i="28"/>
  <c r="F61" i="28"/>
  <c r="F60" i="28"/>
  <c r="F59" i="28"/>
  <c r="F58" i="28"/>
  <c r="F57" i="28"/>
  <c r="F56" i="28"/>
  <c r="F55" i="28"/>
  <c r="F54" i="28"/>
  <c r="F53" i="28"/>
  <c r="F52" i="28"/>
  <c r="F51" i="28"/>
  <c r="F50" i="28"/>
  <c r="F49" i="28"/>
  <c r="F48" i="28"/>
  <c r="F47" i="28"/>
  <c r="F46" i="28"/>
  <c r="F45" i="28"/>
  <c r="F44" i="28"/>
  <c r="F43" i="28"/>
  <c r="F42" i="28"/>
  <c r="F41" i="28"/>
  <c r="F40" i="28"/>
  <c r="F39" i="28"/>
  <c r="F38" i="28"/>
  <c r="F37" i="28"/>
  <c r="F36" i="28"/>
  <c r="F35" i="28"/>
  <c r="F34" i="28"/>
  <c r="F33" i="28"/>
  <c r="F32" i="28"/>
  <c r="F31" i="28"/>
  <c r="F30" i="28"/>
  <c r="F29" i="28"/>
  <c r="F28" i="28"/>
  <c r="F27" i="28"/>
  <c r="F26" i="28"/>
  <c r="F25" i="28"/>
  <c r="F24" i="28"/>
  <c r="F23" i="28"/>
  <c r="F22" i="28"/>
  <c r="F21" i="28"/>
  <c r="F20" i="28"/>
  <c r="F19" i="28"/>
  <c r="F18" i="28"/>
  <c r="F17" i="28"/>
  <c r="F16" i="28"/>
  <c r="F15" i="28"/>
  <c r="F14" i="28"/>
  <c r="F13" i="28"/>
  <c r="F12" i="28"/>
  <c r="F11" i="28"/>
  <c r="F10" i="28"/>
  <c r="F9" i="28"/>
  <c r="F8" i="28"/>
  <c r="F7" i="28"/>
  <c r="F6" i="28"/>
  <c r="F5" i="28"/>
  <c r="F4" i="28"/>
  <c r="F3" i="28"/>
  <c r="F2" i="28"/>
  <c r="G331" i="27"/>
  <c r="H331" i="27" s="1"/>
  <c r="G330" i="27"/>
  <c r="H330" i="27" s="1"/>
  <c r="H329" i="27"/>
  <c r="G329" i="27"/>
  <c r="H328" i="27"/>
  <c r="G328" i="27"/>
  <c r="G327" i="27"/>
  <c r="H327" i="27" s="1"/>
  <c r="G326" i="27"/>
  <c r="H326" i="27" s="1"/>
  <c r="H325" i="27"/>
  <c r="G325" i="27"/>
  <c r="H324" i="27"/>
  <c r="G324" i="27"/>
  <c r="G323" i="27"/>
  <c r="H323" i="27" s="1"/>
  <c r="G322" i="27"/>
  <c r="H322" i="27" s="1"/>
  <c r="H321" i="27"/>
  <c r="G321" i="27"/>
  <c r="H320" i="27"/>
  <c r="G320" i="27"/>
  <c r="G319" i="27"/>
  <c r="H319" i="27" s="1"/>
  <c r="G318" i="27"/>
  <c r="H318" i="27" s="1"/>
  <c r="H317" i="27"/>
  <c r="G317" i="27"/>
  <c r="H316" i="27"/>
  <c r="G316" i="27"/>
  <c r="G315" i="27"/>
  <c r="H315" i="27" s="1"/>
  <c r="G314" i="27"/>
  <c r="H314" i="27" s="1"/>
  <c r="H313" i="27"/>
  <c r="G313" i="27"/>
  <c r="H312" i="27"/>
  <c r="G312" i="27"/>
  <c r="G311" i="27"/>
  <c r="H311" i="27" s="1"/>
  <c r="G310" i="27"/>
  <c r="H310" i="27" s="1"/>
  <c r="H309" i="27"/>
  <c r="G309" i="27"/>
  <c r="H308" i="27"/>
  <c r="G308" i="27"/>
  <c r="G307" i="27"/>
  <c r="H307" i="27" s="1"/>
  <c r="G306" i="27"/>
  <c r="H306" i="27" s="1"/>
  <c r="H305" i="27"/>
  <c r="G305" i="27"/>
  <c r="H304" i="27"/>
  <c r="G304" i="27"/>
  <c r="G303" i="27"/>
  <c r="H303" i="27" s="1"/>
  <c r="G302" i="27"/>
  <c r="H302" i="27" s="1"/>
  <c r="H301" i="27"/>
  <c r="G301" i="27"/>
  <c r="H300" i="27"/>
  <c r="G300" i="27"/>
  <c r="G299" i="27"/>
  <c r="H299" i="27" s="1"/>
  <c r="H298" i="27"/>
  <c r="H297" i="27"/>
  <c r="H296" i="27"/>
  <c r="H295" i="27"/>
  <c r="H294" i="27"/>
  <c r="H293" i="27"/>
  <c r="H292" i="27"/>
  <c r="H291" i="27"/>
  <c r="H290" i="27"/>
  <c r="H289" i="27"/>
  <c r="H288" i="27"/>
  <c r="H287" i="27"/>
  <c r="H286" i="27"/>
  <c r="H285" i="27"/>
  <c r="H284" i="27"/>
  <c r="H283" i="27"/>
  <c r="H282" i="27"/>
  <c r="H281" i="27"/>
  <c r="H280" i="27"/>
  <c r="H279" i="27"/>
  <c r="H278" i="27"/>
  <c r="H277" i="27"/>
  <c r="H276" i="27"/>
  <c r="H275" i="27"/>
  <c r="H274" i="27"/>
  <c r="H273" i="27"/>
  <c r="H272" i="27"/>
  <c r="H271" i="27"/>
  <c r="H270" i="27"/>
  <c r="H269" i="27"/>
  <c r="H268" i="27"/>
  <c r="H267" i="27"/>
  <c r="H266" i="27"/>
  <c r="H265" i="27"/>
  <c r="H264" i="27"/>
  <c r="H263" i="27"/>
  <c r="H262" i="27"/>
  <c r="H261" i="27"/>
  <c r="H260" i="27"/>
  <c r="H259" i="27"/>
  <c r="H258" i="27"/>
  <c r="H257" i="27"/>
  <c r="H256" i="27"/>
  <c r="H255" i="27"/>
  <c r="H254" i="27"/>
  <c r="H253" i="27"/>
  <c r="H252" i="27"/>
  <c r="H250" i="27"/>
  <c r="H249" i="27"/>
  <c r="H248" i="27"/>
  <c r="H247" i="27"/>
  <c r="H246" i="27"/>
  <c r="H245" i="27"/>
  <c r="H244" i="27"/>
  <c r="H243" i="27"/>
  <c r="H242" i="27"/>
  <c r="H241" i="27"/>
  <c r="H240" i="27"/>
  <c r="H238" i="27"/>
  <c r="H237" i="27"/>
  <c r="H236" i="27"/>
  <c r="H235" i="27"/>
  <c r="H234" i="27"/>
  <c r="H233" i="27"/>
  <c r="H232" i="27"/>
  <c r="H231" i="27"/>
  <c r="H230" i="27"/>
  <c r="H229" i="27"/>
  <c r="H228" i="27"/>
  <c r="H227" i="27"/>
  <c r="H226" i="27"/>
  <c r="H225" i="27"/>
  <c r="H224" i="27"/>
  <c r="H223" i="27"/>
  <c r="H222" i="27"/>
  <c r="H221" i="27"/>
  <c r="H220" i="27"/>
  <c r="H219" i="27"/>
  <c r="H218" i="27"/>
  <c r="H217" i="27"/>
  <c r="H216" i="27"/>
  <c r="H215" i="27"/>
  <c r="H214" i="27"/>
  <c r="H213" i="27"/>
  <c r="H212" i="27"/>
  <c r="H211" i="27"/>
  <c r="H209" i="27"/>
  <c r="H208" i="27"/>
  <c r="H207" i="27"/>
  <c r="H206" i="27"/>
  <c r="H205" i="27"/>
  <c r="H204" i="27"/>
  <c r="H203" i="27"/>
  <c r="H202" i="27"/>
  <c r="H201" i="27"/>
  <c r="H200" i="27"/>
  <c r="H199" i="27"/>
  <c r="H198" i="27"/>
  <c r="H197" i="27"/>
  <c r="H195" i="27"/>
  <c r="H194" i="27"/>
  <c r="H193" i="27"/>
  <c r="H192" i="27"/>
  <c r="H191" i="27"/>
  <c r="H190" i="27"/>
  <c r="H189" i="27"/>
  <c r="H188" i="27"/>
  <c r="H187" i="27"/>
  <c r="H186" i="27"/>
  <c r="H185" i="27"/>
  <c r="H184" i="27"/>
  <c r="H183" i="27"/>
  <c r="H182" i="27"/>
  <c r="H181" i="27"/>
  <c r="H180" i="27"/>
  <c r="H179" i="27"/>
  <c r="H178" i="27"/>
  <c r="H177" i="27"/>
  <c r="H176" i="27"/>
  <c r="H175" i="27"/>
  <c r="H174" i="27"/>
  <c r="H173" i="27"/>
  <c r="H172" i="27"/>
  <c r="H171" i="27"/>
  <c r="H170" i="27"/>
  <c r="H169" i="27"/>
  <c r="H168" i="27"/>
  <c r="H167" i="27"/>
  <c r="H166" i="27"/>
  <c r="H165" i="27"/>
  <c r="H164" i="27"/>
  <c r="H162" i="27"/>
  <c r="H161" i="27"/>
  <c r="H160" i="27"/>
  <c r="H159" i="27"/>
  <c r="H158" i="27"/>
  <c r="H157" i="27"/>
  <c r="H156" i="27"/>
  <c r="H155" i="27"/>
  <c r="H154" i="27"/>
  <c r="H153" i="27"/>
  <c r="H151" i="27"/>
  <c r="H150" i="27"/>
  <c r="H149" i="27"/>
  <c r="H148" i="27"/>
  <c r="H147" i="27"/>
  <c r="H146" i="27"/>
  <c r="H145" i="27"/>
  <c r="H144" i="27"/>
  <c r="H143" i="27"/>
  <c r="H142" i="27"/>
  <c r="H141" i="27"/>
  <c r="H140" i="27"/>
  <c r="H139" i="27"/>
  <c r="H137" i="27"/>
  <c r="H136" i="27"/>
  <c r="H134" i="27"/>
  <c r="H133" i="27"/>
  <c r="H132" i="27"/>
  <c r="H131" i="27"/>
  <c r="H130" i="27"/>
  <c r="H129" i="27"/>
  <c r="H127" i="27"/>
  <c r="H126" i="27"/>
  <c r="H125" i="27"/>
  <c r="H124" i="27"/>
  <c r="H123" i="27"/>
  <c r="H122" i="27"/>
  <c r="H121" i="27"/>
  <c r="H120" i="27"/>
  <c r="H118" i="27"/>
  <c r="H117" i="27"/>
  <c r="H116" i="27"/>
  <c r="H115" i="27"/>
  <c r="H113" i="27"/>
  <c r="H112" i="27"/>
  <c r="H111" i="27"/>
  <c r="H110" i="27"/>
  <c r="H109" i="27"/>
  <c r="H108" i="27"/>
  <c r="H106" i="27"/>
  <c r="H103" i="27"/>
  <c r="H102" i="27"/>
  <c r="H101" i="27"/>
  <c r="H98" i="27"/>
  <c r="H96" i="27"/>
  <c r="H94" i="27"/>
  <c r="H93" i="27"/>
  <c r="H92" i="27"/>
  <c r="H91" i="27"/>
  <c r="H89" i="27"/>
  <c r="H88" i="27"/>
  <c r="H87" i="27"/>
  <c r="H86" i="27"/>
  <c r="H85" i="27"/>
  <c r="H84" i="27"/>
  <c r="H83" i="27"/>
  <c r="H82" i="27"/>
  <c r="H81" i="27"/>
  <c r="H80" i="27"/>
  <c r="H79" i="27"/>
  <c r="H78" i="27"/>
  <c r="H77" i="27"/>
  <c r="H76" i="27"/>
  <c r="H75" i="27"/>
  <c r="H74" i="27"/>
  <c r="H73" i="27"/>
  <c r="H72" i="27"/>
  <c r="H70" i="27"/>
  <c r="H68" i="27"/>
  <c r="H67" i="27"/>
  <c r="H65" i="27"/>
  <c r="H63" i="27"/>
  <c r="H61" i="27"/>
  <c r="H60" i="27"/>
  <c r="H59" i="27"/>
  <c r="H58" i="27"/>
  <c r="H57" i="27"/>
  <c r="H56" i="27"/>
  <c r="H55" i="27"/>
  <c r="H54" i="27"/>
  <c r="H52" i="27"/>
  <c r="H51" i="27"/>
  <c r="H50" i="27"/>
  <c r="H49" i="27"/>
  <c r="H48" i="27"/>
  <c r="H47" i="27"/>
  <c r="H46" i="27"/>
  <c r="H45" i="27"/>
  <c r="H44" i="27"/>
  <c r="H43" i="27"/>
  <c r="H42" i="27"/>
  <c r="H41" i="27"/>
  <c r="H40" i="27"/>
  <c r="H37" i="27"/>
  <c r="H36" i="27"/>
  <c r="H35" i="27"/>
  <c r="H34" i="27"/>
  <c r="H33" i="27"/>
  <c r="H32" i="27"/>
  <c r="H31" i="27"/>
  <c r="H30" i="27"/>
  <c r="H29" i="27"/>
  <c r="H27" i="27"/>
  <c r="H26" i="27"/>
  <c r="H25" i="27"/>
  <c r="H24" i="27"/>
  <c r="H23" i="27"/>
  <c r="H22" i="27"/>
  <c r="H21" i="27"/>
  <c r="H20" i="27"/>
  <c r="H19" i="27"/>
  <c r="H18" i="27"/>
  <c r="H17" i="27"/>
  <c r="H16" i="27"/>
  <c r="H14" i="27"/>
  <c r="H13" i="27"/>
  <c r="H12" i="27"/>
  <c r="H11" i="27"/>
  <c r="H10" i="27"/>
  <c r="H9" i="27"/>
  <c r="H7" i="27"/>
  <c r="H5" i="27"/>
  <c r="H4" i="27"/>
  <c r="H2" i="27"/>
  <c r="F199" i="20"/>
  <c r="F198" i="20"/>
  <c r="F197" i="20"/>
  <c r="F196" i="20"/>
  <c r="F195" i="20"/>
  <c r="F194" i="20"/>
  <c r="F193" i="20"/>
  <c r="F192" i="20"/>
  <c r="F191" i="20"/>
  <c r="F190" i="20"/>
  <c r="F189" i="20"/>
  <c r="F188" i="20"/>
  <c r="F187" i="20"/>
  <c r="F186" i="20"/>
  <c r="F185" i="20"/>
  <c r="F184" i="20"/>
  <c r="F183" i="20"/>
  <c r="F182" i="20"/>
  <c r="F181" i="20"/>
  <c r="F180" i="20"/>
  <c r="F179" i="20"/>
  <c r="F178" i="20"/>
  <c r="F177" i="20"/>
  <c r="F176" i="20"/>
  <c r="F175" i="20"/>
  <c r="F174" i="20"/>
  <c r="F173" i="20"/>
  <c r="F172" i="20"/>
  <c r="F171" i="20"/>
  <c r="F170" i="20"/>
  <c r="F169" i="20"/>
  <c r="F168" i="20"/>
  <c r="F167" i="20"/>
  <c r="F200" i="17"/>
  <c r="F167" i="17"/>
  <c r="F134" i="17"/>
  <c r="F101" i="17"/>
  <c r="F68" i="17"/>
  <c r="F35" i="17"/>
  <c r="F2" i="17"/>
  <c r="F167" i="16"/>
  <c r="F134" i="16"/>
  <c r="F101" i="16"/>
  <c r="F68" i="16"/>
  <c r="F35" i="16"/>
  <c r="F2" i="16"/>
  <c r="K57" i="2"/>
  <c r="E57" i="2"/>
  <c r="E56" i="2"/>
  <c r="E55" i="2"/>
  <c r="E54" i="2"/>
  <c r="E53" i="2"/>
  <c r="E52" i="2"/>
  <c r="E51" i="2"/>
  <c r="E50" i="2"/>
  <c r="E49" i="2"/>
  <c r="E48" i="2"/>
  <c r="K47" i="2"/>
  <c r="E47" i="2"/>
  <c r="E46" i="2"/>
  <c r="E45" i="2"/>
  <c r="E44" i="2"/>
  <c r="E43" i="2"/>
  <c r="K42" i="2"/>
  <c r="E42" i="2"/>
  <c r="K41" i="2"/>
  <c r="E40" i="2"/>
  <c r="K39" i="2"/>
  <c r="E39" i="2"/>
  <c r="E38" i="2"/>
  <c r="K37" i="2"/>
  <c r="E37" i="2"/>
  <c r="E35" i="2"/>
  <c r="K34" i="2"/>
  <c r="E34" i="2"/>
  <c r="E33" i="2"/>
  <c r="E32" i="2"/>
  <c r="E31" i="2"/>
  <c r="K30" i="2"/>
  <c r="E30" i="2"/>
  <c r="K29" i="2"/>
  <c r="E29" i="2"/>
  <c r="E28" i="2"/>
  <c r="E27" i="2"/>
  <c r="E26" i="2"/>
  <c r="K25" i="2"/>
  <c r="E25" i="2"/>
  <c r="K24" i="2"/>
  <c r="E24" i="2"/>
  <c r="E23" i="2"/>
  <c r="E22" i="2"/>
  <c r="E21" i="2"/>
  <c r="E20" i="2"/>
  <c r="E19" i="2"/>
  <c r="E18" i="2"/>
  <c r="E17" i="2"/>
  <c r="E16" i="2"/>
  <c r="E15" i="2"/>
  <c r="E14" i="2"/>
  <c r="E13" i="2"/>
  <c r="K12" i="2"/>
  <c r="E12" i="2"/>
  <c r="K11" i="2"/>
  <c r="E11" i="2"/>
  <c r="K10" i="2"/>
  <c r="E10" i="2"/>
  <c r="K9" i="2"/>
  <c r="E9" i="2"/>
  <c r="K8" i="2"/>
  <c r="E8" i="2"/>
  <c r="K7" i="2"/>
  <c r="E7" i="2"/>
  <c r="K6" i="2"/>
  <c r="E6" i="2"/>
  <c r="E5" i="2"/>
  <c r="E4" i="2"/>
  <c r="E3" i="2"/>
  <c r="E2" i="2"/>
  <c r="E398" i="1"/>
  <c r="E397" i="1"/>
  <c r="E396" i="1"/>
  <c r="E395" i="1"/>
  <c r="E394" i="1"/>
  <c r="E393" i="1"/>
  <c r="E392" i="1"/>
  <c r="E391" i="1"/>
  <c r="E390" i="1"/>
  <c r="E389" i="1"/>
  <c r="E388" i="1"/>
  <c r="E387" i="1"/>
  <c r="E386" i="1"/>
  <c r="E385" i="1"/>
  <c r="E384" i="1"/>
  <c r="E383" i="1"/>
  <c r="E382" i="1"/>
  <c r="E381" i="1"/>
  <c r="E380" i="1"/>
  <c r="E379" i="1"/>
  <c r="E378" i="1"/>
  <c r="E377" i="1"/>
  <c r="E376" i="1"/>
  <c r="E375" i="1"/>
  <c r="E374" i="1"/>
  <c r="E373" i="1"/>
  <c r="E372" i="1"/>
  <c r="E371" i="1"/>
  <c r="E370" i="1"/>
  <c r="E369" i="1"/>
  <c r="E368" i="1"/>
  <c r="E367" i="1"/>
  <c r="E366" i="1"/>
</calcChain>
</file>

<file path=xl/sharedStrings.xml><?xml version="1.0" encoding="utf-8"?>
<sst xmlns="http://schemas.openxmlformats.org/spreadsheetml/2006/main" count="74012" uniqueCount="575">
  <si>
    <t>anio</t>
  </si>
  <si>
    <t>cve_ent</t>
  </si>
  <si>
    <t>pob_tot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</si>
  <si>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</si>
  <si>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</si>
  <si>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</si>
  <si>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</si>
  <si>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</si>
  <si>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</si>
  <si>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</si>
  <si>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</si>
  <si>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</si>
  <si>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</si>
  <si>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</si>
  <si>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</si>
  <si>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</si>
  <si>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</si>
  <si>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</si>
  <si>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</si>
  <si>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</si>
  <si>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</si>
  <si>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</si>
  <si>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</si>
  <si>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</si>
  <si>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</si>
  <si>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</si>
  <si>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</si>
  <si>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</si>
  <si>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</si>
  <si>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</si>
  <si>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</si>
  <si>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</si>
  <si>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</si>
  <si>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</si>
  <si>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</si>
  <si>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</si>
  <si>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</si>
  <si>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id_dimension</t>
  </si>
  <si>
    <t>id_componente</t>
  </si>
  <si>
    <t>id_indicador</t>
  </si>
  <si>
    <t>direccion</t>
  </si>
  <si>
    <t>relación</t>
  </si>
  <si>
    <t>utopia</t>
  </si>
  <si>
    <t>distopia</t>
  </si>
  <si>
    <t>encargada</t>
  </si>
  <si>
    <t>revisora</t>
  </si>
  <si>
    <t>indicador</t>
  </si>
  <si>
    <t>indicador_name</t>
  </si>
  <si>
    <t>fuente</t>
  </si>
  <si>
    <t>actualización</t>
  </si>
  <si>
    <t>fecha de actualización</t>
  </si>
  <si>
    <t>datos_actualizados</t>
  </si>
  <si>
    <t>revisión</t>
  </si>
  <si>
    <t>link</t>
  </si>
  <si>
    <t>años info recopilada</t>
  </si>
  <si>
    <t>próxima actualización</t>
  </si>
  <si>
    <t>observaciones</t>
  </si>
  <si>
    <t>fuente_nueva</t>
  </si>
  <si>
    <t>Axel</t>
  </si>
  <si>
    <t>Regina</t>
  </si>
  <si>
    <t>Carencia por acceso a la alimentación</t>
  </si>
  <si>
    <t>Carencia por acceso a la alimentación (% de la población)</t>
  </si>
  <si>
    <t>CONEVAL</t>
  </si>
  <si>
    <t>No</t>
  </si>
  <si>
    <t>Sí</t>
  </si>
  <si>
    <t>https://www.coneval.org.mx/Medicion/MP/Paginas/AE_pobreza_2018.aspx</t>
  </si>
  <si>
    <t>2008, 2010, 2012, 2014, 2016, 2018,2020</t>
  </si>
  <si>
    <t>Katia</t>
  </si>
  <si>
    <t>Mortalidad materna (razón de muerte materna)</t>
  </si>
  <si>
    <t>Razón de muerte materna (defunciones maternas / total nacidos vivos)</t>
  </si>
  <si>
    <t>INEGI, Mortalidad, Defunciones para calcular la razón de muerte materna</t>
  </si>
  <si>
    <t>Mortalidad: 26 de octubre de 2022
Natalidad: 21 de septiembre de 2022</t>
  </si>
  <si>
    <t>Verificar el cálculo. Hice la prueba con CDMX y no me concidió el resultado</t>
  </si>
  <si>
    <t>https://www.inegi.org.mx/sistemas/olap/Proyectos/bd/continuas/mortalidad/MortalidadGeneral.asp#</t>
  </si>
  <si>
    <t>2005, 2006, 2007, 2008, 2009, 2010, 2011, 2012, 2013, 2014, 2015, 2016, 2017,2018,2019,2020</t>
  </si>
  <si>
    <t>Mortalidad infantil</t>
  </si>
  <si>
    <t>Tasa de mortalidad infantil (muertes infantiles / total nacidos vivos)</t>
  </si>
  <si>
    <t>INEGI, Mortalidad, Defunciones infantiles</t>
  </si>
  <si>
    <t>Mortalidad por enfermedades infecciosas</t>
  </si>
  <si>
    <t>Mortalidad por enfermedades infecciosas (tasa por cada 100 mil habitantes)</t>
  </si>
  <si>
    <t>INEGI, Mortalidad</t>
  </si>
  <si>
    <t>Mortalidad: 26 de octubre de 2022</t>
  </si>
  <si>
    <t>Verificar el cálculo. No se ve un incremento sustantivo en 2020</t>
  </si>
  <si>
    <t>https://www.inegi.org.mx/sistemas/olap/Proyectos/bd/continuas/mortalidad/MortalidadGeneral.asp</t>
  </si>
  <si>
    <t>2010, 2011, 2012, 2013, 2014, 2015, 2016, 2017,2018,2019,2020</t>
  </si>
  <si>
    <t xml:space="preserve">Isaac </t>
  </si>
  <si>
    <t>Hogares con disponibilidad de agua dentro de la vivienda</t>
  </si>
  <si>
    <t>INEGI, ENH, Censos de población y vivienda</t>
  </si>
  <si>
    <r>
      <rPr>
        <u/>
        <sz val="10"/>
        <color rgb="FF1155CC"/>
        <rFont val="Arial"/>
      </rPr>
      <t>https://www.inegi.org.mx/programas/enh/2017/</t>
    </r>
    <r>
      <rPr>
        <sz val="10"/>
        <color rgb="FF000000"/>
        <rFont val="Arial"/>
        <scheme val="minor"/>
      </rPr>
      <t xml:space="preserve">; </t>
    </r>
    <r>
      <rPr>
        <u/>
        <sz val="10"/>
        <color rgb="FF1155CC"/>
        <rFont val="Arial"/>
      </rPr>
      <t>https://www.inegi.org.mx/programas/ccpv/2020/default.html</t>
    </r>
  </si>
  <si>
    <t>2010, 2016, 2017, 2020</t>
  </si>
  <si>
    <t>Utilizar Censos (2010 y 2020) y Encuesta intercensal (2015)</t>
  </si>
  <si>
    <t>Adriana</t>
  </si>
  <si>
    <t>Hogares con dotación diaria de agua</t>
  </si>
  <si>
    <t>INEGI, ENH</t>
  </si>
  <si>
    <t>https://www.inegi.org.mx/programas/enh/2017/</t>
  </si>
  <si>
    <t>2014, 2015, 2016, 2017</t>
  </si>
  <si>
    <t>NO SE CUENTA CON ESTA VARIABLE EN CENSOS; última actualziación 2017</t>
  </si>
  <si>
    <t>Hogares con servicio sanitario exclusivo para la vivienda</t>
  </si>
  <si>
    <r>
      <rPr>
        <u/>
        <sz val="10"/>
        <color rgb="FF1155CC"/>
        <rFont val="Arial"/>
      </rPr>
      <t>https://www.inegi.org.mx/programas/enh/2017/</t>
    </r>
    <r>
      <rPr>
        <sz val="10"/>
        <color rgb="FF000000"/>
        <rFont val="Arial"/>
        <scheme val="minor"/>
      </rPr>
      <t xml:space="preserve">; </t>
    </r>
    <r>
      <rPr>
        <u/>
        <sz val="10"/>
        <color rgb="FF1155CC"/>
        <rFont val="Arial"/>
      </rPr>
      <t>https://www.inegi.org.mx/programas/ccpv/2020/default.html</t>
    </r>
  </si>
  <si>
    <t>2010, 2014, 2015, 2016, 2017, 2020</t>
  </si>
  <si>
    <t>Para información después de 2017 se utilizó la variable si la vivienda cuenta con sanitario</t>
  </si>
  <si>
    <t>Hogares con paredes material frágil</t>
  </si>
  <si>
    <t>INEGI, ENH; CONEVAL, medición de la pobreza 2018-2020</t>
  </si>
  <si>
    <r>
      <rPr>
        <u/>
        <sz val="10"/>
        <color rgb="FF1155CC"/>
        <rFont val="Arial"/>
      </rPr>
      <t>https://www.inegi.org.mx/programas/enh/2017/</t>
    </r>
    <r>
      <rPr>
        <sz val="10"/>
        <color rgb="FF000000"/>
        <rFont val="Arial"/>
      </rPr>
      <t xml:space="preserve">; </t>
    </r>
    <r>
      <rPr>
        <u/>
        <sz val="10"/>
        <color rgb="FF1155CC"/>
        <rFont val="Arial"/>
      </rPr>
      <t>https://www.coneval.org.mx/Medicion/MP/Paginas/Pobreza_2020.aspx</t>
    </r>
  </si>
  <si>
    <t>2014, 2015, 2016, 2017, 2020</t>
  </si>
  <si>
    <t>CAPTURAR 2020 CON CONEVAL</t>
  </si>
  <si>
    <t>Hogares con piso de tierra</t>
  </si>
  <si>
    <r>
      <rPr>
        <u/>
        <sz val="10"/>
        <color rgb="FF1155CC"/>
        <rFont val="Arial"/>
      </rPr>
      <t>https://www.inegi.org.mx/programas/enh/2017/</t>
    </r>
    <r>
      <rPr>
        <sz val="10"/>
        <color rgb="FF000000"/>
        <rFont val="Arial"/>
        <scheme val="minor"/>
      </rPr>
      <t xml:space="preserve">; </t>
    </r>
    <r>
      <rPr>
        <u/>
        <sz val="10"/>
        <color rgb="FF1155CC"/>
        <rFont val="Arial"/>
      </rPr>
      <t>https://www.inegi.org.mx/programas/ccpv/2020/default.html</t>
    </r>
  </si>
  <si>
    <t>Hogares que cocinan con leña o carbón</t>
  </si>
  <si>
    <r>
      <rPr>
        <u/>
        <sz val="10"/>
        <color rgb="FF1155CC"/>
        <rFont val="Arial"/>
      </rPr>
      <t>https://www.inegi.org.mx/programas/enh/2017/</t>
    </r>
    <r>
      <rPr>
        <sz val="10"/>
        <color rgb="FF000000"/>
        <rFont val="Arial"/>
        <scheme val="minor"/>
      </rPr>
      <t xml:space="preserve">; </t>
    </r>
    <r>
      <rPr>
        <u/>
        <sz val="10"/>
        <color rgb="FF1155CC"/>
        <rFont val="Arial"/>
      </rPr>
      <t>https://www.inegi.org.mx/programas/ccpv/2020/default.html</t>
    </r>
  </si>
  <si>
    <t>Hogares en hacinamiento</t>
  </si>
  <si>
    <t>INEGI, ENH, ENIGH</t>
  </si>
  <si>
    <r>
      <rPr>
        <u/>
        <sz val="10"/>
        <color rgb="FF1155CC"/>
        <rFont val="Arial"/>
      </rPr>
      <t>https://www.inegi.org.mx/programas/enh/2017/</t>
    </r>
    <r>
      <rPr>
        <sz val="10"/>
        <color rgb="FF000000"/>
        <rFont val="Arial"/>
        <scheme val="minor"/>
      </rPr>
      <t xml:space="preserve">; </t>
    </r>
    <r>
      <rPr>
        <u/>
        <sz val="10"/>
        <color rgb="FF1155CC"/>
        <rFont val="Arial"/>
      </rPr>
      <t>https://www.inegi.org.mx/programas/enigh/nc/2020/</t>
    </r>
  </si>
  <si>
    <t>2012, 2014, 2016, 2018, 2020</t>
  </si>
  <si>
    <t>Homicidios (Tasa de homicidios por cada 100 mil habitantes)</t>
  </si>
  <si>
    <t>Homicidios (tasa por cada 100 mil habitantes)</t>
  </si>
  <si>
    <t>INEGI, Defunciones por homicidios</t>
  </si>
  <si>
    <t>Julio de 2022</t>
  </si>
  <si>
    <t>https://www.inegi.org.mx/contenidos/saladeprensa/boletines/2020/EstSociodemo/Defcioneshomicidio2019.pdf</t>
  </si>
  <si>
    <t>2010, 2011, 2012, 2013, 2014, 2015, 2016, 2017,2018,2019,2020,2021</t>
  </si>
  <si>
    <t>Gabriela</t>
  </si>
  <si>
    <t>Peligrosidad de accidentes de tránsito</t>
  </si>
  <si>
    <t>Peligrosidad de accidentes de tránsito (tasa de accidentes fatales por cada 100 mil habitantes)</t>
  </si>
  <si>
    <t>INEGI, Accidentes de tránsito</t>
  </si>
  <si>
    <t>28 de julio de 2022</t>
  </si>
  <si>
    <t>https://www.inegi.org.mx/sistemas/olap/proyectos/bd/continuas/transporte/accidentes.asp?s=est&amp;c=13159&amp;proy=atus_accidentes#</t>
  </si>
  <si>
    <t>2010, 2011, 2012, 2013, 2014, 2015, 2016, 2017, 2018, 2019, 2020</t>
  </si>
  <si>
    <t>Natalia</t>
  </si>
  <si>
    <t>Crimen violento</t>
  </si>
  <si>
    <t>Índice de crimen violento</t>
  </si>
  <si>
    <t>Mexico Peace Index</t>
  </si>
  <si>
    <t>Yá está el reporte 2021</t>
  </si>
  <si>
    <t>https://static1.squarespace.com/static/5eaa390ddf0dcb548e9dd5da/t/5eb16bec8506ae2eba951b1d/1588686074573/ESP+MPI+2020+%28web%292.pdf</t>
  </si>
  <si>
    <t>2015, 2017, 2018, 2019, 2020, 2021</t>
  </si>
  <si>
    <t>Para el nacional se estimó el promedio de las entidades.</t>
  </si>
  <si>
    <t>Isaac</t>
  </si>
  <si>
    <t>Crimen organizado</t>
  </si>
  <si>
    <t>Índice de crimen organizado</t>
  </si>
  <si>
    <t>Yá está el reporte 2022</t>
  </si>
  <si>
    <t>http://visionofhumanity.org/app/uploads/2020/05/ENG-MPI-2020-web.pdf</t>
  </si>
  <si>
    <t>2015, 2016, 2017, 2018, 2019, 2020,2021</t>
  </si>
  <si>
    <t>Percepción de inseguridad en la entidad</t>
  </si>
  <si>
    <t>Percepción de inseguridad en la entidad (% de la población)</t>
  </si>
  <si>
    <t>INEGI, ENVIPE</t>
  </si>
  <si>
    <t>Ya está la ENVIPE 2021</t>
  </si>
  <si>
    <t>https://www.inegi.org.mx/programas/envipe/2019/</t>
  </si>
  <si>
    <t>2011, 2012, 2013, 2014, 2015, 2016, 2017, 2018, 2019, 2020,2021</t>
  </si>
  <si>
    <t>Matriculación educación preescolar</t>
  </si>
  <si>
    <t>Matriculación educación preescolar (tasa neta de escolarización)</t>
  </si>
  <si>
    <t>Planeación SEP - Información estadística e indicadores educativos</t>
  </si>
  <si>
    <t xml:space="preserve">Yá está el reporte 20-21. </t>
  </si>
  <si>
    <t>Verificar cálculo de tasa; REGI REVISA</t>
  </si>
  <si>
    <t>https://www.inegi.org.mx/app/tabulados/interactivos/?pxq=ac13059d-e874-4962-93bb-74f2c58a3cb9, https://www.planeacion.sep.gob.mx/Doc/estadistica_e_indicadores/principales_cifras/principales_cifras_2020_2021_bolsillo.pdf</t>
  </si>
  <si>
    <t>2000, 2005, 2010, 2015, 2019, 2020,2021</t>
  </si>
  <si>
    <t>Analfabetismo</t>
  </si>
  <si>
    <t>Analfabetismo (% de la población)</t>
  </si>
  <si>
    <t>Planeación SEP, Información estadística e indicadores educativos; INEGI, ENIGH</t>
  </si>
  <si>
    <r>
      <rPr>
        <u/>
        <sz val="10"/>
        <color rgb="FF1155CC"/>
        <rFont val="Arial"/>
      </rPr>
      <t>https://www.planeacion.sep.gob.mx/Doc/estadistica_e_indicadores/principales_cifras/principales_cifras_2019_2020_bolsillo.pdf</t>
    </r>
    <r>
      <rPr>
        <sz val="10"/>
        <color rgb="FF000000"/>
        <rFont val="Arial"/>
      </rPr>
      <t xml:space="preserve">; </t>
    </r>
    <r>
      <rPr>
        <u/>
        <sz val="10"/>
        <color rgb="FF1155CC"/>
        <rFont val="Arial"/>
      </rPr>
      <t>https://www.inegi.org.mx/programas/enigh/nc/2020/</t>
    </r>
  </si>
  <si>
    <t>2008, 2015, 2020,2021</t>
  </si>
  <si>
    <t>Matriculación educación primaria</t>
  </si>
  <si>
    <t>Matriculación educación primaria (tasa neta de escolarización)</t>
  </si>
  <si>
    <t>https://www.planeacion.sep.gob.mx/Doc/estadistica_e_indicadores/principales_cifras/principales_cifras_2019_2020_bolsillo.pdf</t>
  </si>
  <si>
    <t>Matriculación educación secundaria</t>
  </si>
  <si>
    <t>Matriculación educación secundaria (tasa neta de escolarización)</t>
  </si>
  <si>
    <t>Paridad de género en educación secundaria</t>
  </si>
  <si>
    <t>Paridad de género en educación secundaria (% de mujeres)</t>
  </si>
  <si>
    <t>2010, 2011, 2012, 2013, 2014, 2015, 2016, 2017, 2018, 2019, 2020, 2021</t>
  </si>
  <si>
    <t>Usuarios de telefonía móvil</t>
  </si>
  <si>
    <t>Usuarios de telefonía móvil (% de la población)</t>
  </si>
  <si>
    <t>INEGI, ENDUTIH</t>
  </si>
  <si>
    <t>Junio/Julio 2021</t>
  </si>
  <si>
    <t>https://www.inegi.org.mx/programas/dutih/2018/</t>
  </si>
  <si>
    <t>Hogares con computadoras</t>
  </si>
  <si>
    <t>2010, 2015, 2016, 2017, 2018, 2019, 2020,2021</t>
  </si>
  <si>
    <t>Hogares con conexión a internet</t>
  </si>
  <si>
    <t>Tasa de agresión a periodistas</t>
  </si>
  <si>
    <t>Tasa de agresión a periodistas (tasa por cada 10 mil habitantes)</t>
  </si>
  <si>
    <t>Artículo 19</t>
  </si>
  <si>
    <t>SE SOLICITÓ INFO A A19</t>
  </si>
  <si>
    <t>https://articulo19.org/</t>
  </si>
  <si>
    <t>Esperanza de vida</t>
  </si>
  <si>
    <t>Esperanza de vida (años)</t>
  </si>
  <si>
    <t>INEGI, Registros administrativos de Mortalidad; CONAPO, proyecciones poblacionales</t>
  </si>
  <si>
    <t>Ya está la info de 2021</t>
  </si>
  <si>
    <r>
      <rPr>
        <u/>
        <sz val="10"/>
        <color rgb="FF1155CC"/>
        <rFont val="Arial"/>
      </rPr>
      <t>https://inegi.org.mx/app/tabulados/default.html?nc=mdemo56</t>
    </r>
    <r>
      <rPr>
        <u/>
        <sz val="10"/>
        <color rgb="FF000000"/>
        <rFont val="Arial"/>
      </rPr>
      <t xml:space="preserve">; </t>
    </r>
    <r>
      <rPr>
        <u/>
        <sz val="10"/>
        <color rgb="FF1155CC"/>
        <rFont val="Arial"/>
      </rPr>
      <t>https://www.gob.mx/conapo/documentos/proyecciones-de-la-poblacion-de-los-municipios-de-mexico-2015-2030</t>
    </r>
  </si>
  <si>
    <t>Tasa de suicidios</t>
  </si>
  <si>
    <t>Suicidios (tasa por cada 100 mil habitantes)</t>
  </si>
  <si>
    <t>INEGI, Mortalidad, Defunciones por suicidio</t>
  </si>
  <si>
    <t>https://www.inegi.org.mx/temas/salud/#Tabulados</t>
  </si>
  <si>
    <t>Mortalidad por enfermedades circulatorias</t>
  </si>
  <si>
    <t>https://www.inegi.org.mx/temas/mortalidad/</t>
  </si>
  <si>
    <t>2010, 2011, 2012, 2013, 2014, 2015, 2016, 2017, 2018, 2019</t>
  </si>
  <si>
    <t>Mortalidad por diabetes</t>
  </si>
  <si>
    <t>Tasa de obesidad</t>
  </si>
  <si>
    <t>Prevalencia de obesidad (% de la población)</t>
  </si>
  <si>
    <t>Sistema de Indicadores para Monitorear los Avances de la Estrategia Nacional parala Prevención y el control del Sobrepeso, la Obesidad y la Diabetes, IMCO</t>
  </si>
  <si>
    <t>Se debería actualizar</t>
  </si>
  <si>
    <t>Parece que el último dato disponible es el de (ENSANUT) 2018</t>
  </si>
  <si>
    <t>https://imco.org.mx/sistema-de-indicadores-para-monitorear-los-avances-de-la-estrategia-nacional-para-la-prevencion-y-el-control-del-sobrepeso-la-obesidad-y-la-diabetes/</t>
  </si>
  <si>
    <t>2012, 2018</t>
  </si>
  <si>
    <t>Grado de presión del agua</t>
  </si>
  <si>
    <t>CONAGUA, Sistema Nacional de Información del Agua</t>
  </si>
  <si>
    <t>http://sina.conagua.gob.mx/sina/tema.php?tema=gradoPresion&amp;ver=mapa</t>
  </si>
  <si>
    <t>2015, 2016, 2017, 2018, 2019, 2020</t>
  </si>
  <si>
    <t>Enterrar o quemar basura</t>
  </si>
  <si>
    <t>Hogares que entierran o queman basura (%)</t>
  </si>
  <si>
    <r>
      <rPr>
        <u/>
        <sz val="10"/>
        <color rgb="FF1155CC"/>
        <rFont val="Arial"/>
      </rPr>
      <t>https://www.inegi.org.mx/programas/enh/2017/</t>
    </r>
    <r>
      <rPr>
        <sz val="10"/>
        <color rgb="FF000000"/>
        <rFont val="Arial"/>
        <scheme val="minor"/>
      </rPr>
      <t xml:space="preserve">; </t>
    </r>
    <r>
      <rPr>
        <u/>
        <sz val="10"/>
        <color rgb="FF1155CC"/>
        <rFont val="Arial"/>
      </rPr>
      <t>https://www.inegi.org.mx/programas/ccpv/2020/default.html</t>
    </r>
  </si>
  <si>
    <t>2015, 2016, 2017, 2020</t>
  </si>
  <si>
    <t>Satisfacción con áreas verdes</t>
  </si>
  <si>
    <t>INEGI, ENCIG</t>
  </si>
  <si>
    <t>DANI CAPTURA</t>
  </si>
  <si>
    <t>https://www.inegi.org.mx/programas/encig/2019/default.html#Tabulados</t>
  </si>
  <si>
    <t>2013, 2015, 2017, 2019</t>
  </si>
  <si>
    <t>34</t>
  </si>
  <si>
    <t>Uso de focos ahorradores</t>
  </si>
  <si>
    <t>Hogares que usan focos ahorradores (%)</t>
  </si>
  <si>
    <r>
      <rPr>
        <u/>
        <sz val="10"/>
        <color rgb="FF1155CC"/>
        <rFont val="Arial"/>
      </rPr>
      <t>https://www.inegi.org.mx/programas/enh/2017/</t>
    </r>
    <r>
      <rPr>
        <sz val="10"/>
        <color rgb="FF000000"/>
        <rFont val="Arial"/>
        <scheme val="minor"/>
      </rPr>
      <t xml:space="preserve">; </t>
    </r>
    <r>
      <rPr>
        <u/>
        <sz val="10"/>
        <color rgb="FF1155CC"/>
        <rFont val="Arial"/>
      </rPr>
      <t>https://www.inegi.org.mx/programas/enigh/nc/2020/</t>
    </r>
  </si>
  <si>
    <t>2015, 2016, 2017, 2018, 2020</t>
  </si>
  <si>
    <t>56</t>
  </si>
  <si>
    <t>Inversa</t>
  </si>
  <si>
    <t>Emisiones de CO2 (toneladas)</t>
  </si>
  <si>
    <t>Energy and Data</t>
  </si>
  <si>
    <t>2015, 2016, 2017, 2018, 2020, 2021</t>
  </si>
  <si>
    <t>35</t>
  </si>
  <si>
    <t>Hogares con titulo de propiedad</t>
  </si>
  <si>
    <r>
      <rPr>
        <u/>
        <sz val="10"/>
        <color rgb="FF1155CC"/>
        <rFont val="Arial"/>
      </rPr>
      <t>https://www.inegi.org.mx/programas/enh/2017/</t>
    </r>
    <r>
      <rPr>
        <sz val="10"/>
        <color rgb="FF000000"/>
        <rFont val="Arial"/>
        <scheme val="minor"/>
      </rPr>
      <t xml:space="preserve">; </t>
    </r>
    <r>
      <rPr>
        <u/>
        <sz val="10"/>
        <color rgb="FF1155CC"/>
        <rFont val="Arial"/>
      </rPr>
      <t>https://www.inegi.org.mx/programas/enigh/nc/2020/</t>
    </r>
  </si>
  <si>
    <t>36</t>
  </si>
  <si>
    <t>Participación electoral</t>
  </si>
  <si>
    <t>Participación electoral (% de lista nominal)</t>
  </si>
  <si>
    <t>INE, Cómputos distritales</t>
  </si>
  <si>
    <t>Ya están capturado los datos de 2021</t>
  </si>
  <si>
    <t>https://computos2018.ine.mx/#/presidencia/entidad/1/1/2/1</t>
  </si>
  <si>
    <t>2015, 2018, 2021</t>
  </si>
  <si>
    <t>37</t>
  </si>
  <si>
    <t>Interacción con gobierno electrónico</t>
  </si>
  <si>
    <t>Ya está la encuesta de 2021</t>
  </si>
  <si>
    <t>2015, 2017, 2019,2021</t>
  </si>
  <si>
    <t>38</t>
  </si>
  <si>
    <t>Participación ciudadana en el gobierno</t>
  </si>
  <si>
    <t>Total de espacios de participación ciudadana en el gobierno local</t>
  </si>
  <si>
    <t>INEGI, Censo Nacional de Gobierno</t>
  </si>
  <si>
    <t>Parece ser que este censo fue descontinuado en 2021 :(
https://www.dof.gob.mx/nota_detalle.php?codigo=5610620&amp;fecha=29/01/2021#gsc.tab=0
Se desagrego en 3 censos: https://www.inegi.org.mx/programas/cnge/2021/
Tiene indicadores "ambientales" sobre programas gubernamentales
REGI CAPTURA</t>
  </si>
  <si>
    <t>REGI CAPTURA</t>
  </si>
  <si>
    <t>https://www.inegi.org.mx/programas/cngspspe/2019/</t>
  </si>
  <si>
    <t>2011, 2012, 2013, 2014, 2015, 2016, 2017, 2018, 2019, 2020</t>
  </si>
  <si>
    <t>39</t>
  </si>
  <si>
    <t>Percepción de corrupción en instituciones que imparten justicia</t>
  </si>
  <si>
    <t>DANI CAPTURA Y RECAPTURA PERCEPCIÓN CORRUPCIÓN JUECES Y MAGISTRADOS</t>
  </si>
  <si>
    <t>2015, 2017, 2019</t>
  </si>
  <si>
    <t>40</t>
  </si>
  <si>
    <t>Jóvenes de 15 a 24 años que no estudian ni trabajan</t>
  </si>
  <si>
    <t>INEGI, ENOE</t>
  </si>
  <si>
    <t>Act ENOE</t>
  </si>
  <si>
    <t>https://www.inegi.org.mx/programas/enoe/15ymas/</t>
  </si>
  <si>
    <t>2005, 2006, 2007, 2008, 2009, 2010, 2011, 2012, 2013, 2014, 2015, 2016, 2017, 2018, 2019, 2020, 2021</t>
  </si>
  <si>
    <t>41</t>
  </si>
  <si>
    <t>Embarazo adolescente</t>
  </si>
  <si>
    <t>Embarazo adolescente (% de nacimientos registrados de mujeres menores de 20 años)</t>
  </si>
  <si>
    <t>INEGI, Natalidad</t>
  </si>
  <si>
    <t>https://www.inegi.org.mx/app/tabulados/interactivos/?pxq=Natalidad_Natalidad_02_e2497dbe-f31a-4743-b2ec-ecb13e1a24a2</t>
  </si>
  <si>
    <t>42</t>
  </si>
  <si>
    <t>Incidencia de corrupción</t>
  </si>
  <si>
    <t>Tasa de incidencia de corrupción</t>
  </si>
  <si>
    <t>INEGI</t>
  </si>
  <si>
    <t>https://auditoriadeseguridad-cdeunodc.org/encuesta/tasa-de-incidencia-de-corrupcion-inegi-encig/</t>
  </si>
  <si>
    <t>2013, 2015, 2017, 2019, 2021</t>
  </si>
  <si>
    <t>43</t>
  </si>
  <si>
    <t>Informalidad laboral</t>
  </si>
  <si>
    <t>Tasa de informalidad laboral (TIL2)</t>
  </si>
  <si>
    <t>https://mexicocomovamos.mx/semaforos-estatales/indicador/informalidad/</t>
  </si>
  <si>
    <t>2005, 2006, 2007, 2008, 2009, 2010, 2011, 2012, 2013, 2014, 2015, 2016, 2017, 2018, 2019, 2020,2021</t>
  </si>
  <si>
    <t>44</t>
  </si>
  <si>
    <t>Porcentaje de la población ocupada que tarda más de dos horas en el traslado a su trabajo</t>
  </si>
  <si>
    <t>INEGI, ENUT</t>
  </si>
  <si>
    <t>https://www.inegi.org.mx/programas/enut/2019/</t>
  </si>
  <si>
    <t>2009, 2019</t>
  </si>
  <si>
    <t>45</t>
  </si>
  <si>
    <t>Confianza en los vecinos</t>
  </si>
  <si>
    <t>2012, 2013, 2014, 2015, 2016, 2017, 2018, 2019, 2020, 2021</t>
  </si>
  <si>
    <t>46</t>
  </si>
  <si>
    <t>Paridad de género en congresos locales</t>
  </si>
  <si>
    <t>Paridad de género en congresos locales (% de mujeres)</t>
  </si>
  <si>
    <t>Elaboración propia con información pública</t>
  </si>
  <si>
    <t>REGI COORDINA A DANI</t>
  </si>
  <si>
    <t>2013</t>
  </si>
  <si>
    <t>Sólo información para 2013</t>
  </si>
  <si>
    <t>https://www.cndh.org.mx/sites/all/doc/programas/mujer/7_Indicadores/nac/B_3.pdf</t>
  </si>
  <si>
    <t>47</t>
  </si>
  <si>
    <t>Inclusión personas LGBT+ (% que no aprueba el matrimonio igualitario)</t>
  </si>
  <si>
    <t>Inclusión personas LGBT+ (% de la población que aprueba el matrimonio igualitario)</t>
  </si>
  <si>
    <t>LAPOP</t>
  </si>
  <si>
    <t>Ya está LAPOP 2021; descontinuaron la pregunta</t>
  </si>
  <si>
    <t>https://www.vanderbilt.edu/lapop-espanol/</t>
  </si>
  <si>
    <t>2012, 2014, 2017, 2019</t>
  </si>
  <si>
    <t>48</t>
  </si>
  <si>
    <t>Tasa de analfabetización en personas indígenas</t>
  </si>
  <si>
    <t>INEGI, ENIGH</t>
  </si>
  <si>
    <t>https://www.inegi.org.mx/programas/enigh/nc/2020/</t>
  </si>
  <si>
    <t>2010, 2012, 2014, 2016, 2018, 2020</t>
  </si>
  <si>
    <t>49</t>
  </si>
  <si>
    <t>Tasa de analfabetización en personas con discapacidad</t>
  </si>
  <si>
    <t>50</t>
  </si>
  <si>
    <t>Absorción en eduación superior</t>
  </si>
  <si>
    <t>Tasa de absorción en educación superior</t>
  </si>
  <si>
    <t>SEP</t>
  </si>
  <si>
    <t>https://www.planeacion.sep.gob.mx/principalescifras/</t>
  </si>
  <si>
    <t>2008, 2009, 2010, 2011, 2012, 2013, 2014, 2015, 2016, 2017, 2018, 2019, 2020, 2021</t>
  </si>
  <si>
    <t>2021</t>
  </si>
  <si>
    <t>Los años están en ciclo escolar</t>
  </si>
  <si>
    <r>
      <t xml:space="preserve">Otras fuentes 2020 :https://www.planeacion.sep.gob.mx/Doc/estadistica_e_indicadores/principales_cifras/principales_cifras_2019_2020_bolsillo.pdf, 2019: </t>
    </r>
    <r>
      <rPr>
        <u/>
        <sz val="10"/>
        <color rgb="FF1155CC"/>
        <rFont val="Arial"/>
      </rPr>
      <t>https://www.planeacion.sep.gob.mx ,/Doc/estadistica_e_indicadores/principales_cifras/principales_cifras_2018_2019_bolsillo.pdf</t>
    </r>
    <r>
      <rPr>
        <sz val="10"/>
        <color rgb="FF000000"/>
        <rFont val="Arial"/>
        <scheme val="minor"/>
      </rPr>
      <t xml:space="preserve"> , 2018: </t>
    </r>
    <r>
      <rPr>
        <u/>
        <sz val="10"/>
        <color rgb="FF1155CC"/>
        <rFont val="Arial"/>
      </rPr>
      <t>https://www.planeacion.sep.gob.mx/Doc/estadistica_e_indicadores/principales_cifras/principales_cifras_2017_2018_bolsillo.pdf</t>
    </r>
    <r>
      <rPr>
        <sz val="10"/>
        <color rgb="FF000000"/>
        <rFont val="Arial"/>
        <scheme val="minor"/>
      </rPr>
      <t xml:space="preserve"> , 2017: </t>
    </r>
    <r>
      <rPr>
        <u/>
        <sz val="10"/>
        <color rgb="FF1155CC"/>
        <rFont val="Arial"/>
      </rPr>
      <t>https://www.planeacion.sep.gob.mx/Doc/estadistica_e_indicadores/principales_cifras/principales_cifras_2016_2017_bolsillo.pdf</t>
    </r>
    <r>
      <rPr>
        <sz val="10"/>
        <color rgb="FF000000"/>
        <rFont val="Arial"/>
        <scheme val="minor"/>
      </rPr>
      <t xml:space="preserve"> , 2013: </t>
    </r>
    <r>
      <rPr>
        <u/>
        <sz val="10"/>
        <color rgb="FF1155CC"/>
        <rFont val="Arial"/>
      </rPr>
      <t>https://www.planeacion.sep.gob.mx/Doc/estadistica_e_indicadores/principales_cifras/principales_cifras_2013_2014_bolsillo.pdf, 2012: https://www.planeacion.sep.gob.mx/Doc/estadistica_e_indicadores/principales_cifras/principales_cifras_2011_2012.pdf , https://www.planeacion.sep.gob.mx/estadisticaeindicadores.aspx</t>
    </r>
  </si>
  <si>
    <t>51</t>
  </si>
  <si>
    <t>Cobertura educación superior</t>
  </si>
  <si>
    <t>Cobertura de educación superior (% de la población entre 18 y 23 años con educación superior)</t>
  </si>
  <si>
    <t>2018</t>
  </si>
  <si>
    <t>Sólo información 2018</t>
  </si>
  <si>
    <t>52</t>
  </si>
  <si>
    <t>Escolaridad promedio mujeres</t>
  </si>
  <si>
    <t>Grado de escolaridad promedio de mujeres mayores a 15 años</t>
  </si>
  <si>
    <t>INEGI, Escolaridad</t>
  </si>
  <si>
    <t>https://www.inegi.org.mx/app/tabulados/interactivos/?px=Educacion_05&amp;bd=Educacion</t>
  </si>
  <si>
    <t>2000, 2010, 2015, 2020</t>
  </si>
  <si>
    <t>2025</t>
  </si>
  <si>
    <t>53</t>
  </si>
  <si>
    <t>Paridad de género en posgrado</t>
  </si>
  <si>
    <t>Paridad de género en posgrados (% de mujeres)</t>
  </si>
  <si>
    <t>54</t>
  </si>
  <si>
    <t>Paridad de género en licenciatura</t>
  </si>
  <si>
    <t>Paridad de género en licenciaturas (% de mujeres)</t>
  </si>
  <si>
    <t>55</t>
  </si>
  <si>
    <t>Posgrados nacionales de calidad</t>
  </si>
  <si>
    <t>CONACYT</t>
  </si>
  <si>
    <t>https://bit.ly/2GQpAap</t>
  </si>
  <si>
    <t>2008, 2009, 2010, 2011, 2012, 2013, 2014, 2015, 2016, 2017, 2018</t>
  </si>
  <si>
    <t>2020</t>
  </si>
  <si>
    <t>entidad_abr_m</t>
  </si>
  <si>
    <t>indicador_value</t>
  </si>
  <si>
    <t>Nacional</t>
  </si>
  <si>
    <t>AGS</t>
  </si>
  <si>
    <t>BC</t>
  </si>
  <si>
    <t>BCS</t>
  </si>
  <si>
    <t>CAMP</t>
  </si>
  <si>
    <t>COAH</t>
  </si>
  <si>
    <t>COL</t>
  </si>
  <si>
    <t>CHPS</t>
  </si>
  <si>
    <t>CHIH</t>
  </si>
  <si>
    <t>CDMX</t>
  </si>
  <si>
    <t>DGO</t>
  </si>
  <si>
    <t>GTO</t>
  </si>
  <si>
    <t>GRO</t>
  </si>
  <si>
    <t>HGO</t>
  </si>
  <si>
    <t>JAL</t>
  </si>
  <si>
    <t>MEX</t>
  </si>
  <si>
    <t>MICH</t>
  </si>
  <si>
    <t>MOR</t>
  </si>
  <si>
    <t>NAY</t>
  </si>
  <si>
    <t>NL</t>
  </si>
  <si>
    <t>OAX</t>
  </si>
  <si>
    <t>PUE</t>
  </si>
  <si>
    <t>QRO</t>
  </si>
  <si>
    <t>QROO</t>
  </si>
  <si>
    <t>SLP</t>
  </si>
  <si>
    <t>SIN</t>
  </si>
  <si>
    <t>SON</t>
  </si>
  <si>
    <t>TAB</t>
  </si>
  <si>
    <t>TAM</t>
  </si>
  <si>
    <t>TLAX</t>
  </si>
  <si>
    <t>VER</t>
  </si>
  <si>
    <t>YUC</t>
  </si>
  <si>
    <t>ZAC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</si>
  <si>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</si>
  <si>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</si>
  <si>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</si>
  <si>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</si>
  <si>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</si>
  <si>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</si>
  <si>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</si>
  <si>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</si>
  <si>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</si>
  <si>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</si>
  <si>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</si>
  <si>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2014</t>
  </si>
  <si>
    <t>2015</t>
  </si>
  <si>
    <t>2016</t>
  </si>
  <si>
    <t>2017</t>
  </si>
  <si>
    <t>2019</t>
  </si>
  <si>
    <t>2000</t>
  </si>
  <si>
    <t>2001</t>
  </si>
  <si>
    <t>entidad</t>
  </si>
  <si>
    <t>Aguascalientes</t>
  </si>
  <si>
    <t>Baja California</t>
  </si>
  <si>
    <t>Baja California Sur</t>
  </si>
  <si>
    <t>Campeche</t>
  </si>
  <si>
    <t>Coahuila de Zaragoza</t>
  </si>
  <si>
    <t>Colima</t>
  </si>
  <si>
    <t>Chiapas</t>
  </si>
  <si>
    <t>Chihuahua</t>
  </si>
  <si>
    <t>Ciudad de México</t>
  </si>
  <si>
    <t>Durango</t>
  </si>
  <si>
    <t>Guanajuato</t>
  </si>
  <si>
    <t>Guerrero</t>
  </si>
  <si>
    <t>Hidalgo</t>
  </si>
  <si>
    <t>Jalisco</t>
  </si>
  <si>
    <t>México</t>
  </si>
  <si>
    <t>Michoacán de Ocampo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</si>
  <si>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</si>
  <si>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</si>
  <si>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</si>
  <si>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</si>
  <si>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</si>
  <si>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</si>
  <si>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</si>
  <si>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</si>
  <si>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</si>
  <si>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</si>
  <si>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</si>
  <si>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</si>
  <si>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</si>
  <si>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 de Ignacio de la Llave</t>
  </si>
  <si>
    <t>Yucatán</t>
  </si>
  <si>
    <t>Zacatecas</t>
  </si>
  <si>
    <t>.</t>
  </si>
  <si>
    <t>drop_indicador_value_original</t>
  </si>
  <si>
    <t>62.  94</t>
  </si>
  <si>
    <t>81.  33</t>
  </si>
  <si>
    <t>43.  76</t>
  </si>
  <si>
    <t>56.  93</t>
  </si>
  <si>
    <t>34.  09</t>
  </si>
  <si>
    <t>35.  14</t>
  </si>
  <si>
    <t>50.  06</t>
  </si>
  <si>
    <t>40.  4</t>
  </si>
  <si>
    <t>drop_indicador_value_original_2</t>
  </si>
  <si>
    <t>0.596666666666667</t>
  </si>
  <si>
    <t>1</t>
  </si>
  <si>
    <t>0.5</t>
  </si>
  <si>
    <t>0.6</t>
  </si>
  <si>
    <t>0.1</t>
  </si>
  <si>
    <t>0.8</t>
  </si>
  <si>
    <t>0.7</t>
  </si>
  <si>
    <t>0.4</t>
  </si>
  <si>
    <t>0.3</t>
  </si>
  <si>
    <t>0.9</t>
  </si>
  <si>
    <t>0.675</t>
  </si>
  <si>
    <t>0.659375</t>
  </si>
  <si>
    <t>0.2</t>
  </si>
  <si>
    <t>0.615625</t>
  </si>
  <si>
    <t>0.30748820754717</t>
  </si>
  <si>
    <t>0.547169811320755</t>
  </si>
  <si>
    <t>0.292452830188679</t>
  </si>
  <si>
    <t>0.207547169811321</t>
  </si>
  <si>
    <t>0.179245283018868</t>
  </si>
  <si>
    <t>0.632075471698113</t>
  </si>
  <si>
    <t>0.254716981132075</t>
  </si>
  <si>
    <t>0.160377358490566</t>
  </si>
  <si>
    <t>0.216981132075472</t>
  </si>
  <si>
    <t>0.169811320754717</t>
  </si>
  <si>
    <t>0.471698113207547</t>
  </si>
  <si>
    <t>0.188679245283019</t>
  </si>
  <si>
    <t>0.339622641509434</t>
  </si>
  <si>
    <t>0.264150943396226</t>
  </si>
  <si>
    <t>0.358490566037736</t>
  </si>
  <si>
    <t>0.19811320754717</t>
  </si>
  <si>
    <t>0.386792452830189</t>
  </si>
  <si>
    <t>0.707547169811321</t>
  </si>
  <si>
    <t>0.405660377358491</t>
  </si>
  <si>
    <t>0.235849056603774</t>
  </si>
  <si>
    <t>0.245283018867925</t>
  </si>
  <si>
    <t>0.349056603773585</t>
  </si>
  <si>
    <t>0.261479591836735</t>
  </si>
  <si>
    <t>0.523809523809524</t>
  </si>
  <si>
    <t>0.26530612244898</t>
  </si>
  <si>
    <t>0.149659863945578</t>
  </si>
  <si>
    <t>0.163265306122449</t>
  </si>
  <si>
    <t>0.183673469387755</t>
  </si>
  <si>
    <t>0.299319727891156</t>
  </si>
  <si>
    <t>0.489795918367347</t>
  </si>
  <si>
    <t>0.462585034013605</t>
  </si>
  <si>
    <t>0.27891156462585</t>
  </si>
  <si>
    <t>0.244897959183673</t>
  </si>
  <si>
    <t>0.115646258503401</t>
  </si>
  <si>
    <t>0.340136054421769</t>
  </si>
  <si>
    <t>0.210884353741497</t>
  </si>
  <si>
    <t>0.156462585034014</t>
  </si>
  <si>
    <t>0.496598639455782</t>
  </si>
  <si>
    <t>0.129251700680272</t>
  </si>
  <si>
    <t>0.122448979591837</t>
  </si>
  <si>
    <t>0.414965986394558</t>
  </si>
  <si>
    <t>0.136054421768707</t>
  </si>
  <si>
    <t>0.170068027210884</t>
  </si>
  <si>
    <t>0.238095238095238</t>
  </si>
  <si>
    <t>0.109884375</t>
  </si>
  <si>
    <t>0.11413</t>
  </si>
  <si>
    <t>0.0462</t>
  </si>
  <si>
    <t>0.09511</t>
  </si>
  <si>
    <t>0.48913</t>
  </si>
  <si>
    <t>0.1087</t>
  </si>
  <si>
    <t>0.2663</t>
  </si>
  <si>
    <t>0.02717</t>
  </si>
  <si>
    <t>0.02989</t>
  </si>
  <si>
    <t>0.04891</t>
  </si>
  <si>
    <t>0.07609</t>
  </si>
  <si>
    <t>0.04076</t>
  </si>
  <si>
    <t>0.16576</t>
  </si>
  <si>
    <t>0.0163</t>
  </si>
  <si>
    <t>0.03533</t>
  </si>
  <si>
    <t>0.19293</t>
  </si>
  <si>
    <t>0.10598</t>
  </si>
  <si>
    <t>0.27174</t>
  </si>
  <si>
    <t>0.01359</t>
  </si>
  <si>
    <t>0.01902</t>
  </si>
  <si>
    <t>0.25543</t>
  </si>
  <si>
    <t>0.13587</t>
  </si>
  <si>
    <t>0.22826</t>
  </si>
  <si>
    <t>0.12228</t>
  </si>
  <si>
    <t>0.03261</t>
  </si>
  <si>
    <t>0.00815</t>
  </si>
  <si>
    <t>0.02446</t>
  </si>
  <si>
    <t>0.36957</t>
  </si>
  <si>
    <t>0.08424</t>
  </si>
  <si>
    <t>0.1225365625</t>
  </si>
  <si>
    <t>0.07337</t>
  </si>
  <si>
    <t>0.06522</t>
  </si>
  <si>
    <t>0.08696</t>
  </si>
  <si>
    <t>0.21467</t>
  </si>
  <si>
    <t>0.3125</t>
  </si>
  <si>
    <t>0.25272</t>
  </si>
  <si>
    <t>0.16848</t>
  </si>
  <si>
    <t>0.1413</t>
  </si>
  <si>
    <t>0.00543</t>
  </si>
  <si>
    <t>0.02174</t>
  </si>
  <si>
    <t>0.16033</t>
  </si>
  <si>
    <t>0.3587</t>
  </si>
  <si>
    <t>0.13859</t>
  </si>
  <si>
    <t>0.17391</t>
  </si>
  <si>
    <t>0.0625</t>
  </si>
  <si>
    <t>0.28804</t>
  </si>
  <si>
    <t>0.16304</t>
  </si>
  <si>
    <t>0.15217</t>
  </si>
  <si>
    <t>0.03804</t>
  </si>
  <si>
    <t>0.05163</t>
  </si>
  <si>
    <t>0.38587</t>
  </si>
  <si>
    <t>0.0788</t>
  </si>
  <si>
    <t>0.1226221875</t>
  </si>
  <si>
    <t>0.06793</t>
  </si>
  <si>
    <t>0.125</t>
  </si>
  <si>
    <t>0.08967</t>
  </si>
  <si>
    <t>0.23913</t>
  </si>
  <si>
    <t>0.19022</t>
  </si>
  <si>
    <t>0.24728</t>
  </si>
  <si>
    <t>0.18478</t>
  </si>
  <si>
    <t>0.28533</t>
  </si>
  <si>
    <t>0.04348</t>
  </si>
  <si>
    <t>0.08152</t>
  </si>
  <si>
    <t>0.28261</t>
  </si>
  <si>
    <t>0.33696</t>
  </si>
  <si>
    <t>0.11685</t>
  </si>
  <si>
    <t>0.33152</t>
  </si>
  <si>
    <t>0.143851875</t>
  </si>
  <si>
    <t>0.4538</t>
  </si>
  <si>
    <t>0.36141</t>
  </si>
  <si>
    <t>0</t>
  </si>
  <si>
    <t>0.1875</t>
  </si>
  <si>
    <t>0.00272</t>
  </si>
  <si>
    <t>0.05435</t>
  </si>
  <si>
    <t>0.17935</t>
  </si>
  <si>
    <t>0.15489</t>
  </si>
  <si>
    <t>0.25</t>
  </si>
  <si>
    <t>0.05707</t>
  </si>
  <si>
    <t>0.14674</t>
  </si>
  <si>
    <t>0.27446</t>
  </si>
  <si>
    <t>0.05978</t>
  </si>
  <si>
    <t>0.19565</t>
  </si>
  <si>
    <t>0.07065</t>
  </si>
  <si>
    <t>drop_indicador_value_origina</t>
  </si>
  <si>
    <t>--</t>
  </si>
  <si>
    <t>drop_indicador_value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</si>
</sst>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mmmm\ yyyy"/>
    <numFmt numFmtId="165" formatCode="0.000"/>
    <numFmt numFmtId="166" formatCode="0.0"/>
    <numFmt numFmtId="167" formatCode="_-* #,##0.00_-;\-* #,##0.00_-;_-* &quot;-&quot;??_-;_-@"/>
    <numFmt numFmtId="168" formatCode="0.0000"/>
  </numFmts>
  <fonts count="34">
    <font>
      <sz val="10"/>
      <color rgb="FF000000"/>
      <name val="Arial"/>
      <scheme val="minor"/>
    </font>
    <font>
      <sz val="10"/>
      <color theme="1"/>
      <name val="Arial"/>
      <scheme val="minor"/>
    </font>
    <font>
      <sz val="10"/>
      <color rgb="FF000000"/>
      <name val="HelveticaNeue-Light"/>
    </font>
    <font>
      <sz val="12"/>
      <color rgb="FF000000"/>
      <name val="Calibri"/>
    </font>
    <font>
      <u/>
      <sz val="10"/>
      <color rgb="FF0000FF"/>
      <name val="Arial"/>
    </font>
    <font>
      <u/>
      <sz val="10"/>
      <color rgb="FF1155CC"/>
      <name val="Arial"/>
    </font>
    <font>
      <sz val="10"/>
      <color rgb="FF000000"/>
      <name val="Roboto"/>
    </font>
    <font>
      <u/>
      <sz val="10"/>
      <color rgb="FF0000FF"/>
      <name val="Arial"/>
    </font>
    <font>
      <u/>
      <sz val="10"/>
      <color rgb="FF1155CC"/>
      <name val="Arial"/>
      <scheme val="minor"/>
    </font>
    <font>
      <sz val="10"/>
      <color rgb="FF000000"/>
      <name val="&quot;Arial&quot;"/>
    </font>
    <font>
      <sz val="10"/>
      <color theme="1"/>
      <name val="Arial"/>
    </font>
    <font>
      <sz val="11"/>
      <color rgb="FF000000"/>
      <name val="Calibri"/>
    </font>
    <font>
      <sz val="8"/>
      <color theme="1"/>
      <name val="Arial"/>
    </font>
    <font>
      <sz val="12"/>
      <color theme="1"/>
      <name val="Calibri"/>
    </font>
    <font>
      <sz val="12"/>
      <color rgb="FF000000"/>
      <name val="Arial"/>
      <scheme val="minor"/>
    </font>
    <font>
      <sz val="11"/>
      <color theme="1"/>
      <name val="Calibri"/>
    </font>
    <font>
      <sz val="14"/>
      <color rgb="FF333333"/>
      <name val="&quot;Helvetica Neue&quot;"/>
    </font>
    <font>
      <sz val="10"/>
      <color rgb="FF000000"/>
      <name val="Arial"/>
    </font>
    <font>
      <b/>
      <sz val="8"/>
      <color rgb="FF000000"/>
      <name val="Arial"/>
    </font>
    <font>
      <sz val="8"/>
      <color rgb="FF000000"/>
      <name val="Arial"/>
    </font>
    <font>
      <b/>
      <sz val="8"/>
      <color theme="1"/>
      <name val="Arial"/>
    </font>
    <font>
      <b/>
      <sz val="10"/>
      <color theme="1"/>
      <name val="Arial"/>
      <scheme val="minor"/>
    </font>
    <font>
      <sz val="10"/>
      <color rgb="FF000000"/>
      <name val="Arial"/>
      <scheme val="minor"/>
    </font>
    <font>
      <sz val="11"/>
      <color theme="1"/>
      <name val="&quot;Calibri &quot;"/>
    </font>
    <font>
      <sz val="11"/>
      <color theme="1"/>
      <name val="Arial"/>
      <scheme val="minor"/>
    </font>
    <font>
      <sz val="11"/>
      <color theme="1"/>
      <name val="Arial"/>
    </font>
    <font>
      <sz val="11"/>
      <color rgb="FF000000"/>
      <name val="Roboto"/>
    </font>
    <font>
      <sz val="9"/>
      <color rgb="FF000000"/>
      <name val="Calibri"/>
    </font>
    <font>
      <sz val="10"/>
      <color rgb="FF000000"/>
      <name val="Arial"/>
    </font>
    <font>
      <sz val="11"/>
      <color rgb="FF000000"/>
      <name val="Arial"/>
    </font>
    <font>
      <sz val="10"/>
      <color theme="1"/>
      <name val="Arial"/>
      <scheme val="minor"/>
    </font>
    <font>
      <sz val="9"/>
      <color theme="1"/>
      <name val="Arial"/>
    </font>
    <font>
      <sz val="12"/>
      <color rgb="FF1E1E1E"/>
      <name val="&quot;Segoe UI&quot;"/>
    </font>
    <font>
      <u/>
      <sz val="10"/>
      <color rgb="FF000000"/>
      <name val="Arial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0000"/>
        <bgColor rgb="FFFF0000"/>
      </patternFill>
    </fill>
    <fill>
      <patternFill patternType="solid">
        <fgColor rgb="FFF4F4F4"/>
        <bgColor rgb="FFF4F4F4"/>
      </patternFill>
    </fill>
  </fills>
  <borders count="5">
    <border>
      <left/>
      <right/>
      <top/>
      <bottom/>
      <diagonal/>
    </border>
    <border>
      <left/>
      <right style="thin">
        <color rgb="FFCDCDCD"/>
      </right>
      <top/>
      <bottom style="thin">
        <color rgb="FFCDCDCD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118">
    <xf numFmtId="0" fontId="0" fillId="0" borderId="0" xfId="0" applyFont="1" applyAlignment="1"/>
    <xf numFmtId="0" fontId="1" fillId="0" borderId="0" xfId="0" applyFont="1"/>
    <xf numFmtId="0" fontId="1" fillId="0" borderId="0" xfId="0" quotePrefix="1" applyFont="1"/>
    <xf numFmtId="3" fontId="2" fillId="2" borderId="0" xfId="0" applyNumberFormat="1" applyFont="1" applyFill="1" applyAlignment="1"/>
    <xf numFmtId="3" fontId="2" fillId="2" borderId="1" xfId="0" applyNumberFormat="1" applyFont="1" applyFill="1" applyBorder="1" applyAlignment="1">
      <alignment horizontal="right"/>
    </xf>
    <xf numFmtId="0" fontId="3" fillId="0" borderId="0" xfId="0" applyFont="1" applyAlignment="1">
      <alignment horizontal="right"/>
    </xf>
    <xf numFmtId="0" fontId="1" fillId="0" borderId="2" xfId="0" applyFont="1" applyBorder="1" applyAlignment="1">
      <alignment horizontal="right"/>
    </xf>
    <xf numFmtId="0" fontId="1" fillId="0" borderId="0" xfId="0" applyFont="1" applyAlignment="1"/>
    <xf numFmtId="0" fontId="1" fillId="0" borderId="0" xfId="0" applyFont="1" applyAlignment="1">
      <alignment wrapText="1"/>
    </xf>
    <xf numFmtId="0" fontId="1" fillId="0" borderId="0" xfId="0" quotePrefix="1" applyFont="1" applyAlignment="1"/>
    <xf numFmtId="0" fontId="4" fillId="0" borderId="0" xfId="0" applyFont="1" applyAlignment="1"/>
    <xf numFmtId="0" fontId="1" fillId="0" borderId="0" xfId="0" applyFont="1" applyAlignment="1"/>
    <xf numFmtId="0" fontId="5" fillId="0" borderId="0" xfId="0" applyFont="1" applyAlignment="1"/>
    <xf numFmtId="0" fontId="6" fillId="0" borderId="0" xfId="0" applyFont="1" applyAlignment="1"/>
    <xf numFmtId="0" fontId="7" fillId="0" borderId="0" xfId="0" applyFont="1" applyAlignment="1"/>
    <xf numFmtId="0" fontId="8" fillId="0" borderId="0" xfId="0" applyFont="1" applyAlignment="1"/>
    <xf numFmtId="164" fontId="1" fillId="0" borderId="0" xfId="0" applyNumberFormat="1" applyFont="1" applyAlignment="1"/>
    <xf numFmtId="0" fontId="9" fillId="0" borderId="0" xfId="0" quotePrefix="1" applyFont="1" applyAlignment="1"/>
    <xf numFmtId="0" fontId="1" fillId="0" borderId="0" xfId="0" applyFont="1" applyAlignment="1">
      <alignment wrapText="1"/>
    </xf>
    <xf numFmtId="0" fontId="3" fillId="0" borderId="0" xfId="0" applyFont="1" applyAlignment="1"/>
    <xf numFmtId="0" fontId="3" fillId="0" borderId="0" xfId="0" quotePrefix="1" applyFont="1" applyAlignment="1"/>
    <xf numFmtId="0" fontId="10" fillId="0" borderId="0" xfId="0" quotePrefix="1" applyFont="1" applyAlignment="1"/>
    <xf numFmtId="0" fontId="10" fillId="2" borderId="0" xfId="0" applyFont="1" applyFill="1" applyAlignment="1">
      <alignment horizontal="right"/>
    </xf>
    <xf numFmtId="0" fontId="11" fillId="0" borderId="0" xfId="0" applyFont="1" applyAlignment="1">
      <alignment horizontal="right"/>
    </xf>
    <xf numFmtId="0" fontId="3" fillId="3" borderId="0" xfId="0" applyFont="1" applyFill="1" applyAlignment="1"/>
    <xf numFmtId="0" fontId="1" fillId="3" borderId="0" xfId="0" applyFont="1" applyFill="1" applyAlignment="1"/>
    <xf numFmtId="0" fontId="1" fillId="3" borderId="0" xfId="0" applyFont="1" applyFill="1"/>
    <xf numFmtId="0" fontId="10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0" fontId="10" fillId="0" borderId="0" xfId="0" applyFont="1" applyAlignment="1"/>
    <xf numFmtId="0" fontId="12" fillId="2" borderId="0" xfId="0" applyFont="1" applyFill="1" applyAlignment="1">
      <alignment horizontal="right"/>
    </xf>
    <xf numFmtId="0" fontId="1" fillId="3" borderId="0" xfId="0" quotePrefix="1" applyFont="1" applyFill="1" applyAlignment="1"/>
    <xf numFmtId="165" fontId="11" fillId="0" borderId="0" xfId="0" applyNumberFormat="1" applyFont="1" applyAlignment="1">
      <alignment horizontal="right"/>
    </xf>
    <xf numFmtId="0" fontId="13" fillId="0" borderId="0" xfId="0" quotePrefix="1" applyFont="1" applyAlignment="1"/>
    <xf numFmtId="0" fontId="13" fillId="0" borderId="0" xfId="0" applyFont="1" applyAlignment="1"/>
    <xf numFmtId="0" fontId="13" fillId="0" borderId="0" xfId="0" applyFont="1" applyAlignment="1">
      <alignment horizontal="right"/>
    </xf>
    <xf numFmtId="0" fontId="10" fillId="0" borderId="0" xfId="0" quotePrefix="1" applyFont="1" applyAlignment="1"/>
    <xf numFmtId="0" fontId="14" fillId="0" borderId="0" xfId="0" applyFont="1" applyAlignment="1"/>
    <xf numFmtId="0" fontId="15" fillId="0" borderId="0" xfId="0" applyFont="1" applyAlignment="1">
      <alignment horizontal="right"/>
    </xf>
    <xf numFmtId="166" fontId="1" fillId="2" borderId="0" xfId="0" applyNumberFormat="1" applyFont="1" applyFill="1" applyAlignment="1"/>
    <xf numFmtId="166" fontId="1" fillId="0" borderId="0" xfId="0" applyNumberFormat="1" applyFont="1" applyAlignment="1"/>
    <xf numFmtId="166" fontId="1" fillId="2" borderId="0" xfId="0" applyNumberFormat="1" applyFont="1" applyFill="1"/>
    <xf numFmtId="166" fontId="1" fillId="0" borderId="0" xfId="0" applyNumberFormat="1" applyFont="1"/>
    <xf numFmtId="0" fontId="16" fillId="0" borderId="0" xfId="0" applyFont="1" applyAlignment="1">
      <alignment horizontal="right"/>
    </xf>
    <xf numFmtId="0" fontId="17" fillId="0" borderId="0" xfId="0" applyFont="1" applyAlignment="1">
      <alignment horizontal="right"/>
    </xf>
    <xf numFmtId="0" fontId="18" fillId="0" borderId="0" xfId="0" applyFont="1" applyAlignment="1">
      <alignment horizontal="right"/>
    </xf>
    <xf numFmtId="0" fontId="19" fillId="0" borderId="0" xfId="0" applyFont="1" applyAlignment="1">
      <alignment horizontal="right"/>
    </xf>
    <xf numFmtId="0" fontId="20" fillId="0" borderId="0" xfId="0" applyFont="1" applyAlignment="1">
      <alignment horizontal="right"/>
    </xf>
    <xf numFmtId="0" fontId="12" fillId="0" borderId="0" xfId="0" applyFont="1" applyAlignment="1">
      <alignment horizontal="right"/>
    </xf>
    <xf numFmtId="0" fontId="21" fillId="0" borderId="0" xfId="0" applyFont="1" applyAlignment="1">
      <alignment horizontal="center"/>
    </xf>
    <xf numFmtId="4" fontId="22" fillId="0" borderId="0" xfId="0" applyNumberFormat="1" applyFont="1" applyAlignment="1"/>
    <xf numFmtId="4" fontId="22" fillId="2" borderId="0" xfId="0" applyNumberFormat="1" applyFont="1" applyFill="1" applyAlignment="1">
      <alignment horizontal="right"/>
    </xf>
    <xf numFmtId="4" fontId="17" fillId="0" borderId="0" xfId="0" applyNumberFormat="1" applyFont="1" applyAlignment="1">
      <alignment horizontal="right"/>
    </xf>
    <xf numFmtId="4" fontId="11" fillId="0" borderId="0" xfId="0" applyNumberFormat="1" applyFont="1" applyAlignment="1">
      <alignment horizontal="right"/>
    </xf>
    <xf numFmtId="4" fontId="1" fillId="0" borderId="0" xfId="0" applyNumberFormat="1" applyFont="1"/>
    <xf numFmtId="3" fontId="22" fillId="2" borderId="0" xfId="0" applyNumberFormat="1" applyFont="1" applyFill="1" applyAlignment="1">
      <alignment horizontal="right"/>
    </xf>
    <xf numFmtId="3" fontId="22" fillId="0" borderId="0" xfId="0" applyNumberFormat="1" applyFont="1" applyAlignment="1"/>
    <xf numFmtId="0" fontId="3" fillId="0" borderId="0" xfId="0" applyFont="1" applyAlignment="1"/>
    <xf numFmtId="0" fontId="10" fillId="0" borderId="0" xfId="0" applyFont="1" applyAlignment="1"/>
    <xf numFmtId="0" fontId="12" fillId="0" borderId="3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1" fillId="0" borderId="0" xfId="0" applyFont="1"/>
    <xf numFmtId="0" fontId="6" fillId="2" borderId="0" xfId="0" applyFont="1" applyFill="1" applyAlignment="1"/>
    <xf numFmtId="0" fontId="23" fillId="0" borderId="0" xfId="0" applyFont="1" applyAlignment="1">
      <alignment horizontal="right" vertical="top"/>
    </xf>
    <xf numFmtId="0" fontId="23" fillId="0" borderId="3" xfId="0" applyFont="1" applyBorder="1" applyAlignment="1">
      <alignment horizontal="right" vertical="top"/>
    </xf>
    <xf numFmtId="0" fontId="1" fillId="0" borderId="0" xfId="0" applyFont="1" applyAlignment="1"/>
    <xf numFmtId="0" fontId="11" fillId="0" borderId="0" xfId="0" applyFont="1" applyAlignment="1"/>
    <xf numFmtId="0" fontId="11" fillId="0" borderId="0" xfId="0" quotePrefix="1" applyFont="1" applyAlignment="1"/>
    <xf numFmtId="0" fontId="24" fillId="0" borderId="0" xfId="0" applyFont="1" applyAlignment="1"/>
    <xf numFmtId="0" fontId="24" fillId="0" borderId="0" xfId="0" quotePrefix="1" applyFont="1" applyAlignment="1"/>
    <xf numFmtId="0" fontId="12" fillId="0" borderId="3" xfId="0" applyFont="1" applyBorder="1" applyAlignment="1">
      <alignment horizontal="right" vertical="top"/>
    </xf>
    <xf numFmtId="0" fontId="24" fillId="0" borderId="0" xfId="0" applyFont="1" applyAlignment="1">
      <alignment horizontal="right"/>
    </xf>
    <xf numFmtId="0" fontId="25" fillId="0" borderId="0" xfId="0" applyFont="1" applyAlignment="1">
      <alignment horizontal="right" vertical="top"/>
    </xf>
    <xf numFmtId="0" fontId="26" fillId="2" borderId="0" xfId="0" applyFont="1" applyFill="1" applyAlignment="1"/>
    <xf numFmtId="0" fontId="1" fillId="0" borderId="0" xfId="0" quotePrefix="1" applyFont="1" applyAlignment="1">
      <alignment horizontal="right"/>
    </xf>
    <xf numFmtId="0" fontId="13" fillId="0" borderId="0" xfId="0" applyFont="1" applyAlignment="1"/>
    <xf numFmtId="4" fontId="13" fillId="0" borderId="0" xfId="0" applyNumberFormat="1" applyFont="1" applyAlignment="1"/>
    <xf numFmtId="1" fontId="3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1" fontId="1" fillId="0" borderId="0" xfId="0" applyNumberFormat="1" applyFont="1" applyAlignment="1"/>
    <xf numFmtId="0" fontId="18" fillId="0" borderId="0" xfId="0" applyFont="1" applyAlignment="1">
      <alignment horizontal="right"/>
    </xf>
    <xf numFmtId="0" fontId="19" fillId="0" borderId="0" xfId="0" applyFont="1" applyAlignment="1">
      <alignment horizontal="right"/>
    </xf>
    <xf numFmtId="167" fontId="15" fillId="0" borderId="0" xfId="0" applyNumberFormat="1" applyFont="1" applyAlignment="1">
      <alignment horizontal="right"/>
    </xf>
    <xf numFmtId="0" fontId="10" fillId="0" borderId="0" xfId="0" applyFont="1" applyAlignment="1">
      <alignment horizontal="right" wrapText="1"/>
    </xf>
    <xf numFmtId="0" fontId="15" fillId="0" borderId="0" xfId="0" applyFont="1" applyAlignment="1">
      <alignment horizontal="right"/>
    </xf>
    <xf numFmtId="168" fontId="1" fillId="0" borderId="0" xfId="0" applyNumberFormat="1" applyFont="1" applyAlignment="1"/>
    <xf numFmtId="168" fontId="11" fillId="0" borderId="0" xfId="0" applyNumberFormat="1" applyFont="1" applyAlignment="1">
      <alignment horizontal="right"/>
    </xf>
    <xf numFmtId="0" fontId="0" fillId="0" borderId="0" xfId="0" applyFont="1" applyAlignment="1"/>
    <xf numFmtId="4" fontId="18" fillId="2" borderId="0" xfId="0" applyNumberFormat="1" applyFont="1" applyFill="1" applyAlignment="1">
      <alignment horizontal="right"/>
    </xf>
    <xf numFmtId="4" fontId="19" fillId="2" borderId="0" xfId="0" applyNumberFormat="1" applyFont="1" applyFill="1" applyAlignment="1">
      <alignment horizontal="right"/>
    </xf>
    <xf numFmtId="0" fontId="19" fillId="2" borderId="0" xfId="0" applyFont="1" applyFill="1" applyAlignment="1">
      <alignment horizontal="right"/>
    </xf>
    <xf numFmtId="4" fontId="19" fillId="2" borderId="4" xfId="0" applyNumberFormat="1" applyFont="1" applyFill="1" applyBorder="1" applyAlignment="1">
      <alignment horizontal="right"/>
    </xf>
    <xf numFmtId="4" fontId="20" fillId="0" borderId="0" xfId="0" applyNumberFormat="1" applyFont="1" applyAlignment="1">
      <alignment horizontal="right"/>
    </xf>
    <xf numFmtId="4" fontId="12" fillId="0" borderId="0" xfId="0" applyNumberFormat="1" applyFont="1" applyAlignment="1">
      <alignment horizontal="right"/>
    </xf>
    <xf numFmtId="0" fontId="12" fillId="0" borderId="0" xfId="0" applyFont="1" applyAlignment="1">
      <alignment horizontal="right"/>
    </xf>
    <xf numFmtId="0" fontId="17" fillId="0" borderId="0" xfId="0" applyFont="1" applyAlignment="1"/>
    <xf numFmtId="4" fontId="3" fillId="0" borderId="0" xfId="0" applyNumberFormat="1" applyFont="1" applyAlignment="1">
      <alignment horizontal="right"/>
    </xf>
    <xf numFmtId="0" fontId="3" fillId="0" borderId="0" xfId="0" quotePrefix="1" applyFont="1" applyAlignment="1"/>
    <xf numFmtId="4" fontId="0" fillId="0" borderId="0" xfId="0" applyNumberFormat="1" applyFont="1" applyAlignment="1"/>
    <xf numFmtId="0" fontId="27" fillId="0" borderId="0" xfId="0" applyFont="1" applyAlignment="1">
      <alignment horizontal="right"/>
    </xf>
    <xf numFmtId="0" fontId="28" fillId="0" borderId="0" xfId="0" applyFont="1" applyAlignment="1">
      <alignment horizontal="right"/>
    </xf>
    <xf numFmtId="0" fontId="29" fillId="0" borderId="0" xfId="0" applyFont="1" applyAlignment="1">
      <alignment horizontal="right"/>
    </xf>
    <xf numFmtId="0" fontId="25" fillId="0" borderId="0" xfId="0" applyFont="1" applyAlignment="1"/>
    <xf numFmtId="10" fontId="29" fillId="0" borderId="0" xfId="0" applyNumberFormat="1" applyFont="1" applyAlignment="1">
      <alignment horizontal="right"/>
    </xf>
    <xf numFmtId="0" fontId="25" fillId="0" borderId="0" xfId="0" applyFont="1"/>
    <xf numFmtId="0" fontId="25" fillId="0" borderId="0" xfId="0" applyFont="1" applyAlignment="1">
      <alignment horizontal="right"/>
    </xf>
    <xf numFmtId="0" fontId="28" fillId="0" borderId="0" xfId="0" applyFont="1" applyAlignment="1">
      <alignment horizontal="right"/>
    </xf>
    <xf numFmtId="0" fontId="15" fillId="0" borderId="0" xfId="0" applyFont="1" applyAlignment="1"/>
    <xf numFmtId="4" fontId="30" fillId="0" borderId="0" xfId="0" applyNumberFormat="1" applyFont="1" applyAlignment="1"/>
    <xf numFmtId="2" fontId="1" fillId="0" borderId="0" xfId="0" applyNumberFormat="1" applyFont="1" applyAlignment="1"/>
    <xf numFmtId="2" fontId="11" fillId="0" borderId="0" xfId="0" applyNumberFormat="1" applyFont="1" applyAlignment="1">
      <alignment horizontal="right"/>
    </xf>
    <xf numFmtId="0" fontId="31" fillId="0" borderId="0" xfId="0" applyFont="1" applyAlignment="1"/>
    <xf numFmtId="0" fontId="17" fillId="2" borderId="0" xfId="0" applyFont="1" applyFill="1" applyAlignment="1">
      <alignment horizontal="left"/>
    </xf>
    <xf numFmtId="0" fontId="32" fillId="4" borderId="0" xfId="0" applyFont="1" applyFill="1"/>
    <xf numFmtId="0" fontId="21" fillId="0" borderId="0" xfId="0" applyFont="1" applyAlignment="1">
      <alignment horizontal="center"/>
    </xf>
    <xf numFmtId="0" fontId="0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5" Type="http://schemas.openxmlformats.org/officeDocument/2006/relationships/worksheet" Target="worksheets/sheet5.xml"/><Relationship Id="rId61" Type="http://schemas.openxmlformats.org/officeDocument/2006/relationships/sharedStrings" Target="sharedStrings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theme" Target="theme/theme1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inegi.org.mx/sistemas/olap/proyectos/bd/continuas/transporte/accidentes.asp?s=est&amp;c=13159&amp;proy=atus_accidentes" TargetMode="External"/><Relationship Id="rId18" Type="http://schemas.openxmlformats.org/officeDocument/2006/relationships/hyperlink" Target="https://www.planeacion.sep.gob.mx/Doc/estadistica_e_indicadores/principales_cifras/principales_cifras_2019_2020_bolsillo.pdf" TargetMode="External"/><Relationship Id="rId26" Type="http://schemas.openxmlformats.org/officeDocument/2006/relationships/hyperlink" Target="https://www.inegi.org.mx/temas/salud/" TargetMode="External"/><Relationship Id="rId39" Type="http://schemas.openxmlformats.org/officeDocument/2006/relationships/hyperlink" Target="https://www.inegi.org.mx/programas/enoe/15ymas/" TargetMode="External"/><Relationship Id="rId21" Type="http://schemas.openxmlformats.org/officeDocument/2006/relationships/hyperlink" Target="https://www.inegi.org.mx/programas/dutih/2018/" TargetMode="External"/><Relationship Id="rId34" Type="http://schemas.openxmlformats.org/officeDocument/2006/relationships/hyperlink" Target="https://www.inegi.org.mx/programas/enh/2017/" TargetMode="External"/><Relationship Id="rId42" Type="http://schemas.openxmlformats.org/officeDocument/2006/relationships/hyperlink" Target="https://mexicocomovamos.mx/semaforos-estatales/indicador/informalidad/" TargetMode="External"/><Relationship Id="rId47" Type="http://schemas.openxmlformats.org/officeDocument/2006/relationships/hyperlink" Target="https://www.inegi.org.mx/programas/enigh/nc/2020/" TargetMode="External"/><Relationship Id="rId50" Type="http://schemas.openxmlformats.org/officeDocument/2006/relationships/hyperlink" Target="https://www.planeacion.sep.gob.mx/Doc/estadistica_e_indicadores/principales_cifras/principales_cifras_2018_2019_bolsillo.pdf" TargetMode="External"/><Relationship Id="rId55" Type="http://schemas.openxmlformats.org/officeDocument/2006/relationships/hyperlink" Target="https://www.planeacion.sep.gob.mx/principalescifras/" TargetMode="External"/><Relationship Id="rId7" Type="http://schemas.openxmlformats.org/officeDocument/2006/relationships/hyperlink" Target="https://www.inegi.org.mx/programas/enh/2017/" TargetMode="External"/><Relationship Id="rId2" Type="http://schemas.openxmlformats.org/officeDocument/2006/relationships/hyperlink" Target="https://www.inegi.org.mx/sistemas/olap/Proyectos/bd/continuas/mortalidad/MortalidadGeneral.asp" TargetMode="External"/><Relationship Id="rId16" Type="http://schemas.openxmlformats.org/officeDocument/2006/relationships/hyperlink" Target="https://www.inegi.org.mx/programas/envipe/2019/" TargetMode="External"/><Relationship Id="rId29" Type="http://schemas.openxmlformats.org/officeDocument/2006/relationships/hyperlink" Target="https://imco.org.mx/sistema-de-indicadores-para-monitorear-los-avances-de-la-estrategia-nacional-para-la-prevencion-y-el-control-del-sobrepeso-la-obesidad-y-la-diabetes/" TargetMode="External"/><Relationship Id="rId11" Type="http://schemas.openxmlformats.org/officeDocument/2006/relationships/hyperlink" Target="https://www.inegi.org.mx/programas/enh/2017/" TargetMode="External"/><Relationship Id="rId24" Type="http://schemas.openxmlformats.org/officeDocument/2006/relationships/hyperlink" Target="https://articulo19.org/disonancia/" TargetMode="External"/><Relationship Id="rId32" Type="http://schemas.openxmlformats.org/officeDocument/2006/relationships/hyperlink" Target="https://www.inegi.org.mx/programas/encig/2019/default.html" TargetMode="External"/><Relationship Id="rId37" Type="http://schemas.openxmlformats.org/officeDocument/2006/relationships/hyperlink" Target="https://www.inegi.org.mx/programas/cngspspe/2019/" TargetMode="External"/><Relationship Id="rId40" Type="http://schemas.openxmlformats.org/officeDocument/2006/relationships/hyperlink" Target="https://www.inegi.org.mx/app/tabulados/interactivos/?pxq=Natalidad_Natalidad_02_e2497dbe-f31a-4743-b2ec-ecb13e1a24a2" TargetMode="External"/><Relationship Id="rId45" Type="http://schemas.openxmlformats.org/officeDocument/2006/relationships/hyperlink" Target="https://www.cndh.org.mx/sites/all/doc/programas/mujer/7_Indicadores/nac/B_3.pdf" TargetMode="External"/><Relationship Id="rId53" Type="http://schemas.openxmlformats.org/officeDocument/2006/relationships/hyperlink" Target="https://www.inegi.org.mx/app/tabulados/interactivos/?px=Educacion_05&amp;bd=Educacion" TargetMode="External"/><Relationship Id="rId5" Type="http://schemas.openxmlformats.org/officeDocument/2006/relationships/hyperlink" Target="https://www.inegi.org.mx/programas/enh/2017/" TargetMode="External"/><Relationship Id="rId10" Type="http://schemas.openxmlformats.org/officeDocument/2006/relationships/hyperlink" Target="https://www.inegi.org.mx/programas/enh/2017/" TargetMode="External"/><Relationship Id="rId19" Type="http://schemas.openxmlformats.org/officeDocument/2006/relationships/hyperlink" Target="https://www.planeacion.sep.gob.mx/Doc/estadistica_e_indicadores/principales_cifras/principales_cifras_2019_2020_bolsillo.pdf" TargetMode="External"/><Relationship Id="rId31" Type="http://schemas.openxmlformats.org/officeDocument/2006/relationships/hyperlink" Target="https://www.inegi.org.mx/programas/enh/2017/" TargetMode="External"/><Relationship Id="rId44" Type="http://schemas.openxmlformats.org/officeDocument/2006/relationships/hyperlink" Target="https://www.inegi.org.mx/programas/envipe/2019/" TargetMode="External"/><Relationship Id="rId52" Type="http://schemas.openxmlformats.org/officeDocument/2006/relationships/hyperlink" Target="https://www.planeacion.sep.gob.mx/Doc/estadistica_e_indicadores/principales_cifras/principales_cifras_2019_2020_bolsillo.pdf" TargetMode="External"/><Relationship Id="rId4" Type="http://schemas.openxmlformats.org/officeDocument/2006/relationships/hyperlink" Target="https://www.inegi.org.mx/sistemas/olap/Proyectos/bd/continuas/mortalidad/MortalidadGeneral.asp" TargetMode="External"/><Relationship Id="rId9" Type="http://schemas.openxmlformats.org/officeDocument/2006/relationships/hyperlink" Target="https://www.inegi.org.mx/programas/enh/2017/" TargetMode="External"/><Relationship Id="rId14" Type="http://schemas.openxmlformats.org/officeDocument/2006/relationships/hyperlink" Target="https://static1.squarespace.com/static/5eaa390ddf0dcb548e9dd5da/t/5eb16bec8506ae2eba951b1d/1588686074573/ESP+MPI+2020+%28web%292.pdf" TargetMode="External"/><Relationship Id="rId22" Type="http://schemas.openxmlformats.org/officeDocument/2006/relationships/hyperlink" Target="https://www.inegi.org.mx/programas/dutih/2018/" TargetMode="External"/><Relationship Id="rId27" Type="http://schemas.openxmlformats.org/officeDocument/2006/relationships/hyperlink" Target="https://www.inegi.org.mx/temas/mortalidad/" TargetMode="External"/><Relationship Id="rId30" Type="http://schemas.openxmlformats.org/officeDocument/2006/relationships/hyperlink" Target="http://sina.conagua.gob.mx/sina/tema.php?tema=gradoPresion&amp;ver=mapa" TargetMode="External"/><Relationship Id="rId35" Type="http://schemas.openxmlformats.org/officeDocument/2006/relationships/hyperlink" Target="https://computos2018.ine.mx/" TargetMode="External"/><Relationship Id="rId43" Type="http://schemas.openxmlformats.org/officeDocument/2006/relationships/hyperlink" Target="https://www.inegi.org.mx/programas/enut/2019/" TargetMode="External"/><Relationship Id="rId48" Type="http://schemas.openxmlformats.org/officeDocument/2006/relationships/hyperlink" Target="https://www.inegi.org.mx/programas/enigh/nc/2020/" TargetMode="External"/><Relationship Id="rId56" Type="http://schemas.openxmlformats.org/officeDocument/2006/relationships/hyperlink" Target="https://bit.ly/2GQpAap" TargetMode="External"/><Relationship Id="rId8" Type="http://schemas.openxmlformats.org/officeDocument/2006/relationships/hyperlink" Target="https://www.inegi.org.mx/programas/enh/2017/" TargetMode="External"/><Relationship Id="rId51" Type="http://schemas.openxmlformats.org/officeDocument/2006/relationships/hyperlink" Target="https://www.planeacion.sep.gob.mx/principalescifras/" TargetMode="External"/><Relationship Id="rId3" Type="http://schemas.openxmlformats.org/officeDocument/2006/relationships/hyperlink" Target="https://www.inegi.org.mx/sistemas/olap/Proyectos/bd/continuas/mortalidad/MortalidadGeneral.asp" TargetMode="External"/><Relationship Id="rId12" Type="http://schemas.openxmlformats.org/officeDocument/2006/relationships/hyperlink" Target="https://www.inegi.org.mx/contenidos/saladeprensa/boletines/2020/EstSociodemo/Defcioneshomicidio2019.pdf" TargetMode="External"/><Relationship Id="rId17" Type="http://schemas.openxmlformats.org/officeDocument/2006/relationships/hyperlink" Target="https://www.planeacion.sep.gob.mx/Doc/estadistica_e_indicadores/principales_cifras/principales_cifras_2019_2020_bolsillo.pdf" TargetMode="External"/><Relationship Id="rId25" Type="http://schemas.openxmlformats.org/officeDocument/2006/relationships/hyperlink" Target="https://inegi.org.mx/app/tabulados/default.html?nc=mdemo56" TargetMode="External"/><Relationship Id="rId33" Type="http://schemas.openxmlformats.org/officeDocument/2006/relationships/hyperlink" Target="https://www.inegi.org.mx/programas/enh/2017/" TargetMode="External"/><Relationship Id="rId38" Type="http://schemas.openxmlformats.org/officeDocument/2006/relationships/hyperlink" Target="https://www.inegi.org.mx/programas/encig/2019/default.html" TargetMode="External"/><Relationship Id="rId46" Type="http://schemas.openxmlformats.org/officeDocument/2006/relationships/hyperlink" Target="https://www.vanderbilt.edu/lapop-espanol/" TargetMode="External"/><Relationship Id="rId20" Type="http://schemas.openxmlformats.org/officeDocument/2006/relationships/hyperlink" Target="https://www.planeacion.sep.gob.mx/Doc/estadistica_e_indicadores/principales_cifras/principales_cifras_2019_2020_bolsillo.pdf" TargetMode="External"/><Relationship Id="rId41" Type="http://schemas.openxmlformats.org/officeDocument/2006/relationships/hyperlink" Target="https://auditoriadeseguridad-cdeunodc.org/encuesta/tasa-de-incidencia-de-corrupcion-inegi-encig/" TargetMode="External"/><Relationship Id="rId54" Type="http://schemas.openxmlformats.org/officeDocument/2006/relationships/hyperlink" Target="https://www.planeacion.sep.gob.mx/principalescifras/" TargetMode="External"/><Relationship Id="rId1" Type="http://schemas.openxmlformats.org/officeDocument/2006/relationships/hyperlink" Target="https://www.coneval.org.mx/Medicion/MP/Paginas/AE_pobreza_2018.aspx" TargetMode="External"/><Relationship Id="rId6" Type="http://schemas.openxmlformats.org/officeDocument/2006/relationships/hyperlink" Target="https://www.inegi.org.mx/programas/enh/2017/" TargetMode="External"/><Relationship Id="rId15" Type="http://schemas.openxmlformats.org/officeDocument/2006/relationships/hyperlink" Target="http://visionofhumanity.org/app/uploads/2020/05/ENG-MPI-2020-web.pdf" TargetMode="External"/><Relationship Id="rId23" Type="http://schemas.openxmlformats.org/officeDocument/2006/relationships/hyperlink" Target="https://www.inegi.org.mx/programas/dutih/2018/" TargetMode="External"/><Relationship Id="rId28" Type="http://schemas.openxmlformats.org/officeDocument/2006/relationships/hyperlink" Target="https://www.inegi.org.mx/temas/mortalidad/" TargetMode="External"/><Relationship Id="rId36" Type="http://schemas.openxmlformats.org/officeDocument/2006/relationships/hyperlink" Target="https://www.inegi.org.mx/programas/encig/2019/default.html" TargetMode="External"/><Relationship Id="rId49" Type="http://schemas.openxmlformats.org/officeDocument/2006/relationships/hyperlink" Target="https://www.planeacion.sep.gob.mx/principalescifra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E530"/>
  <sheetViews>
    <sheetView workbookViewId="0"/>
  </sheetViews>
  <sheetFormatPr baseColWidth="10" defaultColWidth="12.6640625" defaultRowHeight="15.75" customHeight="1"/>
  <sheetData>
    <row r="1" spans="1:3" ht="15.75" customHeight="1">
      <c r="A1" s="1" t="s">
        <v>0</v>
      </c>
      <c r="B1" s="1" t="s">
        <v>1</v>
      </c>
      <c r="C1" s="1" t="s">
        <v>2</v>
      </c>
    </row>
    <row r="2" spans="1:3" ht="15.75" customHeight="1">
      <c r="A2" s="1">
        <v>2010</v>
      </c>
      <c r="B2" s="2" t="s">
        <v>3</v>
      </c>
      <c r="C2" s="1">
        <v>112942136</v>
      </c>
    </row>
    <row r="3" spans="1:3" ht="15.75" customHeight="1">
      <c r="A3" s="1">
        <v>2010</v>
      </c>
      <c r="B3" s="2" t="s">
        <v>4</v>
      </c>
      <c r="C3" s="1">
        <v>1187549</v>
      </c>
    </row>
    <row r="4" spans="1:3" ht="15.75" customHeight="1">
      <c r="A4" s="1">
        <v>2010</v>
      </c>
      <c r="B4" s="2" t="s">
        <v>5</v>
      </c>
      <c r="C4" s="1">
        <v>3163386</v>
      </c>
    </row>
    <row r="5" spans="1:3" ht="15.75" customHeight="1">
      <c r="A5" s="1">
        <v>2010</v>
      </c>
      <c r="B5" s="2" t="s">
        <v>6</v>
      </c>
      <c r="C5" s="1">
        <v>629630</v>
      </c>
    </row>
    <row r="6" spans="1:3" ht="15.75" customHeight="1">
      <c r="A6" s="1">
        <v>2010</v>
      </c>
      <c r="B6" s="2" t="s">
        <v>7</v>
      </c>
      <c r="C6" s="1">
        <v>826659</v>
      </c>
    </row>
    <row r="7" spans="1:3" ht="15.75" customHeight="1">
      <c r="A7" s="1">
        <v>2010</v>
      </c>
      <c r="B7" s="2" t="s">
        <v>8</v>
      </c>
      <c r="C7" s="1">
        <v>2764843</v>
      </c>
    </row>
    <row r="8" spans="1:3" ht="15.75" customHeight="1">
      <c r="A8" s="1">
        <v>2010</v>
      </c>
      <c r="B8" s="2" t="s">
        <v>9</v>
      </c>
      <c r="C8" s="1">
        <v>649295</v>
      </c>
    </row>
    <row r="9" spans="1:3" ht="15.75" customHeight="1">
      <c r="A9" s="1">
        <v>2010</v>
      </c>
      <c r="B9" s="2" t="s">
        <v>10</v>
      </c>
      <c r="C9" s="1">
        <v>4819000</v>
      </c>
    </row>
    <row r="10" spans="1:3" ht="15.75" customHeight="1">
      <c r="A10" s="1">
        <v>2010</v>
      </c>
      <c r="B10" s="2" t="s">
        <v>11</v>
      </c>
      <c r="C10" s="1">
        <v>3441209</v>
      </c>
    </row>
    <row r="11" spans="1:3" ht="15.75" customHeight="1">
      <c r="A11" s="1">
        <v>2010</v>
      </c>
      <c r="B11" s="2" t="s">
        <v>12</v>
      </c>
      <c r="C11" s="1">
        <v>8939412</v>
      </c>
    </row>
    <row r="12" spans="1:3" ht="15.75" customHeight="1">
      <c r="A12" s="1">
        <v>2010</v>
      </c>
      <c r="B12" s="2" t="s">
        <v>13</v>
      </c>
      <c r="C12" s="1">
        <v>1644169</v>
      </c>
    </row>
    <row r="13" spans="1:3" ht="15.75" customHeight="1">
      <c r="A13" s="1">
        <v>2010</v>
      </c>
      <c r="B13" s="2" t="s">
        <v>14</v>
      </c>
      <c r="C13" s="1">
        <v>5503686</v>
      </c>
    </row>
    <row r="14" spans="1:3" ht="15.75" customHeight="1">
      <c r="A14" s="1">
        <v>2010</v>
      </c>
      <c r="B14" s="2" t="s">
        <v>15</v>
      </c>
      <c r="C14" s="1">
        <v>3410424</v>
      </c>
    </row>
    <row r="15" spans="1:3" ht="15.75" customHeight="1">
      <c r="A15" s="1">
        <v>2010</v>
      </c>
      <c r="B15" s="2" t="s">
        <v>16</v>
      </c>
      <c r="C15" s="1">
        <v>2668364</v>
      </c>
    </row>
    <row r="16" spans="1:3" ht="15.75" customHeight="1">
      <c r="A16" s="1">
        <v>2010</v>
      </c>
      <c r="B16" s="2" t="s">
        <v>17</v>
      </c>
      <c r="C16" s="1">
        <v>7408820</v>
      </c>
    </row>
    <row r="17" spans="1:3" ht="15.75" customHeight="1">
      <c r="A17" s="1">
        <v>2010</v>
      </c>
      <c r="B17" s="2" t="s">
        <v>18</v>
      </c>
      <c r="C17" s="1">
        <v>15268489</v>
      </c>
    </row>
    <row r="18" spans="1:3" ht="15.75" customHeight="1">
      <c r="A18" s="1">
        <v>2010</v>
      </c>
      <c r="B18" s="2" t="s">
        <v>19</v>
      </c>
      <c r="C18" s="1">
        <v>4369051</v>
      </c>
    </row>
    <row r="19" spans="1:3" ht="15.75" customHeight="1">
      <c r="A19" s="1">
        <v>2010</v>
      </c>
      <c r="B19" s="2" t="s">
        <v>20</v>
      </c>
      <c r="C19" s="1">
        <v>1783439</v>
      </c>
    </row>
    <row r="20" spans="1:3" ht="15.75" customHeight="1">
      <c r="A20" s="1">
        <v>2010</v>
      </c>
      <c r="B20" s="2" t="s">
        <v>21</v>
      </c>
      <c r="C20" s="1">
        <v>1085119</v>
      </c>
    </row>
    <row r="21" spans="1:3" ht="15.75" customHeight="1">
      <c r="A21" s="1">
        <v>2010</v>
      </c>
      <c r="B21" s="2" t="s">
        <v>22</v>
      </c>
      <c r="C21" s="1">
        <v>4669666</v>
      </c>
    </row>
    <row r="22" spans="1:3" ht="15.75" customHeight="1">
      <c r="A22" s="1">
        <v>2010</v>
      </c>
      <c r="B22" s="2" t="s">
        <v>23</v>
      </c>
      <c r="C22" s="1">
        <v>3823642</v>
      </c>
    </row>
    <row r="23" spans="1:3" ht="15.75" customHeight="1">
      <c r="A23" s="1">
        <v>2010</v>
      </c>
      <c r="B23" s="2" t="s">
        <v>24</v>
      </c>
      <c r="C23" s="1">
        <v>5827654</v>
      </c>
    </row>
    <row r="24" spans="1:3" ht="15.75" customHeight="1">
      <c r="A24" s="1">
        <v>2010</v>
      </c>
      <c r="B24" s="2" t="s">
        <v>25</v>
      </c>
      <c r="C24" s="1">
        <v>1824388</v>
      </c>
    </row>
    <row r="25" spans="1:3" ht="15.75" customHeight="1">
      <c r="A25" s="1">
        <v>2010</v>
      </c>
      <c r="B25" s="2" t="s">
        <v>26</v>
      </c>
      <c r="C25" s="1">
        <v>1318805</v>
      </c>
    </row>
    <row r="26" spans="1:3" ht="15.75" customHeight="1">
      <c r="A26" s="1">
        <v>2010</v>
      </c>
      <c r="B26" s="2" t="s">
        <v>27</v>
      </c>
      <c r="C26" s="1">
        <v>2604555</v>
      </c>
    </row>
    <row r="27" spans="1:3" ht="15.75" customHeight="1">
      <c r="A27" s="1">
        <v>2010</v>
      </c>
      <c r="B27" s="2" t="s">
        <v>28</v>
      </c>
      <c r="C27" s="1">
        <v>2785412</v>
      </c>
    </row>
    <row r="28" spans="1:3" ht="15.75" customHeight="1">
      <c r="A28" s="1">
        <v>2010</v>
      </c>
      <c r="B28" s="2" t="s">
        <v>29</v>
      </c>
      <c r="C28" s="1">
        <v>2667301</v>
      </c>
    </row>
    <row r="29" spans="1:3" ht="15.75" customHeight="1">
      <c r="A29" s="1">
        <v>2010</v>
      </c>
      <c r="B29" s="2" t="s">
        <v>30</v>
      </c>
      <c r="C29" s="1">
        <v>2238559</v>
      </c>
    </row>
    <row r="30" spans="1:3" ht="15.75" customHeight="1">
      <c r="A30" s="1">
        <v>2010</v>
      </c>
      <c r="B30" s="2" t="s">
        <v>31</v>
      </c>
      <c r="C30" s="1">
        <v>3288434</v>
      </c>
    </row>
    <row r="31" spans="1:3" ht="15.75" customHeight="1">
      <c r="A31" s="1">
        <v>2010</v>
      </c>
      <c r="B31" s="2" t="s">
        <v>32</v>
      </c>
      <c r="C31" s="1">
        <v>1176142</v>
      </c>
    </row>
    <row r="32" spans="1:3" ht="15.75" customHeight="1">
      <c r="A32" s="1">
        <v>2010</v>
      </c>
      <c r="B32" s="2" t="s">
        <v>33</v>
      </c>
      <c r="C32" s="1">
        <v>7692744</v>
      </c>
    </row>
    <row r="33" spans="1:3" ht="15.75" customHeight="1">
      <c r="A33" s="1">
        <v>2010</v>
      </c>
      <c r="B33" s="2" t="s">
        <v>34</v>
      </c>
      <c r="C33" s="1">
        <v>1964523</v>
      </c>
    </row>
    <row r="34" spans="1:3" ht="15.75" customHeight="1">
      <c r="A34" s="1">
        <v>2010</v>
      </c>
      <c r="B34" s="2" t="s">
        <v>35</v>
      </c>
      <c r="C34" s="1">
        <v>1497767</v>
      </c>
    </row>
    <row r="35" spans="1:3" ht="15.75" customHeight="1">
      <c r="A35" s="1">
        <v>2011</v>
      </c>
      <c r="B35" s="2" t="s">
        <v>3</v>
      </c>
      <c r="C35" s="1">
        <v>114551762</v>
      </c>
    </row>
    <row r="36" spans="1:3" ht="15.75" customHeight="1">
      <c r="A36" s="1">
        <v>2011</v>
      </c>
      <c r="B36" s="2" t="s">
        <v>4</v>
      </c>
      <c r="C36" s="1">
        <v>1209353</v>
      </c>
    </row>
    <row r="37" spans="1:3" ht="15.75" customHeight="1">
      <c r="A37" s="1">
        <v>2011</v>
      </c>
      <c r="B37" s="2" t="s">
        <v>5</v>
      </c>
      <c r="C37" s="1">
        <v>3203820</v>
      </c>
    </row>
    <row r="38" spans="1:3" ht="15.75" customHeight="1">
      <c r="A38" s="1">
        <v>2011</v>
      </c>
      <c r="B38" s="2" t="s">
        <v>6</v>
      </c>
      <c r="C38" s="1">
        <v>642635</v>
      </c>
    </row>
    <row r="39" spans="1:3" ht="15.75" customHeight="1">
      <c r="A39" s="1">
        <v>2011</v>
      </c>
      <c r="B39" s="2" t="s">
        <v>7</v>
      </c>
      <c r="C39" s="1">
        <v>841116</v>
      </c>
    </row>
    <row r="40" spans="1:3" ht="15.75" customHeight="1">
      <c r="A40" s="1">
        <v>2011</v>
      </c>
      <c r="B40" s="2" t="s">
        <v>8</v>
      </c>
      <c r="C40" s="1">
        <v>2807298</v>
      </c>
    </row>
    <row r="41" spans="1:3" ht="15.75" customHeight="1">
      <c r="A41" s="1">
        <v>2011</v>
      </c>
      <c r="B41" s="2" t="s">
        <v>9</v>
      </c>
      <c r="C41" s="1">
        <v>661016</v>
      </c>
    </row>
    <row r="42" spans="1:3" ht="15.75" customHeight="1">
      <c r="A42" s="1">
        <v>2011</v>
      </c>
      <c r="B42" s="2" t="s">
        <v>10</v>
      </c>
      <c r="C42" s="1">
        <v>4896706</v>
      </c>
    </row>
    <row r="43" spans="1:3" ht="15.75" customHeight="1">
      <c r="A43" s="1">
        <v>2011</v>
      </c>
      <c r="B43" s="2" t="s">
        <v>11</v>
      </c>
      <c r="C43" s="1">
        <v>3482460</v>
      </c>
    </row>
    <row r="44" spans="1:3" ht="15.75" customHeight="1">
      <c r="A44" s="1">
        <v>2011</v>
      </c>
      <c r="B44" s="2" t="s">
        <v>12</v>
      </c>
      <c r="C44" s="1">
        <v>9024221</v>
      </c>
    </row>
    <row r="45" spans="1:3" ht="15.75" customHeight="1">
      <c r="A45" s="1">
        <v>2011</v>
      </c>
      <c r="B45" s="2" t="s">
        <v>13</v>
      </c>
      <c r="C45" s="1">
        <v>1668931</v>
      </c>
    </row>
    <row r="46" spans="1:3" ht="15.75" customHeight="1">
      <c r="A46" s="1">
        <v>2011</v>
      </c>
      <c r="B46" s="2" t="s">
        <v>14</v>
      </c>
      <c r="C46" s="1">
        <v>5582078</v>
      </c>
    </row>
    <row r="47" spans="1:3" ht="15.75" customHeight="1">
      <c r="A47" s="1">
        <v>2011</v>
      </c>
      <c r="B47" s="2" t="s">
        <v>15</v>
      </c>
      <c r="C47" s="1">
        <v>3449233</v>
      </c>
    </row>
    <row r="48" spans="1:3" ht="15.75" customHeight="1">
      <c r="A48" s="1">
        <v>2011</v>
      </c>
      <c r="B48" s="2" t="s">
        <v>16</v>
      </c>
      <c r="C48" s="1">
        <v>2709348</v>
      </c>
    </row>
    <row r="49" spans="1:3" ht="15.75" customHeight="1">
      <c r="A49" s="1">
        <v>2011</v>
      </c>
      <c r="B49" s="2" t="s">
        <v>17</v>
      </c>
      <c r="C49" s="1">
        <v>7514787</v>
      </c>
    </row>
    <row r="50" spans="1:3" ht="15.75" customHeight="1">
      <c r="A50" s="1">
        <v>2011</v>
      </c>
      <c r="B50" s="2" t="s">
        <v>18</v>
      </c>
      <c r="C50" s="1">
        <v>15487319</v>
      </c>
    </row>
    <row r="51" spans="1:3" ht="13">
      <c r="A51" s="1">
        <v>2011</v>
      </c>
      <c r="B51" s="2" t="s">
        <v>19</v>
      </c>
      <c r="C51" s="1">
        <v>4426748</v>
      </c>
    </row>
    <row r="52" spans="1:3" ht="13">
      <c r="A52" s="1">
        <v>2011</v>
      </c>
      <c r="B52" s="2" t="s">
        <v>20</v>
      </c>
      <c r="C52" s="1">
        <v>1810631</v>
      </c>
    </row>
    <row r="53" spans="1:3" ht="13">
      <c r="A53" s="1">
        <v>2011</v>
      </c>
      <c r="B53" s="2" t="s">
        <v>21</v>
      </c>
      <c r="C53" s="1">
        <v>1103642</v>
      </c>
    </row>
    <row r="54" spans="1:3" ht="13">
      <c r="A54" s="1">
        <v>2011</v>
      </c>
      <c r="B54" s="2" t="s">
        <v>22</v>
      </c>
      <c r="C54" s="1">
        <v>4755508</v>
      </c>
    </row>
    <row r="55" spans="1:3" ht="13">
      <c r="A55" s="1">
        <v>2011</v>
      </c>
      <c r="B55" s="2" t="s">
        <v>23</v>
      </c>
      <c r="C55" s="1">
        <v>3869377</v>
      </c>
    </row>
    <row r="56" spans="1:3" ht="13">
      <c r="A56" s="1">
        <v>2011</v>
      </c>
      <c r="B56" s="2" t="s">
        <v>24</v>
      </c>
      <c r="C56" s="1">
        <v>5910369</v>
      </c>
    </row>
    <row r="57" spans="1:3" ht="13">
      <c r="A57" s="1">
        <v>2011</v>
      </c>
      <c r="B57" s="2" t="s">
        <v>25</v>
      </c>
      <c r="C57" s="1">
        <v>1860227</v>
      </c>
    </row>
    <row r="58" spans="1:3" ht="13">
      <c r="A58" s="1">
        <v>2011</v>
      </c>
      <c r="B58" s="2" t="s">
        <v>26</v>
      </c>
      <c r="C58" s="1">
        <v>1346941</v>
      </c>
    </row>
    <row r="59" spans="1:3" ht="13">
      <c r="A59" s="1">
        <v>2011</v>
      </c>
      <c r="B59" s="2" t="s">
        <v>27</v>
      </c>
      <c r="C59" s="1">
        <v>2637547</v>
      </c>
    </row>
    <row r="60" spans="1:3" ht="13">
      <c r="A60" s="1">
        <v>2011</v>
      </c>
      <c r="B60" s="2" t="s">
        <v>28</v>
      </c>
      <c r="C60" s="1">
        <v>2827877</v>
      </c>
    </row>
    <row r="61" spans="1:3" ht="13">
      <c r="A61" s="1">
        <v>2011</v>
      </c>
      <c r="B61" s="2" t="s">
        <v>29</v>
      </c>
      <c r="C61" s="1">
        <v>2707555</v>
      </c>
    </row>
    <row r="62" spans="1:3" ht="13">
      <c r="A62" s="1">
        <v>2011</v>
      </c>
      <c r="B62" s="2" t="s">
        <v>30</v>
      </c>
      <c r="C62" s="1">
        <v>2271839</v>
      </c>
    </row>
    <row r="63" spans="1:3" ht="13">
      <c r="A63" s="1">
        <v>2011</v>
      </c>
      <c r="B63" s="2" t="s">
        <v>31</v>
      </c>
      <c r="C63" s="1">
        <v>3332074</v>
      </c>
    </row>
    <row r="64" spans="1:3" ht="13">
      <c r="A64" s="1">
        <v>2011</v>
      </c>
      <c r="B64" s="2" t="s">
        <v>32</v>
      </c>
      <c r="C64" s="1">
        <v>1195492</v>
      </c>
    </row>
    <row r="65" spans="1:3" ht="13">
      <c r="A65" s="1">
        <v>2011</v>
      </c>
      <c r="B65" s="2" t="s">
        <v>33</v>
      </c>
      <c r="C65" s="1">
        <v>7802516</v>
      </c>
    </row>
    <row r="66" spans="1:3" ht="13">
      <c r="A66" s="1">
        <v>2011</v>
      </c>
      <c r="B66" s="2" t="s">
        <v>34</v>
      </c>
      <c r="C66" s="1">
        <v>1994767</v>
      </c>
    </row>
    <row r="67" spans="1:3" ht="13">
      <c r="A67" s="1">
        <v>2011</v>
      </c>
      <c r="B67" s="2" t="s">
        <v>35</v>
      </c>
      <c r="C67" s="1">
        <v>1518331</v>
      </c>
    </row>
    <row r="68" spans="1:3" ht="13">
      <c r="A68" s="1">
        <v>2012</v>
      </c>
      <c r="B68" s="2" t="s">
        <v>3</v>
      </c>
      <c r="C68" s="1">
        <v>116179714</v>
      </c>
    </row>
    <row r="69" spans="1:3" ht="13">
      <c r="A69" s="1">
        <v>2012</v>
      </c>
      <c r="B69" s="2" t="s">
        <v>4</v>
      </c>
      <c r="C69" s="1">
        <v>1237394</v>
      </c>
    </row>
    <row r="70" spans="1:3" ht="13">
      <c r="A70" s="1">
        <v>2012</v>
      </c>
      <c r="B70" s="2" t="s">
        <v>5</v>
      </c>
      <c r="C70" s="1">
        <v>3241289</v>
      </c>
    </row>
    <row r="71" spans="1:3" ht="13">
      <c r="A71" s="1">
        <v>2012</v>
      </c>
      <c r="B71" s="2" t="s">
        <v>6</v>
      </c>
      <c r="C71" s="1">
        <v>660095</v>
      </c>
    </row>
    <row r="72" spans="1:3" ht="13">
      <c r="A72" s="1">
        <v>2012</v>
      </c>
      <c r="B72" s="2" t="s">
        <v>7</v>
      </c>
      <c r="C72" s="1">
        <v>858663</v>
      </c>
    </row>
    <row r="73" spans="1:3" ht="13">
      <c r="A73" s="1">
        <v>2012</v>
      </c>
      <c r="B73" s="2" t="s">
        <v>8</v>
      </c>
      <c r="C73" s="1">
        <v>2853217</v>
      </c>
    </row>
    <row r="74" spans="1:3" ht="13">
      <c r="A74" s="1">
        <v>2012</v>
      </c>
      <c r="B74" s="2" t="s">
        <v>9</v>
      </c>
      <c r="C74" s="1">
        <v>675122</v>
      </c>
    </row>
    <row r="75" spans="1:3" ht="13">
      <c r="A75" s="1">
        <v>2012</v>
      </c>
      <c r="B75" s="2" t="s">
        <v>10</v>
      </c>
      <c r="C75" s="1">
        <v>4993059</v>
      </c>
    </row>
    <row r="76" spans="1:3" ht="13">
      <c r="A76" s="1">
        <v>2012</v>
      </c>
      <c r="B76" s="2" t="s">
        <v>11</v>
      </c>
      <c r="C76" s="1">
        <v>3516536</v>
      </c>
    </row>
    <row r="77" spans="1:3" ht="13">
      <c r="A77" s="1">
        <v>2012</v>
      </c>
      <c r="B77" s="2" t="s">
        <v>12</v>
      </c>
      <c r="C77" s="1">
        <v>9044632</v>
      </c>
    </row>
    <row r="78" spans="1:3" ht="13">
      <c r="A78" s="1">
        <v>2012</v>
      </c>
      <c r="B78" s="2" t="s">
        <v>13</v>
      </c>
      <c r="C78" s="1">
        <v>1695843</v>
      </c>
    </row>
    <row r="79" spans="1:3" ht="13">
      <c r="A79" s="1">
        <v>2012</v>
      </c>
      <c r="B79" s="2" t="s">
        <v>14</v>
      </c>
      <c r="C79" s="1">
        <v>5665220</v>
      </c>
    </row>
    <row r="80" spans="1:3" ht="13">
      <c r="A80" s="1">
        <v>2012</v>
      </c>
      <c r="B80" s="2" t="s">
        <v>15</v>
      </c>
      <c r="C80" s="1">
        <v>3481609</v>
      </c>
    </row>
    <row r="81" spans="1:3" ht="13">
      <c r="A81" s="1">
        <v>2012</v>
      </c>
      <c r="B81" s="2" t="s">
        <v>16</v>
      </c>
      <c r="C81" s="1">
        <v>2754006</v>
      </c>
    </row>
    <row r="82" spans="1:3" ht="13">
      <c r="A82" s="1">
        <v>2012</v>
      </c>
      <c r="B82" s="2" t="s">
        <v>17</v>
      </c>
      <c r="C82" s="1">
        <v>7622895</v>
      </c>
    </row>
    <row r="83" spans="1:3" ht="13">
      <c r="A83" s="1">
        <v>2012</v>
      </c>
      <c r="B83" s="2" t="s">
        <v>18</v>
      </c>
      <c r="C83" s="1">
        <v>15714053</v>
      </c>
    </row>
    <row r="84" spans="1:3" ht="13">
      <c r="A84" s="1">
        <v>2012</v>
      </c>
      <c r="B84" s="2" t="s">
        <v>19</v>
      </c>
      <c r="C84" s="1">
        <v>4480873</v>
      </c>
    </row>
    <row r="85" spans="1:3" ht="13">
      <c r="A85" s="1">
        <v>2012</v>
      </c>
      <c r="B85" s="2" t="s">
        <v>20</v>
      </c>
      <c r="C85" s="1">
        <v>1838938</v>
      </c>
    </row>
    <row r="86" spans="1:3" ht="13">
      <c r="A86" s="1">
        <v>2012</v>
      </c>
      <c r="B86" s="2" t="s">
        <v>21</v>
      </c>
      <c r="C86" s="1">
        <v>1125263</v>
      </c>
    </row>
    <row r="87" spans="1:3" ht="13">
      <c r="A87" s="1">
        <v>2012</v>
      </c>
      <c r="B87" s="2" t="s">
        <v>22</v>
      </c>
      <c r="C87" s="1">
        <v>4859514</v>
      </c>
    </row>
    <row r="88" spans="1:3" ht="13">
      <c r="A88" s="1">
        <v>2012</v>
      </c>
      <c r="B88" s="2" t="s">
        <v>23</v>
      </c>
      <c r="C88" s="1">
        <v>3907434</v>
      </c>
    </row>
    <row r="89" spans="1:3" ht="13">
      <c r="A89" s="1">
        <v>2012</v>
      </c>
      <c r="B89" s="2" t="s">
        <v>24</v>
      </c>
      <c r="C89" s="1">
        <v>5997404</v>
      </c>
    </row>
    <row r="90" spans="1:3" ht="13">
      <c r="A90" s="1">
        <v>2012</v>
      </c>
      <c r="B90" s="2" t="s">
        <v>25</v>
      </c>
      <c r="C90" s="1">
        <v>1907780</v>
      </c>
    </row>
    <row r="91" spans="1:3" ht="13">
      <c r="A91" s="1">
        <v>2012</v>
      </c>
      <c r="B91" s="2" t="s">
        <v>26</v>
      </c>
      <c r="C91" s="1">
        <v>1386853</v>
      </c>
    </row>
    <row r="92" spans="1:3" ht="13">
      <c r="A92" s="1">
        <v>2012</v>
      </c>
      <c r="B92" s="2" t="s">
        <v>27</v>
      </c>
      <c r="C92" s="1">
        <v>2667215</v>
      </c>
    </row>
    <row r="93" spans="1:3" ht="13">
      <c r="A93" s="1">
        <v>2012</v>
      </c>
      <c r="B93" s="2" t="s">
        <v>28</v>
      </c>
      <c r="C93" s="1">
        <v>2872503</v>
      </c>
    </row>
    <row r="94" spans="1:3" ht="13">
      <c r="A94" s="1">
        <v>2012</v>
      </c>
      <c r="B94" s="2" t="s">
        <v>29</v>
      </c>
      <c r="C94" s="1">
        <v>2749802</v>
      </c>
    </row>
    <row r="95" spans="1:3" ht="13">
      <c r="A95" s="1">
        <v>2012</v>
      </c>
      <c r="B95" s="2" t="s">
        <v>30</v>
      </c>
      <c r="C95" s="1">
        <v>2308244</v>
      </c>
    </row>
    <row r="96" spans="1:3" ht="13">
      <c r="A96" s="1">
        <v>2012</v>
      </c>
      <c r="B96" s="2" t="s">
        <v>31</v>
      </c>
      <c r="C96" s="1">
        <v>3372071</v>
      </c>
    </row>
    <row r="97" spans="1:3" ht="13">
      <c r="A97" s="1">
        <v>2012</v>
      </c>
      <c r="B97" s="2" t="s">
        <v>32</v>
      </c>
      <c r="C97" s="1">
        <v>1218514</v>
      </c>
    </row>
    <row r="98" spans="1:3" ht="13">
      <c r="A98" s="1">
        <v>2012</v>
      </c>
      <c r="B98" s="2" t="s">
        <v>33</v>
      </c>
      <c r="C98" s="1">
        <v>7908375</v>
      </c>
    </row>
    <row r="99" spans="1:3" ht="13">
      <c r="A99" s="1">
        <v>2012</v>
      </c>
      <c r="B99" s="2" t="s">
        <v>34</v>
      </c>
      <c r="C99" s="1">
        <v>2026645</v>
      </c>
    </row>
    <row r="100" spans="1:3" ht="13">
      <c r="A100" s="1">
        <v>2012</v>
      </c>
      <c r="B100" s="2" t="s">
        <v>35</v>
      </c>
      <c r="C100" s="1">
        <v>1538653</v>
      </c>
    </row>
    <row r="101" spans="1:3" ht="13">
      <c r="A101" s="1">
        <v>2013</v>
      </c>
      <c r="B101" s="2" t="s">
        <v>3</v>
      </c>
      <c r="C101" s="1">
        <v>117688241</v>
      </c>
    </row>
    <row r="102" spans="1:3" ht="13">
      <c r="A102" s="1">
        <v>2013</v>
      </c>
      <c r="B102" s="2" t="s">
        <v>4</v>
      </c>
      <c r="C102" s="1">
        <v>1264423</v>
      </c>
    </row>
    <row r="103" spans="1:3" ht="13">
      <c r="A103" s="1">
        <v>2013</v>
      </c>
      <c r="B103" s="2" t="s">
        <v>5</v>
      </c>
      <c r="C103" s="1">
        <v>3275373</v>
      </c>
    </row>
    <row r="104" spans="1:3" ht="13">
      <c r="A104" s="1">
        <v>2013</v>
      </c>
      <c r="B104" s="2" t="s">
        <v>6</v>
      </c>
      <c r="C104" s="1">
        <v>677079</v>
      </c>
    </row>
    <row r="105" spans="1:3" ht="13">
      <c r="A105" s="1">
        <v>2013</v>
      </c>
      <c r="B105" s="2" t="s">
        <v>7</v>
      </c>
      <c r="C105" s="1">
        <v>875365</v>
      </c>
    </row>
    <row r="106" spans="1:3" ht="13">
      <c r="A106" s="1">
        <v>2013</v>
      </c>
      <c r="B106" s="2" t="s">
        <v>8</v>
      </c>
      <c r="C106" s="1">
        <v>2896180</v>
      </c>
    </row>
    <row r="107" spans="1:3" ht="13">
      <c r="A107" s="1">
        <v>2013</v>
      </c>
      <c r="B107" s="2" t="s">
        <v>9</v>
      </c>
      <c r="C107" s="1">
        <v>688554</v>
      </c>
    </row>
    <row r="108" spans="1:3" ht="13">
      <c r="A108" s="1">
        <v>2013</v>
      </c>
      <c r="B108" s="2" t="s">
        <v>10</v>
      </c>
      <c r="C108" s="1">
        <v>5084410</v>
      </c>
    </row>
    <row r="109" spans="1:3" ht="13">
      <c r="A109" s="1">
        <v>2013</v>
      </c>
      <c r="B109" s="2" t="s">
        <v>11</v>
      </c>
      <c r="C109" s="1">
        <v>3546554</v>
      </c>
    </row>
    <row r="110" spans="1:3" ht="13">
      <c r="A110" s="1">
        <v>2013</v>
      </c>
      <c r="B110" s="2" t="s">
        <v>12</v>
      </c>
      <c r="C110" s="1">
        <v>9053465</v>
      </c>
    </row>
    <row r="111" spans="1:3" ht="13">
      <c r="A111" s="1">
        <v>2013</v>
      </c>
      <c r="B111" s="2" t="s">
        <v>13</v>
      </c>
      <c r="C111" s="1">
        <v>1720931</v>
      </c>
    </row>
    <row r="112" spans="1:3" ht="13">
      <c r="A112" s="1">
        <v>2013</v>
      </c>
      <c r="B112" s="2" t="s">
        <v>14</v>
      </c>
      <c r="C112" s="1">
        <v>5742647</v>
      </c>
    </row>
    <row r="113" spans="1:3" ht="13">
      <c r="A113" s="1">
        <v>2013</v>
      </c>
      <c r="B113" s="2" t="s">
        <v>15</v>
      </c>
      <c r="C113" s="1">
        <v>3510129</v>
      </c>
    </row>
    <row r="114" spans="1:3" ht="13">
      <c r="A114" s="1">
        <v>2013</v>
      </c>
      <c r="B114" s="2" t="s">
        <v>16</v>
      </c>
      <c r="C114" s="1">
        <v>2796084</v>
      </c>
    </row>
    <row r="115" spans="1:3" ht="13">
      <c r="A115" s="1">
        <v>2013</v>
      </c>
      <c r="B115" s="2" t="s">
        <v>17</v>
      </c>
      <c r="C115" s="1">
        <v>7722821</v>
      </c>
    </row>
    <row r="116" spans="1:3" ht="13">
      <c r="A116" s="1">
        <v>2013</v>
      </c>
      <c r="B116" s="2" t="s">
        <v>18</v>
      </c>
      <c r="C116" s="1">
        <v>15926638</v>
      </c>
    </row>
    <row r="117" spans="1:3" ht="13">
      <c r="A117" s="1">
        <v>2013</v>
      </c>
      <c r="B117" s="2" t="s">
        <v>19</v>
      </c>
      <c r="C117" s="1">
        <v>4529826</v>
      </c>
    </row>
    <row r="118" spans="1:3" ht="13">
      <c r="A118" s="1">
        <v>2013</v>
      </c>
      <c r="B118" s="2" t="s">
        <v>20</v>
      </c>
      <c r="C118" s="1">
        <v>1865477</v>
      </c>
    </row>
    <row r="119" spans="1:3" ht="13">
      <c r="A119" s="1">
        <v>2013</v>
      </c>
      <c r="B119" s="2" t="s">
        <v>21</v>
      </c>
      <c r="C119" s="1">
        <v>1145683</v>
      </c>
    </row>
    <row r="120" spans="1:3" ht="13">
      <c r="A120" s="1">
        <v>2013</v>
      </c>
      <c r="B120" s="2" t="s">
        <v>22</v>
      </c>
      <c r="C120" s="1">
        <v>4959023</v>
      </c>
    </row>
    <row r="121" spans="1:3" ht="13">
      <c r="A121" s="1">
        <v>2013</v>
      </c>
      <c r="B121" s="2" t="s">
        <v>23</v>
      </c>
      <c r="C121" s="1">
        <v>3941098</v>
      </c>
    </row>
    <row r="122" spans="1:3" ht="13">
      <c r="A122" s="1">
        <v>2013</v>
      </c>
      <c r="B122" s="2" t="s">
        <v>24</v>
      </c>
      <c r="C122" s="1">
        <v>6078319</v>
      </c>
    </row>
    <row r="123" spans="1:3" ht="13">
      <c r="A123" s="1">
        <v>2013</v>
      </c>
      <c r="B123" s="2" t="s">
        <v>25</v>
      </c>
      <c r="C123" s="1">
        <v>1953882</v>
      </c>
    </row>
    <row r="124" spans="1:3" ht="13">
      <c r="A124" s="1">
        <v>2013</v>
      </c>
      <c r="B124" s="2" t="s">
        <v>26</v>
      </c>
      <c r="C124" s="1">
        <v>1425874</v>
      </c>
    </row>
    <row r="125" spans="1:3" ht="13">
      <c r="A125" s="1">
        <v>2013</v>
      </c>
      <c r="B125" s="2" t="s">
        <v>27</v>
      </c>
      <c r="C125" s="1">
        <v>2694098</v>
      </c>
    </row>
    <row r="126" spans="1:3" ht="13">
      <c r="A126" s="1">
        <v>2013</v>
      </c>
      <c r="B126" s="2" t="s">
        <v>28</v>
      </c>
      <c r="C126" s="1">
        <v>2914220</v>
      </c>
    </row>
    <row r="127" spans="1:3" ht="13">
      <c r="A127" s="1">
        <v>2013</v>
      </c>
      <c r="B127" s="2" t="s">
        <v>29</v>
      </c>
      <c r="C127" s="1">
        <v>2789178</v>
      </c>
    </row>
    <row r="128" spans="1:3" ht="13">
      <c r="A128" s="1">
        <v>2013</v>
      </c>
      <c r="B128" s="2" t="s">
        <v>30</v>
      </c>
      <c r="C128" s="1">
        <v>2342380</v>
      </c>
    </row>
    <row r="129" spans="1:3" ht="13">
      <c r="A129" s="1">
        <v>2013</v>
      </c>
      <c r="B129" s="2" t="s">
        <v>31</v>
      </c>
      <c r="C129" s="1">
        <v>3408346</v>
      </c>
    </row>
    <row r="130" spans="1:3" ht="13">
      <c r="A130" s="1">
        <v>2013</v>
      </c>
      <c r="B130" s="2" t="s">
        <v>32</v>
      </c>
      <c r="C130" s="1">
        <v>1240518</v>
      </c>
    </row>
    <row r="131" spans="1:3" ht="13">
      <c r="A131" s="1">
        <v>2013</v>
      </c>
      <c r="B131" s="2" t="s">
        <v>33</v>
      </c>
      <c r="C131" s="1">
        <v>8005995</v>
      </c>
    </row>
    <row r="132" spans="1:3" ht="13">
      <c r="A132" s="1">
        <v>2013</v>
      </c>
      <c r="B132" s="2" t="s">
        <v>34</v>
      </c>
      <c r="C132" s="1">
        <v>2056411</v>
      </c>
    </row>
    <row r="133" spans="1:3" ht="13">
      <c r="A133" s="1">
        <v>2013</v>
      </c>
      <c r="B133" s="2" t="s">
        <v>35</v>
      </c>
      <c r="C133" s="1">
        <v>1557260</v>
      </c>
    </row>
    <row r="134" spans="1:3" ht="13">
      <c r="A134" s="1">
        <v>2014</v>
      </c>
      <c r="B134" s="2" t="s">
        <v>3</v>
      </c>
      <c r="C134" s="1">
        <v>119216240</v>
      </c>
    </row>
    <row r="135" spans="1:3" ht="13">
      <c r="A135" s="1">
        <v>2014</v>
      </c>
      <c r="B135" s="2" t="s">
        <v>4</v>
      </c>
      <c r="C135" s="1">
        <v>1291870</v>
      </c>
    </row>
    <row r="136" spans="1:3" ht="13">
      <c r="A136" s="1">
        <v>2014</v>
      </c>
      <c r="B136" s="2" t="s">
        <v>5</v>
      </c>
      <c r="C136" s="1">
        <v>3310052</v>
      </c>
    </row>
    <row r="137" spans="1:3" ht="13">
      <c r="A137" s="1">
        <v>2014</v>
      </c>
      <c r="B137" s="2" t="s">
        <v>6</v>
      </c>
      <c r="C137" s="1">
        <v>694388</v>
      </c>
    </row>
    <row r="138" spans="1:3" ht="13">
      <c r="A138" s="1">
        <v>2014</v>
      </c>
      <c r="B138" s="2" t="s">
        <v>7</v>
      </c>
      <c r="C138" s="1">
        <v>892356</v>
      </c>
    </row>
    <row r="139" spans="1:3" ht="13">
      <c r="A139" s="1">
        <v>2014</v>
      </c>
      <c r="B139" s="2" t="s">
        <v>8</v>
      </c>
      <c r="C139" s="1">
        <v>2939561</v>
      </c>
    </row>
    <row r="140" spans="1:3" ht="13">
      <c r="A140" s="1">
        <v>2014</v>
      </c>
      <c r="B140" s="2" t="s">
        <v>9</v>
      </c>
      <c r="C140" s="1">
        <v>702149</v>
      </c>
    </row>
    <row r="141" spans="1:3" ht="13">
      <c r="A141" s="1">
        <v>2014</v>
      </c>
      <c r="B141" s="2" t="s">
        <v>10</v>
      </c>
      <c r="C141" s="1">
        <v>5176463</v>
      </c>
    </row>
    <row r="142" spans="1:3" ht="13">
      <c r="A142" s="1">
        <v>2014</v>
      </c>
      <c r="B142" s="2" t="s">
        <v>11</v>
      </c>
      <c r="C142" s="1">
        <v>3576746</v>
      </c>
    </row>
    <row r="143" spans="1:3" ht="13">
      <c r="A143" s="1">
        <v>2014</v>
      </c>
      <c r="B143" s="2" t="s">
        <v>12</v>
      </c>
      <c r="C143" s="1">
        <v>9062102</v>
      </c>
    </row>
    <row r="144" spans="1:3" ht="13">
      <c r="A144" s="1">
        <v>2014</v>
      </c>
      <c r="B144" s="2" t="s">
        <v>13</v>
      </c>
      <c r="C144" s="1">
        <v>1746189</v>
      </c>
    </row>
    <row r="145" spans="1:3" ht="13">
      <c r="A145" s="1">
        <v>2014</v>
      </c>
      <c r="B145" s="2" t="s">
        <v>14</v>
      </c>
      <c r="C145" s="1">
        <v>5820986</v>
      </c>
    </row>
    <row r="146" spans="1:3" ht="13">
      <c r="A146" s="1">
        <v>2014</v>
      </c>
      <c r="B146" s="2" t="s">
        <v>15</v>
      </c>
      <c r="C146" s="1">
        <v>3538829</v>
      </c>
    </row>
    <row r="147" spans="1:3" ht="13">
      <c r="A147" s="1">
        <v>2014</v>
      </c>
      <c r="B147" s="2" t="s">
        <v>16</v>
      </c>
      <c r="C147" s="1">
        <v>2838805</v>
      </c>
    </row>
    <row r="148" spans="1:3" ht="13">
      <c r="A148" s="1">
        <v>2014</v>
      </c>
      <c r="B148" s="2" t="s">
        <v>17</v>
      </c>
      <c r="C148" s="1">
        <v>7823602</v>
      </c>
    </row>
    <row r="149" spans="1:3" ht="13">
      <c r="A149" s="1">
        <v>2014</v>
      </c>
      <c r="B149" s="2" t="s">
        <v>18</v>
      </c>
      <c r="C149" s="1">
        <v>16144205</v>
      </c>
    </row>
    <row r="150" spans="1:3" ht="13">
      <c r="A150" s="1">
        <v>2014</v>
      </c>
      <c r="B150" s="2" t="s">
        <v>19</v>
      </c>
      <c r="C150" s="1">
        <v>4578780</v>
      </c>
    </row>
    <row r="151" spans="1:3" ht="13">
      <c r="A151" s="1">
        <v>2014</v>
      </c>
      <c r="B151" s="2" t="s">
        <v>20</v>
      </c>
      <c r="C151" s="1">
        <v>1892420</v>
      </c>
    </row>
    <row r="152" spans="1:3" ht="13">
      <c r="A152" s="1">
        <v>2014</v>
      </c>
      <c r="B152" s="2" t="s">
        <v>21</v>
      </c>
      <c r="C152" s="1">
        <v>1166262</v>
      </c>
    </row>
    <row r="153" spans="1:3" ht="13">
      <c r="A153" s="1">
        <v>2014</v>
      </c>
      <c r="B153" s="2" t="s">
        <v>22</v>
      </c>
      <c r="C153" s="1">
        <v>5060003</v>
      </c>
    </row>
    <row r="154" spans="1:3" ht="13">
      <c r="A154" s="1">
        <v>2014</v>
      </c>
      <c r="B154" s="2" t="s">
        <v>23</v>
      </c>
      <c r="C154" s="1">
        <v>3974883</v>
      </c>
    </row>
    <row r="155" spans="1:3" ht="13">
      <c r="A155" s="1">
        <v>2014</v>
      </c>
      <c r="B155" s="2" t="s">
        <v>24</v>
      </c>
      <c r="C155" s="1">
        <v>6160164</v>
      </c>
    </row>
    <row r="156" spans="1:3" ht="13">
      <c r="A156" s="1">
        <v>2014</v>
      </c>
      <c r="B156" s="2" t="s">
        <v>25</v>
      </c>
      <c r="C156" s="1">
        <v>2000806</v>
      </c>
    </row>
    <row r="157" spans="1:3" ht="13">
      <c r="A157" s="1">
        <v>2014</v>
      </c>
      <c r="B157" s="2" t="s">
        <v>26</v>
      </c>
      <c r="C157" s="1">
        <v>1465779</v>
      </c>
    </row>
    <row r="158" spans="1:3" ht="13">
      <c r="A158" s="1">
        <v>2014</v>
      </c>
      <c r="B158" s="2" t="s">
        <v>27</v>
      </c>
      <c r="C158" s="1">
        <v>2721284</v>
      </c>
    </row>
    <row r="159" spans="1:3" ht="13">
      <c r="A159" s="1">
        <v>2014</v>
      </c>
      <c r="B159" s="2" t="s">
        <v>28</v>
      </c>
      <c r="C159" s="1">
        <v>2956448</v>
      </c>
    </row>
    <row r="160" spans="1:3" ht="13">
      <c r="A160" s="1">
        <v>2014</v>
      </c>
      <c r="B160" s="2" t="s">
        <v>29</v>
      </c>
      <c r="C160" s="1">
        <v>2828978</v>
      </c>
    </row>
    <row r="161" spans="1:3" ht="13">
      <c r="A161" s="1">
        <v>2014</v>
      </c>
      <c r="B161" s="2" t="s">
        <v>30</v>
      </c>
      <c r="C161" s="1">
        <v>2377082</v>
      </c>
    </row>
    <row r="162" spans="1:3" ht="13">
      <c r="A162" s="1">
        <v>2014</v>
      </c>
      <c r="B162" s="2" t="s">
        <v>31</v>
      </c>
      <c r="C162" s="1">
        <v>3444924</v>
      </c>
    </row>
    <row r="163" spans="1:3" ht="13">
      <c r="A163" s="1">
        <v>2014</v>
      </c>
      <c r="B163" s="2" t="s">
        <v>32</v>
      </c>
      <c r="C163" s="1">
        <v>1262926</v>
      </c>
    </row>
    <row r="164" spans="1:3" ht="13">
      <c r="A164" s="1">
        <v>2014</v>
      </c>
      <c r="B164" s="2" t="s">
        <v>33</v>
      </c>
      <c r="C164" s="1">
        <v>8104670</v>
      </c>
    </row>
    <row r="165" spans="1:3" ht="13">
      <c r="A165" s="1">
        <v>2014</v>
      </c>
      <c r="B165" s="2" t="s">
        <v>34</v>
      </c>
      <c r="C165" s="1">
        <v>2086541</v>
      </c>
    </row>
    <row r="166" spans="1:3" ht="13">
      <c r="A166" s="1">
        <v>2014</v>
      </c>
      <c r="B166" s="2" t="s">
        <v>35</v>
      </c>
      <c r="C166" s="1">
        <v>1575987</v>
      </c>
    </row>
    <row r="167" spans="1:3" ht="13">
      <c r="A167" s="1">
        <v>2015</v>
      </c>
      <c r="B167" s="2" t="s">
        <v>3</v>
      </c>
      <c r="C167" s="1">
        <v>120653293</v>
      </c>
    </row>
    <row r="168" spans="1:3" ht="13">
      <c r="A168" s="1">
        <v>2015</v>
      </c>
      <c r="B168" s="2" t="s">
        <v>4</v>
      </c>
      <c r="C168" s="1">
        <v>1318573</v>
      </c>
    </row>
    <row r="169" spans="1:3" ht="13">
      <c r="A169" s="1">
        <v>2015</v>
      </c>
      <c r="B169" s="2" t="s">
        <v>5</v>
      </c>
      <c r="C169" s="1">
        <v>3342278</v>
      </c>
    </row>
    <row r="170" spans="1:3" ht="13">
      <c r="A170" s="1">
        <v>2015</v>
      </c>
      <c r="B170" s="2" t="s">
        <v>6</v>
      </c>
      <c r="C170" s="1">
        <v>711349</v>
      </c>
    </row>
    <row r="171" spans="1:3" ht="13">
      <c r="A171" s="1">
        <v>2015</v>
      </c>
      <c r="B171" s="2" t="s">
        <v>7</v>
      </c>
      <c r="C171" s="1">
        <v>908727</v>
      </c>
    </row>
    <row r="172" spans="1:3" ht="13">
      <c r="A172" s="1">
        <v>2015</v>
      </c>
      <c r="B172" s="2" t="s">
        <v>8</v>
      </c>
      <c r="C172" s="1">
        <v>2980637</v>
      </c>
    </row>
    <row r="173" spans="1:3" ht="13">
      <c r="A173" s="1">
        <v>2015</v>
      </c>
      <c r="B173" s="2" t="s">
        <v>9</v>
      </c>
      <c r="C173" s="1">
        <v>715235</v>
      </c>
    </row>
    <row r="174" spans="1:3" ht="13">
      <c r="A174" s="1">
        <v>2015</v>
      </c>
      <c r="B174" s="2" t="s">
        <v>10</v>
      </c>
      <c r="C174" s="1">
        <v>5264681</v>
      </c>
    </row>
    <row r="175" spans="1:3" ht="13">
      <c r="A175" s="1">
        <v>2015</v>
      </c>
      <c r="B175" s="2" t="s">
        <v>11</v>
      </c>
      <c r="C175" s="1">
        <v>3603842</v>
      </c>
    </row>
    <row r="176" spans="1:3" ht="13">
      <c r="A176" s="1">
        <v>2015</v>
      </c>
      <c r="B176" s="2" t="s">
        <v>12</v>
      </c>
      <c r="C176" s="1">
        <v>9061836</v>
      </c>
    </row>
    <row r="177" spans="1:3" ht="13">
      <c r="A177" s="1">
        <v>2015</v>
      </c>
      <c r="B177" s="2" t="s">
        <v>13</v>
      </c>
      <c r="C177" s="1">
        <v>1770030</v>
      </c>
    </row>
    <row r="178" spans="1:3" ht="13">
      <c r="A178" s="1">
        <v>2015</v>
      </c>
      <c r="B178" s="2" t="s">
        <v>14</v>
      </c>
      <c r="C178" s="1">
        <v>5894865</v>
      </c>
    </row>
    <row r="179" spans="1:3" ht="13">
      <c r="A179" s="1">
        <v>2015</v>
      </c>
      <c r="B179" s="2" t="s">
        <v>15</v>
      </c>
      <c r="C179" s="1">
        <v>3564581</v>
      </c>
    </row>
    <row r="180" spans="1:3" ht="13">
      <c r="A180" s="1">
        <v>2015</v>
      </c>
      <c r="B180" s="2" t="s">
        <v>16</v>
      </c>
      <c r="C180" s="1">
        <v>2879573</v>
      </c>
    </row>
    <row r="181" spans="1:3" ht="13">
      <c r="A181" s="1">
        <v>2015</v>
      </c>
      <c r="B181" s="2" t="s">
        <v>17</v>
      </c>
      <c r="C181" s="1">
        <v>7917951</v>
      </c>
    </row>
    <row r="182" spans="1:3" ht="13">
      <c r="A182" s="1">
        <v>2015</v>
      </c>
      <c r="B182" s="2" t="s">
        <v>18</v>
      </c>
      <c r="C182" s="1">
        <v>16351859</v>
      </c>
    </row>
    <row r="183" spans="1:3" ht="13">
      <c r="A183" s="1">
        <v>2015</v>
      </c>
      <c r="B183" s="2" t="s">
        <v>19</v>
      </c>
      <c r="C183" s="1">
        <v>4623608</v>
      </c>
    </row>
    <row r="184" spans="1:3" ht="13">
      <c r="A184" s="1">
        <v>2015</v>
      </c>
      <c r="B184" s="2" t="s">
        <v>20</v>
      </c>
      <c r="C184" s="1">
        <v>1918034</v>
      </c>
    </row>
    <row r="185" spans="1:3" ht="13">
      <c r="A185" s="1">
        <v>2015</v>
      </c>
      <c r="B185" s="2" t="s">
        <v>21</v>
      </c>
      <c r="C185" s="1">
        <v>1185904</v>
      </c>
    </row>
    <row r="186" spans="1:3" ht="13">
      <c r="A186" s="1">
        <v>2015</v>
      </c>
      <c r="B186" s="2" t="s">
        <v>22</v>
      </c>
      <c r="C186" s="1">
        <v>5157523</v>
      </c>
    </row>
    <row r="187" spans="1:3" ht="13">
      <c r="A187" s="1">
        <v>2015</v>
      </c>
      <c r="B187" s="2" t="s">
        <v>23</v>
      </c>
      <c r="C187" s="1">
        <v>4005160</v>
      </c>
    </row>
    <row r="188" spans="1:3" ht="13">
      <c r="A188" s="1">
        <v>2015</v>
      </c>
      <c r="B188" s="2" t="s">
        <v>24</v>
      </c>
      <c r="C188" s="1">
        <v>6237245</v>
      </c>
    </row>
    <row r="189" spans="1:3" ht="13">
      <c r="A189" s="1">
        <v>2015</v>
      </c>
      <c r="B189" s="2" t="s">
        <v>25</v>
      </c>
      <c r="C189" s="1">
        <v>2046731</v>
      </c>
    </row>
    <row r="190" spans="1:3" ht="13">
      <c r="A190" s="1">
        <v>2015</v>
      </c>
      <c r="B190" s="2" t="s">
        <v>26</v>
      </c>
      <c r="C190" s="1">
        <v>1505131</v>
      </c>
    </row>
    <row r="191" spans="1:3" ht="13">
      <c r="A191" s="1">
        <v>2015</v>
      </c>
      <c r="B191" s="2" t="s">
        <v>27</v>
      </c>
      <c r="C191" s="1">
        <v>2746317</v>
      </c>
    </row>
    <row r="192" spans="1:3" ht="13">
      <c r="A192" s="1">
        <v>2015</v>
      </c>
      <c r="B192" s="2" t="s">
        <v>28</v>
      </c>
      <c r="C192" s="1">
        <v>2996410</v>
      </c>
    </row>
    <row r="193" spans="1:3" ht="13">
      <c r="A193" s="1">
        <v>2015</v>
      </c>
      <c r="B193" s="2" t="s">
        <v>29</v>
      </c>
      <c r="C193" s="1">
        <v>2866556</v>
      </c>
    </row>
    <row r="194" spans="1:3" ht="13">
      <c r="A194" s="1">
        <v>2015</v>
      </c>
      <c r="B194" s="2" t="s">
        <v>30</v>
      </c>
      <c r="C194" s="1">
        <v>2410118</v>
      </c>
    </row>
    <row r="195" spans="1:3" ht="13">
      <c r="A195" s="1">
        <v>2015</v>
      </c>
      <c r="B195" s="2" t="s">
        <v>31</v>
      </c>
      <c r="C195" s="1">
        <v>3478674</v>
      </c>
    </row>
    <row r="196" spans="1:3" ht="13">
      <c r="A196" s="1">
        <v>2015</v>
      </c>
      <c r="B196" s="2" t="s">
        <v>32</v>
      </c>
      <c r="C196" s="1">
        <v>1284507</v>
      </c>
    </row>
    <row r="197" spans="1:3" ht="13">
      <c r="A197" s="1">
        <v>2015</v>
      </c>
      <c r="B197" s="2" t="s">
        <v>33</v>
      </c>
      <c r="C197" s="1">
        <v>8196978</v>
      </c>
    </row>
    <row r="198" spans="1:3" ht="13">
      <c r="A198" s="1">
        <v>2015</v>
      </c>
      <c r="B198" s="2" t="s">
        <v>34</v>
      </c>
      <c r="C198" s="1">
        <v>2114990</v>
      </c>
    </row>
    <row r="199" spans="1:3" ht="13">
      <c r="A199" s="1">
        <v>2015</v>
      </c>
      <c r="B199" s="2" t="s">
        <v>35</v>
      </c>
      <c r="C199" s="1">
        <v>1593390</v>
      </c>
    </row>
    <row r="200" spans="1:3" ht="13">
      <c r="A200" s="1">
        <v>2016</v>
      </c>
      <c r="B200" s="2" t="s">
        <v>3</v>
      </c>
      <c r="C200" s="1">
        <v>122038924</v>
      </c>
    </row>
    <row r="201" spans="1:3" ht="13">
      <c r="A201" s="1">
        <v>2016</v>
      </c>
      <c r="B201" s="2" t="s">
        <v>4</v>
      </c>
      <c r="C201" s="1">
        <v>1344961</v>
      </c>
    </row>
    <row r="202" spans="1:3" ht="13">
      <c r="A202" s="1">
        <v>2016</v>
      </c>
      <c r="B202" s="2" t="s">
        <v>5</v>
      </c>
      <c r="C202" s="1">
        <v>3373208</v>
      </c>
    </row>
    <row r="203" spans="1:3" ht="13">
      <c r="A203" s="1">
        <v>2016</v>
      </c>
      <c r="B203" s="2" t="s">
        <v>6</v>
      </c>
      <c r="C203" s="1">
        <v>728241</v>
      </c>
    </row>
    <row r="204" spans="1:3" ht="13">
      <c r="A204" s="1">
        <v>2016</v>
      </c>
      <c r="B204" s="2" t="s">
        <v>7</v>
      </c>
      <c r="C204" s="1">
        <v>924825</v>
      </c>
    </row>
    <row r="205" spans="1:3" ht="13">
      <c r="A205" s="1">
        <v>2016</v>
      </c>
      <c r="B205" s="2" t="s">
        <v>8</v>
      </c>
      <c r="C205" s="1">
        <v>3020371</v>
      </c>
    </row>
    <row r="206" spans="1:3" ht="13">
      <c r="A206" s="1">
        <v>2016</v>
      </c>
      <c r="B206" s="2" t="s">
        <v>9</v>
      </c>
      <c r="C206" s="1">
        <v>728064</v>
      </c>
    </row>
    <row r="207" spans="1:3" ht="13">
      <c r="A207" s="1">
        <v>2016</v>
      </c>
      <c r="B207" s="2" t="s">
        <v>10</v>
      </c>
      <c r="C207" s="1">
        <v>5350822</v>
      </c>
    </row>
    <row r="208" spans="1:3" ht="13">
      <c r="A208" s="1">
        <v>2016</v>
      </c>
      <c r="B208" s="2" t="s">
        <v>11</v>
      </c>
      <c r="C208" s="1">
        <v>3629024</v>
      </c>
    </row>
    <row r="209" spans="1:3" ht="13">
      <c r="A209" s="1">
        <v>2016</v>
      </c>
      <c r="B209" s="2" t="s">
        <v>12</v>
      </c>
      <c r="C209" s="1">
        <v>9055523</v>
      </c>
    </row>
    <row r="210" spans="1:3" ht="13">
      <c r="A210" s="1">
        <v>2016</v>
      </c>
      <c r="B210" s="2" t="s">
        <v>13</v>
      </c>
      <c r="C210" s="1">
        <v>1793015</v>
      </c>
    </row>
    <row r="211" spans="1:3" ht="13">
      <c r="A211" s="1">
        <v>2016</v>
      </c>
      <c r="B211" s="2" t="s">
        <v>14</v>
      </c>
      <c r="C211" s="1">
        <v>5966266</v>
      </c>
    </row>
    <row r="212" spans="1:3" ht="13">
      <c r="A212" s="1">
        <v>2016</v>
      </c>
      <c r="B212" s="2" t="s">
        <v>15</v>
      </c>
      <c r="C212" s="1">
        <v>3588493</v>
      </c>
    </row>
    <row r="213" spans="1:3" ht="13">
      <c r="A213" s="1">
        <v>2016</v>
      </c>
      <c r="B213" s="2" t="s">
        <v>16</v>
      </c>
      <c r="C213" s="1">
        <v>2919316</v>
      </c>
    </row>
    <row r="214" spans="1:3" ht="13">
      <c r="A214" s="1">
        <v>2016</v>
      </c>
      <c r="B214" s="2" t="s">
        <v>17</v>
      </c>
      <c r="C214" s="1">
        <v>8008557</v>
      </c>
    </row>
    <row r="215" spans="1:3" ht="13">
      <c r="A215" s="1">
        <v>2016</v>
      </c>
      <c r="B215" s="2" t="s">
        <v>18</v>
      </c>
      <c r="C215" s="1">
        <v>16555293</v>
      </c>
    </row>
    <row r="216" spans="1:3" ht="13">
      <c r="A216" s="1">
        <v>2016</v>
      </c>
      <c r="B216" s="2" t="s">
        <v>19</v>
      </c>
      <c r="C216" s="1">
        <v>4665755</v>
      </c>
    </row>
    <row r="217" spans="1:3" ht="13">
      <c r="A217" s="1">
        <v>2016</v>
      </c>
      <c r="B217" s="2" t="s">
        <v>20</v>
      </c>
      <c r="C217" s="1">
        <v>1942864</v>
      </c>
    </row>
    <row r="218" spans="1:3" ht="13">
      <c r="A218" s="1">
        <v>2016</v>
      </c>
      <c r="B218" s="2" t="s">
        <v>21</v>
      </c>
      <c r="C218" s="1">
        <v>1204950</v>
      </c>
    </row>
    <row r="219" spans="1:3" ht="13">
      <c r="A219" s="1">
        <v>2016</v>
      </c>
      <c r="B219" s="2" t="s">
        <v>22</v>
      </c>
      <c r="C219" s="1">
        <v>5253232</v>
      </c>
    </row>
    <row r="220" spans="1:3" ht="13">
      <c r="A220" s="1">
        <v>2016</v>
      </c>
      <c r="B220" s="2" t="s">
        <v>23</v>
      </c>
      <c r="C220" s="1">
        <v>4033177</v>
      </c>
    </row>
    <row r="221" spans="1:3" ht="13">
      <c r="A221" s="1">
        <v>2016</v>
      </c>
      <c r="B221" s="2" t="s">
        <v>24</v>
      </c>
      <c r="C221" s="1">
        <v>6311614</v>
      </c>
    </row>
    <row r="222" spans="1:3" ht="13">
      <c r="A222" s="1">
        <v>2016</v>
      </c>
      <c r="B222" s="2" t="s">
        <v>25</v>
      </c>
      <c r="C222" s="1">
        <v>2092275</v>
      </c>
    </row>
    <row r="223" spans="1:3" ht="13">
      <c r="A223" s="1">
        <v>2016</v>
      </c>
      <c r="B223" s="2" t="s">
        <v>26</v>
      </c>
      <c r="C223" s="1">
        <v>1544500</v>
      </c>
    </row>
    <row r="224" spans="1:3" ht="13">
      <c r="A224" s="1">
        <v>2016</v>
      </c>
      <c r="B224" s="2" t="s">
        <v>27</v>
      </c>
      <c r="C224" s="1">
        <v>2770073</v>
      </c>
    </row>
    <row r="225" spans="1:3" ht="13">
      <c r="A225" s="1">
        <v>2016</v>
      </c>
      <c r="B225" s="2" t="s">
        <v>28</v>
      </c>
      <c r="C225" s="1">
        <v>3035073</v>
      </c>
    </row>
    <row r="226" spans="1:3" ht="13">
      <c r="A226" s="1">
        <v>2016</v>
      </c>
      <c r="B226" s="2" t="s">
        <v>29</v>
      </c>
      <c r="C226" s="1">
        <v>2902852</v>
      </c>
    </row>
    <row r="227" spans="1:3" ht="13">
      <c r="A227" s="1">
        <v>2016</v>
      </c>
      <c r="B227" s="2" t="s">
        <v>30</v>
      </c>
      <c r="C227" s="1">
        <v>2442320</v>
      </c>
    </row>
    <row r="228" spans="1:3" ht="13">
      <c r="A228" s="1">
        <v>2016</v>
      </c>
      <c r="B228" s="2" t="s">
        <v>31</v>
      </c>
      <c r="C228" s="1">
        <v>3510655</v>
      </c>
    </row>
    <row r="229" spans="1:3" ht="13">
      <c r="A229" s="1">
        <v>2016</v>
      </c>
      <c r="B229" s="2" t="s">
        <v>32</v>
      </c>
      <c r="C229" s="1">
        <v>1305770</v>
      </c>
    </row>
    <row r="230" spans="1:3" ht="13">
      <c r="A230" s="1">
        <v>2016</v>
      </c>
      <c r="B230" s="2" t="s">
        <v>33</v>
      </c>
      <c r="C230" s="1">
        <v>8285413</v>
      </c>
    </row>
    <row r="231" spans="1:3" ht="13">
      <c r="A231" s="1">
        <v>2016</v>
      </c>
      <c r="B231" s="2" t="s">
        <v>34</v>
      </c>
      <c r="C231" s="1">
        <v>2142517</v>
      </c>
    </row>
    <row r="232" spans="1:3" ht="13">
      <c r="A232" s="1">
        <v>2016</v>
      </c>
      <c r="B232" s="2" t="s">
        <v>35</v>
      </c>
      <c r="C232" s="1">
        <v>1609905</v>
      </c>
    </row>
    <row r="233" spans="1:3" ht="13">
      <c r="A233" s="1">
        <v>2017</v>
      </c>
      <c r="B233" s="2" t="s">
        <v>3</v>
      </c>
      <c r="C233" s="1">
        <v>123388002</v>
      </c>
    </row>
    <row r="234" spans="1:3" ht="13">
      <c r="A234" s="1">
        <v>2017</v>
      </c>
      <c r="B234" s="2" t="s">
        <v>4</v>
      </c>
      <c r="C234" s="1">
        <v>1365580</v>
      </c>
    </row>
    <row r="235" spans="1:3" ht="13">
      <c r="A235" s="1">
        <v>2017</v>
      </c>
      <c r="B235" s="2" t="s">
        <v>5</v>
      </c>
      <c r="C235" s="1">
        <v>3433349</v>
      </c>
    </row>
    <row r="236" spans="1:3" ht="13">
      <c r="A236" s="1">
        <v>2017</v>
      </c>
      <c r="B236" s="2" t="s">
        <v>6</v>
      </c>
      <c r="C236" s="1">
        <v>745653</v>
      </c>
    </row>
    <row r="237" spans="1:3" ht="13">
      <c r="A237" s="1">
        <v>2017</v>
      </c>
      <c r="B237" s="2" t="s">
        <v>7</v>
      </c>
      <c r="C237" s="1">
        <v>941956</v>
      </c>
    </row>
    <row r="238" spans="1:3" ht="13">
      <c r="A238" s="1">
        <v>2017</v>
      </c>
      <c r="B238" s="2" t="s">
        <v>8</v>
      </c>
      <c r="C238" s="1">
        <v>3065646</v>
      </c>
    </row>
    <row r="239" spans="1:3" ht="13">
      <c r="A239" s="1">
        <v>2017</v>
      </c>
      <c r="B239" s="2" t="s">
        <v>9</v>
      </c>
      <c r="C239" s="1">
        <v>741151</v>
      </c>
    </row>
    <row r="240" spans="1:3" ht="13">
      <c r="A240" s="1">
        <v>2017</v>
      </c>
      <c r="B240" s="2" t="s">
        <v>10</v>
      </c>
      <c r="C240" s="1">
        <v>5436946</v>
      </c>
    </row>
    <row r="241" spans="1:3" ht="13">
      <c r="A241" s="1">
        <v>2017</v>
      </c>
      <c r="B241" s="2" t="s">
        <v>11</v>
      </c>
      <c r="C241" s="1">
        <v>3669703</v>
      </c>
    </row>
    <row r="242" spans="1:3" ht="13">
      <c r="A242" s="1">
        <v>2017</v>
      </c>
      <c r="B242" s="2" t="s">
        <v>12</v>
      </c>
      <c r="C242" s="1">
        <v>9052343</v>
      </c>
    </row>
    <row r="243" spans="1:3" ht="13">
      <c r="A243" s="1">
        <v>2017</v>
      </c>
      <c r="B243" s="2" t="s">
        <v>13</v>
      </c>
      <c r="C243" s="1">
        <v>1810807</v>
      </c>
    </row>
    <row r="244" spans="1:3" ht="13">
      <c r="A244" s="1">
        <v>2017</v>
      </c>
      <c r="B244" s="2" t="s">
        <v>14</v>
      </c>
      <c r="C244" s="1">
        <v>6028614</v>
      </c>
    </row>
    <row r="245" spans="1:3" ht="13">
      <c r="A245" s="1">
        <v>2017</v>
      </c>
      <c r="B245" s="2" t="s">
        <v>15</v>
      </c>
      <c r="C245" s="1">
        <v>3606022</v>
      </c>
    </row>
    <row r="246" spans="1:3" ht="13">
      <c r="A246" s="1">
        <v>2017</v>
      </c>
      <c r="B246" s="2" t="s">
        <v>16</v>
      </c>
      <c r="C246" s="1">
        <v>2958096</v>
      </c>
    </row>
    <row r="247" spans="1:3" ht="13">
      <c r="A247" s="1">
        <v>2017</v>
      </c>
      <c r="B247" s="2" t="s">
        <v>17</v>
      </c>
      <c r="C247" s="1">
        <v>8103241</v>
      </c>
    </row>
    <row r="248" spans="1:3" ht="13">
      <c r="A248" s="1">
        <v>2017</v>
      </c>
      <c r="B248" s="2" t="s">
        <v>18</v>
      </c>
      <c r="C248" s="1">
        <v>16761610</v>
      </c>
    </row>
    <row r="249" spans="1:3" ht="13">
      <c r="A249" s="1">
        <v>2017</v>
      </c>
      <c r="B249" s="2" t="s">
        <v>19</v>
      </c>
      <c r="C249" s="1">
        <v>4703808</v>
      </c>
    </row>
    <row r="250" spans="1:3" ht="13">
      <c r="A250" s="1">
        <v>2017</v>
      </c>
      <c r="B250" s="2" t="s">
        <v>20</v>
      </c>
      <c r="C250" s="1">
        <v>1966476</v>
      </c>
    </row>
    <row r="251" spans="1:3" ht="13">
      <c r="A251" s="1">
        <v>2017</v>
      </c>
      <c r="B251" s="2" t="s">
        <v>21</v>
      </c>
      <c r="C251" s="1">
        <v>1224215</v>
      </c>
    </row>
    <row r="252" spans="1:3" ht="13">
      <c r="A252" s="1">
        <v>2017</v>
      </c>
      <c r="B252" s="2" t="s">
        <v>22</v>
      </c>
      <c r="C252" s="1">
        <v>5335066</v>
      </c>
    </row>
    <row r="253" spans="1:3" ht="13">
      <c r="A253" s="1">
        <v>2017</v>
      </c>
      <c r="B253" s="2" t="s">
        <v>23</v>
      </c>
      <c r="C253" s="1">
        <v>4059707</v>
      </c>
    </row>
    <row r="254" spans="1:3" ht="13">
      <c r="A254" s="1">
        <v>2017</v>
      </c>
      <c r="B254" s="2" t="s">
        <v>24</v>
      </c>
      <c r="C254" s="1">
        <v>6380173</v>
      </c>
    </row>
    <row r="255" spans="1:3" ht="13">
      <c r="A255" s="1">
        <v>2017</v>
      </c>
      <c r="B255" s="2" t="s">
        <v>25</v>
      </c>
      <c r="C255" s="1">
        <v>2135092</v>
      </c>
    </row>
    <row r="256" spans="1:3" ht="13">
      <c r="A256" s="1">
        <v>2017</v>
      </c>
      <c r="B256" s="2" t="s">
        <v>26</v>
      </c>
      <c r="C256" s="1">
        <v>1585224</v>
      </c>
    </row>
    <row r="257" spans="1:3" ht="13">
      <c r="A257" s="1">
        <v>2017</v>
      </c>
      <c r="B257" s="2" t="s">
        <v>27</v>
      </c>
      <c r="C257" s="1">
        <v>2792725</v>
      </c>
    </row>
    <row r="258" spans="1:3" ht="13">
      <c r="A258" s="1">
        <v>2017</v>
      </c>
      <c r="B258" s="2" t="s">
        <v>28</v>
      </c>
      <c r="C258" s="1">
        <v>3063593</v>
      </c>
    </row>
    <row r="259" spans="1:3" ht="13">
      <c r="A259" s="1">
        <v>2017</v>
      </c>
      <c r="B259" s="2" t="s">
        <v>29</v>
      </c>
      <c r="C259" s="1">
        <v>2942362</v>
      </c>
    </row>
    <row r="260" spans="1:3" ht="13">
      <c r="A260" s="1">
        <v>2017</v>
      </c>
      <c r="B260" s="2" t="s">
        <v>30</v>
      </c>
      <c r="C260" s="1">
        <v>2472315</v>
      </c>
    </row>
    <row r="261" spans="1:3" ht="13">
      <c r="A261" s="1">
        <v>2017</v>
      </c>
      <c r="B261" s="2" t="s">
        <v>31</v>
      </c>
      <c r="C261" s="1">
        <v>3543443</v>
      </c>
    </row>
    <row r="262" spans="1:3" ht="13">
      <c r="A262" s="1">
        <v>2017</v>
      </c>
      <c r="B262" s="2" t="s">
        <v>32</v>
      </c>
      <c r="C262" s="1">
        <v>1322953</v>
      </c>
    </row>
    <row r="263" spans="1:3" ht="13">
      <c r="A263" s="1">
        <v>2017</v>
      </c>
      <c r="B263" s="2" t="s">
        <v>33</v>
      </c>
      <c r="C263" s="1">
        <v>8347672</v>
      </c>
    </row>
    <row r="264" spans="1:3" ht="13">
      <c r="A264" s="1">
        <v>2017</v>
      </c>
      <c r="B264" s="2" t="s">
        <v>34</v>
      </c>
      <c r="C264" s="1">
        <v>2169134</v>
      </c>
    </row>
    <row r="265" spans="1:3" ht="13">
      <c r="A265" s="1">
        <v>2017</v>
      </c>
      <c r="B265" s="2" t="s">
        <v>35</v>
      </c>
      <c r="C265" s="1">
        <v>1623327</v>
      </c>
    </row>
    <row r="266" spans="1:3" ht="13">
      <c r="A266" s="1">
        <v>2018</v>
      </c>
      <c r="B266" s="2" t="s">
        <v>3</v>
      </c>
      <c r="C266" s="1">
        <v>124692044</v>
      </c>
    </row>
    <row r="267" spans="1:3" ht="13">
      <c r="A267" s="1">
        <v>2018</v>
      </c>
      <c r="B267" s="2" t="s">
        <v>4</v>
      </c>
      <c r="C267" s="1">
        <v>1385877</v>
      </c>
    </row>
    <row r="268" spans="1:3" ht="13">
      <c r="A268" s="1">
        <v>2018</v>
      </c>
      <c r="B268" s="2" t="s">
        <v>5</v>
      </c>
      <c r="C268" s="1">
        <v>3492294</v>
      </c>
    </row>
    <row r="269" spans="1:3" ht="13">
      <c r="A269" s="1">
        <v>2018</v>
      </c>
      <c r="B269" s="2" t="s">
        <v>6</v>
      </c>
      <c r="C269" s="1">
        <v>762770</v>
      </c>
    </row>
    <row r="270" spans="1:3" ht="13">
      <c r="A270" s="1">
        <v>2018</v>
      </c>
      <c r="B270" s="2" t="s">
        <v>7</v>
      </c>
      <c r="C270" s="1">
        <v>958852</v>
      </c>
    </row>
    <row r="271" spans="1:3" ht="13">
      <c r="A271" s="1">
        <v>2018</v>
      </c>
      <c r="B271" s="2" t="s">
        <v>8</v>
      </c>
      <c r="C271" s="1">
        <v>3109944</v>
      </c>
    </row>
    <row r="272" spans="1:3" ht="13">
      <c r="A272" s="1">
        <v>2018</v>
      </c>
      <c r="B272" s="2" t="s">
        <v>9</v>
      </c>
      <c r="C272" s="1">
        <v>753958</v>
      </c>
    </row>
    <row r="273" spans="1:3" ht="13">
      <c r="A273" s="1">
        <v>2018</v>
      </c>
      <c r="B273" s="2" t="s">
        <v>10</v>
      </c>
      <c r="C273" s="1">
        <v>5521647</v>
      </c>
    </row>
    <row r="274" spans="1:3" ht="13">
      <c r="A274" s="1">
        <v>2018</v>
      </c>
      <c r="B274" s="2" t="s">
        <v>11</v>
      </c>
      <c r="C274" s="1">
        <v>3708996</v>
      </c>
    </row>
    <row r="275" spans="1:3" ht="13">
      <c r="A275" s="1">
        <v>2018</v>
      </c>
      <c r="B275" s="2" t="s">
        <v>12</v>
      </c>
      <c r="C275" s="1">
        <v>9045719</v>
      </c>
    </row>
    <row r="276" spans="1:3" ht="13">
      <c r="A276" s="1">
        <v>2018</v>
      </c>
      <c r="B276" s="2" t="s">
        <v>13</v>
      </c>
      <c r="C276" s="1">
        <v>1828072</v>
      </c>
    </row>
    <row r="277" spans="1:3" ht="13">
      <c r="A277" s="1">
        <v>2018</v>
      </c>
      <c r="B277" s="2" t="s">
        <v>14</v>
      </c>
      <c r="C277" s="1">
        <v>6088423</v>
      </c>
    </row>
    <row r="278" spans="1:3" ht="13">
      <c r="A278" s="1">
        <v>2018</v>
      </c>
      <c r="B278" s="2" t="s">
        <v>15</v>
      </c>
      <c r="C278" s="1">
        <v>3622355</v>
      </c>
    </row>
    <row r="279" spans="1:3" ht="13">
      <c r="A279" s="1">
        <v>2018</v>
      </c>
      <c r="B279" s="2" t="s">
        <v>16</v>
      </c>
      <c r="C279" s="1">
        <v>2995763</v>
      </c>
    </row>
    <row r="280" spans="1:3" ht="13">
      <c r="A280" s="1">
        <v>2018</v>
      </c>
      <c r="B280" s="2" t="s">
        <v>17</v>
      </c>
      <c r="C280" s="1">
        <v>8194984</v>
      </c>
    </row>
    <row r="281" spans="1:3" ht="13">
      <c r="A281" s="1">
        <v>2018</v>
      </c>
      <c r="B281" s="2" t="s">
        <v>18</v>
      </c>
      <c r="C281" s="1">
        <v>16960443</v>
      </c>
    </row>
    <row r="282" spans="1:3" ht="13">
      <c r="A282" s="1">
        <v>2018</v>
      </c>
      <c r="B282" s="2" t="s">
        <v>19</v>
      </c>
      <c r="C282" s="1">
        <v>4739793</v>
      </c>
    </row>
    <row r="283" spans="1:3" ht="13">
      <c r="A283" s="1">
        <v>2018</v>
      </c>
      <c r="B283" s="2" t="s">
        <v>20</v>
      </c>
      <c r="C283" s="1">
        <v>1989302</v>
      </c>
    </row>
    <row r="284" spans="1:3" ht="13">
      <c r="A284" s="1">
        <v>2018</v>
      </c>
      <c r="B284" s="2" t="s">
        <v>21</v>
      </c>
      <c r="C284" s="1">
        <v>1243105</v>
      </c>
    </row>
    <row r="285" spans="1:3" ht="13">
      <c r="A285" s="1">
        <v>2018</v>
      </c>
      <c r="B285" s="2" t="s">
        <v>22</v>
      </c>
      <c r="C285" s="1">
        <v>5415318</v>
      </c>
    </row>
    <row r="286" spans="1:3" ht="13">
      <c r="A286" s="1">
        <v>2018</v>
      </c>
      <c r="B286" s="2" t="s">
        <v>23</v>
      </c>
      <c r="C286" s="1">
        <v>4084833</v>
      </c>
    </row>
    <row r="287" spans="1:3" ht="13">
      <c r="A287" s="1">
        <v>2018</v>
      </c>
      <c r="B287" s="2" t="s">
        <v>24</v>
      </c>
      <c r="C287" s="1">
        <v>6446510</v>
      </c>
    </row>
    <row r="288" spans="1:3" ht="13">
      <c r="A288" s="1">
        <v>2018</v>
      </c>
      <c r="B288" s="2" t="s">
        <v>25</v>
      </c>
      <c r="C288" s="1">
        <v>2177131</v>
      </c>
    </row>
    <row r="289" spans="1:3" ht="13">
      <c r="A289" s="1">
        <v>2018</v>
      </c>
      <c r="B289" s="2" t="s">
        <v>26</v>
      </c>
      <c r="C289" s="1">
        <v>1625399</v>
      </c>
    </row>
    <row r="290" spans="1:3" ht="13">
      <c r="A290" s="1">
        <v>2018</v>
      </c>
      <c r="B290" s="2" t="s">
        <v>27</v>
      </c>
      <c r="C290" s="1">
        <v>2814553</v>
      </c>
    </row>
    <row r="291" spans="1:3" ht="13">
      <c r="A291" s="1">
        <v>2018</v>
      </c>
      <c r="B291" s="2" t="s">
        <v>28</v>
      </c>
      <c r="C291" s="1">
        <v>3091166</v>
      </c>
    </row>
    <row r="292" spans="1:3" ht="13">
      <c r="A292" s="1">
        <v>2018</v>
      </c>
      <c r="B292" s="2" t="s">
        <v>29</v>
      </c>
      <c r="C292" s="1">
        <v>2981144</v>
      </c>
    </row>
    <row r="293" spans="1:3" ht="13">
      <c r="A293" s="1">
        <v>2018</v>
      </c>
      <c r="B293" s="2" t="s">
        <v>30</v>
      </c>
      <c r="C293" s="1">
        <v>2501445</v>
      </c>
    </row>
    <row r="294" spans="1:3" ht="13">
      <c r="A294" s="1">
        <v>2018</v>
      </c>
      <c r="B294" s="2" t="s">
        <v>31</v>
      </c>
      <c r="C294" s="1">
        <v>3574986</v>
      </c>
    </row>
    <row r="295" spans="1:3" ht="13">
      <c r="A295" s="1">
        <v>2018</v>
      </c>
      <c r="B295" s="2" t="s">
        <v>32</v>
      </c>
      <c r="C295" s="1">
        <v>1339689</v>
      </c>
    </row>
    <row r="296" spans="1:3" ht="13">
      <c r="A296" s="1">
        <v>2018</v>
      </c>
      <c r="B296" s="2" t="s">
        <v>33</v>
      </c>
      <c r="C296" s="1">
        <v>8406164</v>
      </c>
    </row>
    <row r="297" spans="1:3" ht="13">
      <c r="A297" s="1">
        <v>2018</v>
      </c>
      <c r="B297" s="2" t="s">
        <v>34</v>
      </c>
      <c r="C297" s="1">
        <v>2195272</v>
      </c>
    </row>
    <row r="298" spans="1:3" ht="13">
      <c r="A298" s="1">
        <v>2018</v>
      </c>
      <c r="B298" s="2" t="s">
        <v>35</v>
      </c>
      <c r="C298" s="1">
        <v>1636137</v>
      </c>
    </row>
    <row r="299" spans="1:3" ht="13">
      <c r="A299" s="1">
        <v>2019</v>
      </c>
      <c r="B299" s="2" t="s">
        <v>3</v>
      </c>
      <c r="C299" s="1">
        <v>125960168</v>
      </c>
    </row>
    <row r="300" spans="1:3" ht="13">
      <c r="A300" s="1">
        <v>2019</v>
      </c>
      <c r="B300" s="2" t="s">
        <v>4</v>
      </c>
      <c r="C300" s="1">
        <v>1405625</v>
      </c>
    </row>
    <row r="301" spans="1:3" ht="13">
      <c r="A301" s="1">
        <v>2019</v>
      </c>
      <c r="B301" s="2" t="s">
        <v>5</v>
      </c>
      <c r="C301" s="1">
        <v>3550079</v>
      </c>
    </row>
    <row r="302" spans="1:3" ht="13">
      <c r="A302" s="1">
        <v>2019</v>
      </c>
      <c r="B302" s="2" t="s">
        <v>6</v>
      </c>
      <c r="C302" s="1">
        <v>779726</v>
      </c>
    </row>
    <row r="303" spans="1:3" ht="13">
      <c r="A303" s="1">
        <v>2019</v>
      </c>
      <c r="B303" s="2" t="s">
        <v>7</v>
      </c>
      <c r="C303" s="1">
        <v>975685</v>
      </c>
    </row>
    <row r="304" spans="1:3" ht="13">
      <c r="A304" s="1">
        <v>2019</v>
      </c>
      <c r="B304" s="2" t="s">
        <v>8</v>
      </c>
      <c r="C304" s="1">
        <v>3153984</v>
      </c>
    </row>
    <row r="305" spans="1:3" ht="13">
      <c r="A305" s="1">
        <v>2019</v>
      </c>
      <c r="B305" s="2" t="s">
        <v>9</v>
      </c>
      <c r="C305" s="1">
        <v>766595</v>
      </c>
    </row>
    <row r="306" spans="1:3" ht="13">
      <c r="A306" s="1">
        <v>2019</v>
      </c>
      <c r="B306" s="2" t="s">
        <v>10</v>
      </c>
      <c r="C306" s="1">
        <v>5605965</v>
      </c>
    </row>
    <row r="307" spans="1:3" ht="13">
      <c r="A307" s="1">
        <v>2019</v>
      </c>
      <c r="B307" s="2" t="s">
        <v>11</v>
      </c>
      <c r="C307" s="1">
        <v>3746865</v>
      </c>
    </row>
    <row r="308" spans="1:3" ht="13">
      <c r="A308" s="1">
        <v>2019</v>
      </c>
      <c r="B308" s="2" t="s">
        <v>12</v>
      </c>
      <c r="C308" s="1">
        <v>9036958</v>
      </c>
    </row>
    <row r="309" spans="1:3" ht="13">
      <c r="A309" s="1">
        <v>2019</v>
      </c>
      <c r="B309" s="2" t="s">
        <v>13</v>
      </c>
      <c r="C309" s="1">
        <v>1844737</v>
      </c>
    </row>
    <row r="310" spans="1:3" ht="13">
      <c r="A310" s="1">
        <v>2019</v>
      </c>
      <c r="B310" s="2" t="s">
        <v>14</v>
      </c>
      <c r="C310" s="1">
        <v>6145872</v>
      </c>
    </row>
    <row r="311" spans="1:3" ht="13">
      <c r="A311" s="1">
        <v>2019</v>
      </c>
      <c r="B311" s="2" t="s">
        <v>15</v>
      </c>
      <c r="C311" s="1">
        <v>3636993</v>
      </c>
    </row>
    <row r="312" spans="1:3" ht="13">
      <c r="A312" s="1">
        <v>2019</v>
      </c>
      <c r="B312" s="2" t="s">
        <v>16</v>
      </c>
      <c r="C312" s="1">
        <v>3032650</v>
      </c>
    </row>
    <row r="313" spans="1:3" ht="13">
      <c r="A313" s="1">
        <v>2019</v>
      </c>
      <c r="B313" s="2" t="s">
        <v>17</v>
      </c>
      <c r="C313" s="1">
        <v>8282892</v>
      </c>
    </row>
    <row r="314" spans="1:3" ht="13">
      <c r="A314" s="1">
        <v>2019</v>
      </c>
      <c r="B314" s="2" t="s">
        <v>18</v>
      </c>
      <c r="C314" s="1">
        <v>17152777</v>
      </c>
    </row>
    <row r="315" spans="1:3" ht="13">
      <c r="A315" s="1">
        <v>2019</v>
      </c>
      <c r="B315" s="2" t="s">
        <v>19</v>
      </c>
      <c r="C315" s="1">
        <v>4775052</v>
      </c>
    </row>
    <row r="316" spans="1:3" ht="13">
      <c r="A316" s="1">
        <v>2019</v>
      </c>
      <c r="B316" s="2" t="s">
        <v>20</v>
      </c>
      <c r="C316" s="1">
        <v>2011648</v>
      </c>
    </row>
    <row r="317" spans="1:3" ht="13">
      <c r="A317" s="1">
        <v>2019</v>
      </c>
      <c r="B317" s="2" t="s">
        <v>21</v>
      </c>
      <c r="C317" s="1">
        <v>1261525</v>
      </c>
    </row>
    <row r="318" spans="1:3" ht="13">
      <c r="A318" s="1">
        <v>2019</v>
      </c>
      <c r="B318" s="2" t="s">
        <v>22</v>
      </c>
      <c r="C318" s="1">
        <v>5494283</v>
      </c>
    </row>
    <row r="319" spans="1:3" ht="13">
      <c r="A319" s="1">
        <v>2019</v>
      </c>
      <c r="B319" s="2" t="s">
        <v>23</v>
      </c>
      <c r="C319" s="1">
        <v>4109069</v>
      </c>
    </row>
    <row r="320" spans="1:3" ht="13">
      <c r="A320" s="1">
        <v>2019</v>
      </c>
      <c r="B320" s="2" t="s">
        <v>24</v>
      </c>
      <c r="C320" s="1">
        <v>6511015</v>
      </c>
    </row>
    <row r="321" spans="1:5" ht="13">
      <c r="A321" s="1">
        <v>2019</v>
      </c>
      <c r="B321" s="2" t="s">
        <v>25</v>
      </c>
      <c r="C321" s="1">
        <v>2218638</v>
      </c>
    </row>
    <row r="322" spans="1:5" ht="13">
      <c r="A322" s="1">
        <v>2019</v>
      </c>
      <c r="B322" s="2" t="s">
        <v>26</v>
      </c>
      <c r="C322" s="1">
        <v>1664973</v>
      </c>
    </row>
    <row r="323" spans="1:5" ht="13">
      <c r="A323" s="1">
        <v>2019</v>
      </c>
      <c r="B323" s="2" t="s">
        <v>27</v>
      </c>
      <c r="C323" s="1">
        <v>2835651</v>
      </c>
    </row>
    <row r="324" spans="1:5" ht="13">
      <c r="A324" s="1">
        <v>2019</v>
      </c>
      <c r="B324" s="2" t="s">
        <v>28</v>
      </c>
      <c r="C324" s="1">
        <v>3117935</v>
      </c>
    </row>
    <row r="325" spans="1:5" ht="13">
      <c r="A325" s="1">
        <v>2019</v>
      </c>
      <c r="B325" s="2" t="s">
        <v>29</v>
      </c>
      <c r="C325" s="1">
        <v>3019006</v>
      </c>
    </row>
    <row r="326" spans="1:5" ht="13">
      <c r="A326" s="1">
        <v>2019</v>
      </c>
      <c r="B326" s="2" t="s">
        <v>30</v>
      </c>
      <c r="C326" s="1">
        <v>2530298</v>
      </c>
    </row>
    <row r="327" spans="1:5" ht="13">
      <c r="A327" s="1">
        <v>2019</v>
      </c>
      <c r="B327" s="2" t="s">
        <v>31</v>
      </c>
      <c r="C327" s="1">
        <v>3605885</v>
      </c>
    </row>
    <row r="328" spans="1:5" ht="13">
      <c r="A328" s="1">
        <v>2019</v>
      </c>
      <c r="B328" s="2" t="s">
        <v>32</v>
      </c>
      <c r="C328" s="1">
        <v>1356078</v>
      </c>
    </row>
    <row r="329" spans="1:5" ht="13">
      <c r="A329" s="1">
        <v>2019</v>
      </c>
      <c r="B329" s="2" t="s">
        <v>33</v>
      </c>
      <c r="C329" s="1">
        <v>8462063</v>
      </c>
    </row>
    <row r="330" spans="1:5" ht="13">
      <c r="A330" s="1">
        <v>2019</v>
      </c>
      <c r="B330" s="2" t="s">
        <v>34</v>
      </c>
      <c r="C330" s="1">
        <v>2221105</v>
      </c>
    </row>
    <row r="331" spans="1:5" ht="13">
      <c r="A331" s="1">
        <v>2019</v>
      </c>
      <c r="B331" s="2" t="s">
        <v>35</v>
      </c>
      <c r="C331" s="1">
        <v>1648541</v>
      </c>
    </row>
    <row r="332" spans="1:5" ht="13">
      <c r="A332" s="1">
        <v>2020</v>
      </c>
      <c r="B332" s="2" t="s">
        <v>3</v>
      </c>
      <c r="C332" s="1">
        <v>127191826</v>
      </c>
      <c r="D332" s="3"/>
      <c r="E332" s="4"/>
    </row>
    <row r="333" spans="1:5" ht="13">
      <c r="A333" s="1">
        <v>2020</v>
      </c>
      <c r="B333" s="2" t="s">
        <v>4</v>
      </c>
      <c r="C333" s="1">
        <v>1425105</v>
      </c>
    </row>
    <row r="334" spans="1:5" ht="13">
      <c r="A334" s="1">
        <v>2020</v>
      </c>
      <c r="B334" s="2" t="s">
        <v>5</v>
      </c>
      <c r="C334" s="1">
        <v>3606940</v>
      </c>
    </row>
    <row r="335" spans="1:5" ht="13">
      <c r="A335" s="1">
        <v>2020</v>
      </c>
      <c r="B335" s="2" t="s">
        <v>6</v>
      </c>
      <c r="C335" s="1">
        <v>796398</v>
      </c>
    </row>
    <row r="336" spans="1:5" ht="13">
      <c r="A336" s="1">
        <v>2020</v>
      </c>
      <c r="B336" s="2" t="s">
        <v>7</v>
      </c>
      <c r="C336" s="1">
        <v>992306</v>
      </c>
    </row>
    <row r="337" spans="1:3" ht="13">
      <c r="A337" s="1">
        <v>2020</v>
      </c>
      <c r="B337" s="2" t="s">
        <v>8</v>
      </c>
      <c r="C337" s="1">
        <v>3197188</v>
      </c>
    </row>
    <row r="338" spans="1:3" ht="13">
      <c r="A338" s="1">
        <v>2020</v>
      </c>
      <c r="B338" s="2" t="s">
        <v>9</v>
      </c>
      <c r="C338" s="1">
        <v>778989</v>
      </c>
    </row>
    <row r="339" spans="1:3" ht="13">
      <c r="A339" s="1">
        <v>2020</v>
      </c>
      <c r="B339" s="2" t="s">
        <v>10</v>
      </c>
      <c r="C339" s="1">
        <v>5688998</v>
      </c>
    </row>
    <row r="340" spans="1:3" ht="13">
      <c r="A340" s="1">
        <v>2020</v>
      </c>
      <c r="B340" s="2" t="s">
        <v>11</v>
      </c>
      <c r="C340" s="1">
        <v>3783680</v>
      </c>
    </row>
    <row r="341" spans="1:3" ht="13">
      <c r="A341" s="1">
        <v>2020</v>
      </c>
      <c r="B341" s="2" t="s">
        <v>12</v>
      </c>
      <c r="C341" s="1">
        <v>9025363</v>
      </c>
    </row>
    <row r="342" spans="1:3" ht="13">
      <c r="A342" s="1">
        <v>2020</v>
      </c>
      <c r="B342" s="2" t="s">
        <v>13</v>
      </c>
      <c r="C342" s="1">
        <v>1861051</v>
      </c>
    </row>
    <row r="343" spans="1:3" ht="13">
      <c r="A343" s="1">
        <v>2020</v>
      </c>
      <c r="B343" s="2" t="s">
        <v>14</v>
      </c>
      <c r="C343" s="1">
        <v>6201449</v>
      </c>
    </row>
    <row r="344" spans="1:3" ht="13">
      <c r="A344" s="1">
        <v>2020</v>
      </c>
      <c r="B344" s="2" t="s">
        <v>15</v>
      </c>
      <c r="C344" s="1">
        <v>3650850</v>
      </c>
    </row>
    <row r="345" spans="1:3" ht="13">
      <c r="A345" s="1">
        <v>2020</v>
      </c>
      <c r="B345" s="2" t="s">
        <v>16</v>
      </c>
      <c r="C345" s="1">
        <v>3068696</v>
      </c>
    </row>
    <row r="346" spans="1:3" ht="13">
      <c r="A346" s="1">
        <v>2020</v>
      </c>
      <c r="B346" s="2" t="s">
        <v>17</v>
      </c>
      <c r="C346" s="1">
        <v>8368602</v>
      </c>
    </row>
    <row r="347" spans="1:3" ht="13">
      <c r="A347" s="1">
        <v>2020</v>
      </c>
      <c r="B347" s="2" t="s">
        <v>18</v>
      </c>
      <c r="C347" s="1">
        <v>17338220</v>
      </c>
    </row>
    <row r="348" spans="1:3" ht="13">
      <c r="A348" s="1">
        <v>2020</v>
      </c>
      <c r="B348" s="2" t="s">
        <v>19</v>
      </c>
      <c r="C348" s="1">
        <v>4808791</v>
      </c>
    </row>
    <row r="349" spans="1:3" ht="13">
      <c r="A349" s="1">
        <v>2020</v>
      </c>
      <c r="B349" s="2" t="s">
        <v>20</v>
      </c>
      <c r="C349" s="1">
        <v>2033373</v>
      </c>
    </row>
    <row r="350" spans="1:3" ht="13">
      <c r="A350" s="1">
        <v>2020</v>
      </c>
      <c r="B350" s="2" t="s">
        <v>21</v>
      </c>
      <c r="C350" s="1">
        <v>1279671</v>
      </c>
    </row>
    <row r="351" spans="1:3" ht="13">
      <c r="A351" s="1">
        <v>2020</v>
      </c>
      <c r="B351" s="2" t="s">
        <v>22</v>
      </c>
      <c r="C351" s="1">
        <v>5571904</v>
      </c>
    </row>
    <row r="352" spans="1:3" ht="13">
      <c r="A352" s="1">
        <v>2020</v>
      </c>
      <c r="B352" s="2" t="s">
        <v>23</v>
      </c>
      <c r="C352" s="1">
        <v>4132318</v>
      </c>
    </row>
    <row r="353" spans="1:5" ht="13">
      <c r="A353" s="1">
        <v>2020</v>
      </c>
      <c r="B353" s="2" t="s">
        <v>24</v>
      </c>
      <c r="C353" s="1">
        <v>6573843</v>
      </c>
    </row>
    <row r="354" spans="1:5" ht="13">
      <c r="A354" s="1">
        <v>2020</v>
      </c>
      <c r="B354" s="2" t="s">
        <v>25</v>
      </c>
      <c r="C354" s="1">
        <v>2259471</v>
      </c>
    </row>
    <row r="355" spans="1:5" ht="13">
      <c r="A355" s="1">
        <v>2020</v>
      </c>
      <c r="B355" s="2" t="s">
        <v>26</v>
      </c>
      <c r="C355" s="1">
        <v>1704010</v>
      </c>
    </row>
    <row r="356" spans="1:5" ht="13">
      <c r="A356" s="1">
        <v>2020</v>
      </c>
      <c r="B356" s="2" t="s">
        <v>27</v>
      </c>
      <c r="C356" s="1">
        <v>2856171</v>
      </c>
    </row>
    <row r="357" spans="1:5" ht="13">
      <c r="A357" s="1">
        <v>2020</v>
      </c>
      <c r="B357" s="2" t="s">
        <v>28</v>
      </c>
      <c r="C357" s="1">
        <v>3143980</v>
      </c>
    </row>
    <row r="358" spans="1:5" ht="13">
      <c r="A358" s="1">
        <v>2020</v>
      </c>
      <c r="B358" s="2" t="s">
        <v>29</v>
      </c>
      <c r="C358" s="1">
        <v>3056397</v>
      </c>
    </row>
    <row r="359" spans="1:5" ht="13">
      <c r="A359" s="1">
        <v>2020</v>
      </c>
      <c r="B359" s="2" t="s">
        <v>30</v>
      </c>
      <c r="C359" s="1">
        <v>2558349</v>
      </c>
    </row>
    <row r="360" spans="1:5" ht="13">
      <c r="A360" s="1">
        <v>2020</v>
      </c>
      <c r="B360" s="2" t="s">
        <v>31</v>
      </c>
      <c r="C360" s="1">
        <v>3635833</v>
      </c>
    </row>
    <row r="361" spans="1:5" ht="13">
      <c r="A361" s="1">
        <v>2020</v>
      </c>
      <c r="B361" s="2" t="s">
        <v>32</v>
      </c>
      <c r="C361" s="1">
        <v>1372108</v>
      </c>
    </row>
    <row r="362" spans="1:5" ht="13">
      <c r="A362" s="1">
        <v>2020</v>
      </c>
      <c r="B362" s="2" t="s">
        <v>33</v>
      </c>
      <c r="C362" s="1">
        <v>8514724</v>
      </c>
    </row>
    <row r="363" spans="1:5" ht="13">
      <c r="A363" s="1">
        <v>2020</v>
      </c>
      <c r="B363" s="2" t="s">
        <v>34</v>
      </c>
      <c r="C363" s="1">
        <v>2246505</v>
      </c>
    </row>
    <row r="364" spans="1:5" ht="13">
      <c r="A364" s="1">
        <v>2020</v>
      </c>
      <c r="B364" s="2" t="s">
        <v>35</v>
      </c>
      <c r="C364" s="1">
        <v>1660543</v>
      </c>
    </row>
    <row r="365" spans="1:5" ht="13">
      <c r="A365" s="1">
        <v>2020</v>
      </c>
      <c r="B365" s="2" t="s">
        <v>36</v>
      </c>
      <c r="C365" s="1">
        <v>21942666</v>
      </c>
    </row>
    <row r="366" spans="1:5" ht="16">
      <c r="A366" s="1">
        <v>2021</v>
      </c>
      <c r="B366" s="2" t="s">
        <v>3</v>
      </c>
      <c r="C366" s="1">
        <v>128389290</v>
      </c>
      <c r="D366" s="5">
        <v>644</v>
      </c>
      <c r="E366" s="1">
        <f t="shared" ref="E366:E398" si="0">D366/C366*10000</f>
        <v>5.0159947142008492E-2</v>
      </c>
    </row>
    <row r="367" spans="1:5" ht="13">
      <c r="A367" s="1">
        <v>2021</v>
      </c>
      <c r="B367" s="2" t="s">
        <v>4</v>
      </c>
      <c r="C367" s="1">
        <v>1444062</v>
      </c>
      <c r="D367" s="6">
        <v>6</v>
      </c>
      <c r="E367" s="1">
        <f t="shared" si="0"/>
        <v>4.1549462557701811E-2</v>
      </c>
    </row>
    <row r="368" spans="1:5" ht="13">
      <c r="A368" s="1">
        <v>2021</v>
      </c>
      <c r="B368" s="2" t="s">
        <v>5</v>
      </c>
      <c r="C368" s="1">
        <v>3662693</v>
      </c>
      <c r="D368" s="6">
        <v>44</v>
      </c>
      <c r="E368" s="1">
        <f t="shared" si="0"/>
        <v>0.12013018836140513</v>
      </c>
    </row>
    <row r="369" spans="1:5" ht="13">
      <c r="A369" s="1">
        <v>2021</v>
      </c>
      <c r="B369" s="2" t="s">
        <v>6</v>
      </c>
      <c r="C369" s="1">
        <v>812901</v>
      </c>
      <c r="D369" s="6">
        <v>2</v>
      </c>
      <c r="E369" s="1">
        <f t="shared" si="0"/>
        <v>2.4603241969194282E-2</v>
      </c>
    </row>
    <row r="370" spans="1:5" ht="13">
      <c r="A370" s="1">
        <v>2021</v>
      </c>
      <c r="B370" s="2" t="s">
        <v>7</v>
      </c>
      <c r="C370" s="1">
        <v>1008820</v>
      </c>
      <c r="D370" s="6">
        <v>2</v>
      </c>
      <c r="E370" s="1">
        <f t="shared" si="0"/>
        <v>1.9825142245395614E-2</v>
      </c>
    </row>
    <row r="371" spans="1:5" ht="13">
      <c r="A371" s="1">
        <v>2021</v>
      </c>
      <c r="B371" s="2" t="s">
        <v>8</v>
      </c>
      <c r="C371" s="1">
        <v>3240147</v>
      </c>
      <c r="D371" s="6">
        <v>27</v>
      </c>
      <c r="E371" s="1">
        <f t="shared" si="0"/>
        <v>8.3329552640667229E-2</v>
      </c>
    </row>
    <row r="372" spans="1:5" ht="13">
      <c r="A372" s="1">
        <v>2021</v>
      </c>
      <c r="B372" s="2" t="s">
        <v>9</v>
      </c>
      <c r="C372" s="1">
        <v>791211</v>
      </c>
      <c r="D372" s="6">
        <v>3</v>
      </c>
      <c r="E372" s="1">
        <f t="shared" si="0"/>
        <v>3.7916560816267722E-2</v>
      </c>
    </row>
    <row r="373" spans="1:5" ht="13">
      <c r="A373" s="1">
        <v>2021</v>
      </c>
      <c r="B373" s="2" t="s">
        <v>10</v>
      </c>
      <c r="C373" s="1">
        <v>5771631</v>
      </c>
      <c r="D373" s="6">
        <v>23</v>
      </c>
      <c r="E373" s="1">
        <f t="shared" si="0"/>
        <v>3.985008743628967E-2</v>
      </c>
    </row>
    <row r="374" spans="1:5" ht="13">
      <c r="A374" s="1">
        <v>2021</v>
      </c>
      <c r="B374" s="2" t="s">
        <v>11</v>
      </c>
      <c r="C374" s="1">
        <v>3819190</v>
      </c>
      <c r="D374" s="6">
        <v>6</v>
      </c>
      <c r="E374" s="1">
        <f t="shared" si="0"/>
        <v>1.5710137489886599E-2</v>
      </c>
    </row>
    <row r="375" spans="1:5" ht="13">
      <c r="A375" s="1">
        <v>2021</v>
      </c>
      <c r="B375" s="2" t="s">
        <v>12</v>
      </c>
      <c r="C375" s="1">
        <v>9011823</v>
      </c>
      <c r="D375" s="6">
        <v>100</v>
      </c>
      <c r="E375" s="1">
        <f t="shared" si="0"/>
        <v>0.11096533964326641</v>
      </c>
    </row>
    <row r="376" spans="1:5" ht="13">
      <c r="A376" s="1">
        <v>2021</v>
      </c>
      <c r="B376" s="2" t="s">
        <v>13</v>
      </c>
      <c r="C376" s="1">
        <v>1876826</v>
      </c>
      <c r="D376" s="6">
        <v>3</v>
      </c>
      <c r="E376" s="1">
        <f t="shared" si="0"/>
        <v>1.5984433293230165E-2</v>
      </c>
    </row>
    <row r="377" spans="1:5" ht="13">
      <c r="A377" s="1">
        <v>2021</v>
      </c>
      <c r="B377" s="2" t="s">
        <v>14</v>
      </c>
      <c r="C377" s="1">
        <v>6254799</v>
      </c>
      <c r="D377" s="6">
        <v>31</v>
      </c>
      <c r="E377" s="1">
        <f t="shared" si="0"/>
        <v>4.9561944356645196E-2</v>
      </c>
    </row>
    <row r="378" spans="1:5" ht="13">
      <c r="A378" s="1">
        <v>2021</v>
      </c>
      <c r="B378" s="2" t="s">
        <v>15</v>
      </c>
      <c r="C378" s="1">
        <v>3663125</v>
      </c>
      <c r="D378" s="6">
        <v>62</v>
      </c>
      <c r="E378" s="1">
        <f t="shared" si="0"/>
        <v>0.16925439344821705</v>
      </c>
    </row>
    <row r="379" spans="1:5" ht="13">
      <c r="A379" s="1">
        <v>2021</v>
      </c>
      <c r="B379" s="2" t="s">
        <v>16</v>
      </c>
      <c r="C379" s="1">
        <v>3104020</v>
      </c>
      <c r="D379" s="6">
        <v>6</v>
      </c>
      <c r="E379" s="1">
        <f t="shared" si="0"/>
        <v>1.9329772359714177E-2</v>
      </c>
    </row>
    <row r="380" spans="1:5" ht="13">
      <c r="A380" s="1">
        <v>2021</v>
      </c>
      <c r="B380" s="2" t="s">
        <v>17</v>
      </c>
      <c r="C380" s="1">
        <v>8450678</v>
      </c>
      <c r="D380" s="6">
        <v>21</v>
      </c>
      <c r="E380" s="1">
        <f t="shared" si="0"/>
        <v>2.4850077118072657E-2</v>
      </c>
    </row>
    <row r="381" spans="1:5" ht="13">
      <c r="A381" s="1">
        <v>2021</v>
      </c>
      <c r="B381" s="2" t="s">
        <v>18</v>
      </c>
      <c r="C381" s="1">
        <v>17517243</v>
      </c>
      <c r="D381" s="6">
        <v>14</v>
      </c>
      <c r="E381" s="1">
        <f t="shared" si="0"/>
        <v>7.9921252448230569E-3</v>
      </c>
    </row>
    <row r="382" spans="1:5" ht="13">
      <c r="A382" s="1">
        <v>2021</v>
      </c>
      <c r="B382" s="2" t="s">
        <v>19</v>
      </c>
      <c r="C382" s="1">
        <v>4841892</v>
      </c>
      <c r="D382" s="6">
        <v>4</v>
      </c>
      <c r="E382" s="1">
        <f t="shared" si="0"/>
        <v>8.2612334186718747E-3</v>
      </c>
    </row>
    <row r="383" spans="1:5" ht="13">
      <c r="A383" s="1">
        <v>2021</v>
      </c>
      <c r="B383" s="2" t="s">
        <v>20</v>
      </c>
      <c r="C383" s="1">
        <v>2054644</v>
      </c>
      <c r="D383" s="6">
        <v>4</v>
      </c>
      <c r="E383" s="1">
        <f t="shared" si="0"/>
        <v>1.9468092769355665E-2</v>
      </c>
    </row>
    <row r="384" spans="1:5" ht="13">
      <c r="A384" s="1">
        <v>2021</v>
      </c>
      <c r="B384" s="2" t="s">
        <v>21</v>
      </c>
      <c r="C384" s="1">
        <v>1297358</v>
      </c>
      <c r="D384" s="6">
        <v>4</v>
      </c>
      <c r="E384" s="1">
        <f t="shared" si="0"/>
        <v>3.0831890657782971E-2</v>
      </c>
    </row>
    <row r="385" spans="1:5" ht="13">
      <c r="A385" s="1">
        <v>2021</v>
      </c>
      <c r="B385" s="2" t="s">
        <v>22</v>
      </c>
      <c r="C385" s="1">
        <v>5648291</v>
      </c>
      <c r="D385" s="6">
        <v>6</v>
      </c>
      <c r="E385" s="1">
        <f t="shared" si="0"/>
        <v>1.0622682152884829E-2</v>
      </c>
    </row>
    <row r="386" spans="1:5" ht="13">
      <c r="A386" s="1">
        <v>2021</v>
      </c>
      <c r="B386" s="2" t="s">
        <v>23</v>
      </c>
      <c r="C386" s="1">
        <v>4154772</v>
      </c>
      <c r="D386" s="6">
        <v>31</v>
      </c>
      <c r="E386" s="1">
        <f t="shared" si="0"/>
        <v>7.4612999221136567E-2</v>
      </c>
    </row>
    <row r="387" spans="1:5" ht="13">
      <c r="A387" s="1">
        <v>2021</v>
      </c>
      <c r="B387" s="2" t="s">
        <v>24</v>
      </c>
      <c r="C387" s="1">
        <v>6634950</v>
      </c>
      <c r="D387" s="6">
        <v>46</v>
      </c>
      <c r="E387" s="1">
        <f t="shared" si="0"/>
        <v>6.932983669809116E-2</v>
      </c>
    </row>
    <row r="388" spans="1:5" ht="13">
      <c r="A388" s="1">
        <v>2021</v>
      </c>
      <c r="B388" s="2" t="s">
        <v>25</v>
      </c>
      <c r="C388" s="1">
        <v>2299709</v>
      </c>
      <c r="D388" s="6">
        <v>2</v>
      </c>
      <c r="E388" s="1">
        <f t="shared" si="0"/>
        <v>8.6967525021644041E-3</v>
      </c>
    </row>
    <row r="389" spans="1:5" ht="13">
      <c r="A389" s="1">
        <v>2021</v>
      </c>
      <c r="B389" s="2" t="s">
        <v>26</v>
      </c>
      <c r="C389" s="1">
        <v>1742407</v>
      </c>
      <c r="D389" s="6">
        <v>37</v>
      </c>
      <c r="E389" s="1">
        <f t="shared" si="0"/>
        <v>0.21234992742797751</v>
      </c>
    </row>
    <row r="390" spans="1:5" ht="13">
      <c r="A390" s="1">
        <v>2021</v>
      </c>
      <c r="B390" s="2" t="s">
        <v>27</v>
      </c>
      <c r="C390" s="1">
        <v>2876007</v>
      </c>
      <c r="D390" s="6">
        <v>16</v>
      </c>
      <c r="E390" s="1">
        <f t="shared" si="0"/>
        <v>5.563268795938258E-2</v>
      </c>
    </row>
    <row r="391" spans="1:5" ht="13">
      <c r="A391" s="1">
        <v>2021</v>
      </c>
      <c r="B391" s="2" t="s">
        <v>28</v>
      </c>
      <c r="C391" s="1">
        <v>3169254</v>
      </c>
      <c r="D391" s="6">
        <v>20</v>
      </c>
      <c r="E391" s="1">
        <f t="shared" si="0"/>
        <v>6.3106333540953172E-2</v>
      </c>
    </row>
    <row r="392" spans="1:5" ht="13">
      <c r="A392" s="1">
        <v>2021</v>
      </c>
      <c r="B392" s="2" t="s">
        <v>29</v>
      </c>
      <c r="C392" s="1">
        <v>3092972</v>
      </c>
      <c r="D392" s="6">
        <v>19</v>
      </c>
      <c r="E392" s="1">
        <f t="shared" si="0"/>
        <v>6.1429589404624417E-2</v>
      </c>
    </row>
    <row r="393" spans="1:5" ht="13">
      <c r="A393" s="1">
        <v>2021</v>
      </c>
      <c r="B393" s="2" t="s">
        <v>30</v>
      </c>
      <c r="C393" s="1">
        <v>2586115</v>
      </c>
      <c r="D393" s="6">
        <v>2</v>
      </c>
      <c r="E393" s="1">
        <f t="shared" si="0"/>
        <v>7.7336081342090348E-3</v>
      </c>
    </row>
    <row r="394" spans="1:5" ht="13">
      <c r="A394" s="1">
        <v>2021</v>
      </c>
      <c r="B394" s="2" t="s">
        <v>31</v>
      </c>
      <c r="C394" s="1">
        <v>3665263</v>
      </c>
      <c r="D394" s="6">
        <v>28</v>
      </c>
      <c r="E394" s="1">
        <f t="shared" si="0"/>
        <v>7.639288094742451E-2</v>
      </c>
    </row>
    <row r="395" spans="1:5" ht="13">
      <c r="A395" s="1">
        <v>2021</v>
      </c>
      <c r="B395" s="2" t="s">
        <v>32</v>
      </c>
      <c r="C395" s="1">
        <v>1387812</v>
      </c>
      <c r="D395" s="6">
        <v>16</v>
      </c>
      <c r="E395" s="1">
        <f t="shared" si="0"/>
        <v>0.11528939078203676</v>
      </c>
    </row>
    <row r="396" spans="1:5" ht="13">
      <c r="A396" s="1">
        <v>2021</v>
      </c>
      <c r="B396" s="2" t="s">
        <v>33</v>
      </c>
      <c r="C396" s="1">
        <v>8564890</v>
      </c>
      <c r="D396" s="6">
        <v>29</v>
      </c>
      <c r="E396" s="1">
        <f t="shared" si="0"/>
        <v>3.3859162230921822E-2</v>
      </c>
    </row>
    <row r="397" spans="1:5" ht="13">
      <c r="A397" s="1">
        <v>2021</v>
      </c>
      <c r="B397" s="2" t="s">
        <v>34</v>
      </c>
      <c r="C397" s="1">
        <v>2271580</v>
      </c>
      <c r="D397" s="6">
        <v>39</v>
      </c>
      <c r="E397" s="1">
        <f t="shared" si="0"/>
        <v>0.17168666742971853</v>
      </c>
    </row>
    <row r="398" spans="1:5" ht="13">
      <c r="A398" s="1">
        <v>2021</v>
      </c>
      <c r="B398" s="2" t="s">
        <v>35</v>
      </c>
      <c r="C398" s="1">
        <v>1672205</v>
      </c>
      <c r="D398" s="6">
        <v>1</v>
      </c>
      <c r="E398" s="1">
        <f t="shared" si="0"/>
        <v>5.9801280345412201E-3</v>
      </c>
    </row>
    <row r="399" spans="1:5" ht="13">
      <c r="A399" s="1">
        <v>2022</v>
      </c>
      <c r="B399" s="2" t="s">
        <v>3</v>
      </c>
      <c r="C399" s="1">
        <v>129552175</v>
      </c>
    </row>
    <row r="400" spans="1:5" ht="13">
      <c r="A400" s="1">
        <v>2022</v>
      </c>
      <c r="B400" s="2" t="s">
        <v>4</v>
      </c>
      <c r="C400" s="1">
        <v>1462736</v>
      </c>
    </row>
    <row r="401" spans="1:3" ht="13">
      <c r="A401" s="1">
        <v>2022</v>
      </c>
      <c r="B401" s="2" t="s">
        <v>5</v>
      </c>
      <c r="C401" s="1">
        <v>3717519</v>
      </c>
    </row>
    <row r="402" spans="1:3" ht="13">
      <c r="A402" s="1">
        <v>2022</v>
      </c>
      <c r="B402" s="2" t="s">
        <v>6</v>
      </c>
      <c r="C402" s="1">
        <v>829104</v>
      </c>
    </row>
    <row r="403" spans="1:3" ht="13">
      <c r="A403" s="1">
        <v>2022</v>
      </c>
      <c r="B403" s="2" t="s">
        <v>7</v>
      </c>
      <c r="C403" s="1">
        <v>1025091</v>
      </c>
    </row>
    <row r="404" spans="1:3" ht="13">
      <c r="A404" s="1">
        <v>2022</v>
      </c>
      <c r="B404" s="2" t="s">
        <v>8</v>
      </c>
      <c r="C404" s="1">
        <v>3282254</v>
      </c>
    </row>
    <row r="405" spans="1:3" ht="13">
      <c r="A405" s="1">
        <v>2022</v>
      </c>
      <c r="B405" s="2" t="s">
        <v>9</v>
      </c>
      <c r="C405" s="1">
        <v>803172</v>
      </c>
    </row>
    <row r="406" spans="1:3" ht="13">
      <c r="A406" s="1">
        <v>2022</v>
      </c>
      <c r="B406" s="2" t="s">
        <v>10</v>
      </c>
      <c r="C406" s="1">
        <v>5852999</v>
      </c>
    </row>
    <row r="407" spans="1:3" ht="13">
      <c r="A407" s="1">
        <v>2022</v>
      </c>
      <c r="B407" s="2" t="s">
        <v>11</v>
      </c>
      <c r="C407" s="1">
        <v>3853714</v>
      </c>
    </row>
    <row r="408" spans="1:3" ht="13">
      <c r="A408" s="1">
        <v>2022</v>
      </c>
      <c r="B408" s="2" t="s">
        <v>12</v>
      </c>
      <c r="C408" s="1">
        <v>8995721</v>
      </c>
    </row>
    <row r="409" spans="1:3" ht="13">
      <c r="A409" s="1">
        <v>2022</v>
      </c>
      <c r="B409" s="2" t="s">
        <v>13</v>
      </c>
      <c r="C409" s="1">
        <v>1892317</v>
      </c>
    </row>
    <row r="410" spans="1:3" ht="13">
      <c r="A410" s="1">
        <v>2022</v>
      </c>
      <c r="B410" s="2" t="s">
        <v>14</v>
      </c>
      <c r="C410" s="1">
        <v>6306386</v>
      </c>
    </row>
    <row r="411" spans="1:3" ht="13">
      <c r="A411" s="1">
        <v>2022</v>
      </c>
      <c r="B411" s="2" t="s">
        <v>15</v>
      </c>
      <c r="C411" s="1">
        <v>3674718</v>
      </c>
    </row>
    <row r="412" spans="1:3" ht="13">
      <c r="A412" s="1">
        <v>2022</v>
      </c>
      <c r="B412" s="2" t="s">
        <v>16</v>
      </c>
      <c r="C412" s="1">
        <v>3138593</v>
      </c>
    </row>
    <row r="413" spans="1:3" ht="13">
      <c r="A413" s="1">
        <v>2022</v>
      </c>
      <c r="B413" s="2" t="s">
        <v>17</v>
      </c>
      <c r="C413" s="1">
        <v>8530830</v>
      </c>
    </row>
    <row r="414" spans="1:3" ht="13">
      <c r="A414" s="1">
        <v>2022</v>
      </c>
      <c r="B414" s="2" t="s">
        <v>18</v>
      </c>
      <c r="C414" s="1">
        <v>17689507</v>
      </c>
    </row>
    <row r="415" spans="1:3" ht="13">
      <c r="A415" s="1">
        <v>2022</v>
      </c>
      <c r="B415" s="2" t="s">
        <v>19</v>
      </c>
      <c r="C415" s="1">
        <v>4873559</v>
      </c>
    </row>
    <row r="416" spans="1:3" ht="13">
      <c r="A416" s="1">
        <v>2022</v>
      </c>
      <c r="B416" s="2" t="s">
        <v>20</v>
      </c>
      <c r="C416" s="1">
        <v>2075280</v>
      </c>
    </row>
    <row r="417" spans="1:3" ht="13">
      <c r="A417" s="1">
        <v>2022</v>
      </c>
      <c r="B417" s="2" t="s">
        <v>21</v>
      </c>
      <c r="C417" s="1">
        <v>1314826</v>
      </c>
    </row>
    <row r="418" spans="1:3" ht="13">
      <c r="A418" s="1">
        <v>2022</v>
      </c>
      <c r="B418" s="2" t="s">
        <v>22</v>
      </c>
      <c r="C418" s="1">
        <v>5723377</v>
      </c>
    </row>
    <row r="419" spans="1:3" ht="13">
      <c r="A419" s="1">
        <v>2022</v>
      </c>
      <c r="B419" s="2" t="s">
        <v>23</v>
      </c>
      <c r="C419" s="1">
        <v>4176360</v>
      </c>
    </row>
    <row r="420" spans="1:3" ht="13">
      <c r="A420" s="1">
        <v>2022</v>
      </c>
      <c r="B420" s="2" t="s">
        <v>24</v>
      </c>
      <c r="C420" s="1">
        <v>6694470</v>
      </c>
    </row>
    <row r="421" spans="1:3" ht="13">
      <c r="A421" s="1">
        <v>2022</v>
      </c>
      <c r="B421" s="2" t="s">
        <v>25</v>
      </c>
      <c r="C421" s="1">
        <v>2339257</v>
      </c>
    </row>
    <row r="422" spans="1:3" ht="13">
      <c r="A422" s="1">
        <v>2022</v>
      </c>
      <c r="B422" s="2" t="s">
        <v>26</v>
      </c>
      <c r="C422" s="1">
        <v>1780269</v>
      </c>
    </row>
    <row r="423" spans="1:3" ht="13">
      <c r="A423" s="1">
        <v>2022</v>
      </c>
      <c r="B423" s="2" t="s">
        <v>27</v>
      </c>
      <c r="C423" s="1">
        <v>2895295</v>
      </c>
    </row>
    <row r="424" spans="1:3" ht="13">
      <c r="A424" s="1">
        <v>2022</v>
      </c>
      <c r="B424" s="2" t="s">
        <v>28</v>
      </c>
      <c r="C424" s="1">
        <v>3193861</v>
      </c>
    </row>
    <row r="425" spans="1:3" ht="13">
      <c r="A425" s="1">
        <v>2022</v>
      </c>
      <c r="B425" s="2" t="s">
        <v>29</v>
      </c>
      <c r="C425" s="1">
        <v>3129157</v>
      </c>
    </row>
    <row r="426" spans="1:3" ht="13">
      <c r="A426" s="1">
        <v>2022</v>
      </c>
      <c r="B426" s="2" t="s">
        <v>30</v>
      </c>
      <c r="C426" s="1">
        <v>2613095</v>
      </c>
    </row>
    <row r="427" spans="1:3" ht="13">
      <c r="A427" s="1">
        <v>2022</v>
      </c>
      <c r="B427" s="2" t="s">
        <v>31</v>
      </c>
      <c r="C427" s="1">
        <v>3693876</v>
      </c>
    </row>
    <row r="428" spans="1:3" ht="13">
      <c r="A428" s="1">
        <v>2022</v>
      </c>
      <c r="B428" s="2" t="s">
        <v>32</v>
      </c>
      <c r="C428" s="1">
        <v>1403177</v>
      </c>
    </row>
    <row r="429" spans="1:3" ht="13">
      <c r="A429" s="1">
        <v>2022</v>
      </c>
      <c r="B429" s="2" t="s">
        <v>33</v>
      </c>
      <c r="C429" s="1">
        <v>8611950</v>
      </c>
    </row>
    <row r="430" spans="1:3" ht="13">
      <c r="A430" s="1">
        <v>2022</v>
      </c>
      <c r="B430" s="2" t="s">
        <v>34</v>
      </c>
      <c r="C430" s="1">
        <v>2296184</v>
      </c>
    </row>
    <row r="431" spans="1:3" ht="13">
      <c r="A431" s="1">
        <v>2022</v>
      </c>
      <c r="B431" s="2" t="s">
        <v>35</v>
      </c>
      <c r="C431" s="1">
        <v>1683521</v>
      </c>
    </row>
    <row r="432" spans="1:3" ht="13">
      <c r="A432" s="1">
        <v>2023</v>
      </c>
      <c r="B432" s="2" t="s">
        <v>3</v>
      </c>
      <c r="C432" s="1">
        <v>130681134</v>
      </c>
    </row>
    <row r="433" spans="1:3" ht="13">
      <c r="A433" s="1">
        <v>2023</v>
      </c>
      <c r="B433" s="2" t="s">
        <v>4</v>
      </c>
      <c r="C433" s="1">
        <v>1480885</v>
      </c>
    </row>
    <row r="434" spans="1:3" ht="13">
      <c r="A434" s="1">
        <v>2023</v>
      </c>
      <c r="B434" s="2" t="s">
        <v>5</v>
      </c>
      <c r="C434" s="1">
        <v>3771210</v>
      </c>
    </row>
    <row r="435" spans="1:3" ht="13">
      <c r="A435" s="1">
        <v>2023</v>
      </c>
      <c r="B435" s="2" t="s">
        <v>6</v>
      </c>
      <c r="C435" s="1">
        <v>845127</v>
      </c>
    </row>
    <row r="436" spans="1:3" ht="13">
      <c r="A436" s="1">
        <v>2023</v>
      </c>
      <c r="B436" s="2" t="s">
        <v>7</v>
      </c>
      <c r="C436" s="1">
        <v>1041253</v>
      </c>
    </row>
    <row r="437" spans="1:3" ht="13">
      <c r="A437" s="1">
        <v>2023</v>
      </c>
      <c r="B437" s="2" t="s">
        <v>8</v>
      </c>
      <c r="C437" s="1">
        <v>3324079</v>
      </c>
    </row>
    <row r="438" spans="1:3" ht="13">
      <c r="A438" s="1">
        <v>2023</v>
      </c>
      <c r="B438" s="2" t="s">
        <v>9</v>
      </c>
      <c r="C438" s="1">
        <v>814957</v>
      </c>
    </row>
    <row r="439" spans="1:3" ht="13">
      <c r="A439" s="1">
        <v>2023</v>
      </c>
      <c r="B439" s="2" t="s">
        <v>10</v>
      </c>
      <c r="C439" s="1">
        <v>5933941</v>
      </c>
    </row>
    <row r="440" spans="1:3" ht="13">
      <c r="A440" s="1">
        <v>2023</v>
      </c>
      <c r="B440" s="2" t="s">
        <v>11</v>
      </c>
      <c r="C440" s="1">
        <v>3886939</v>
      </c>
    </row>
    <row r="441" spans="1:3" ht="13">
      <c r="A441" s="1">
        <v>2023</v>
      </c>
      <c r="B441" s="2" t="s">
        <v>12</v>
      </c>
      <c r="C441" s="1">
        <v>8977732</v>
      </c>
    </row>
    <row r="442" spans="1:3" ht="13">
      <c r="A442" s="1">
        <v>2023</v>
      </c>
      <c r="B442" s="2" t="s">
        <v>13</v>
      </c>
      <c r="C442" s="1">
        <v>1907291</v>
      </c>
    </row>
    <row r="443" spans="1:3" ht="13">
      <c r="A443" s="1">
        <v>2023</v>
      </c>
      <c r="B443" s="2" t="s">
        <v>14</v>
      </c>
      <c r="C443" s="1">
        <v>6355797</v>
      </c>
    </row>
    <row r="444" spans="1:3" ht="13">
      <c r="A444" s="1">
        <v>2023</v>
      </c>
      <c r="B444" s="2" t="s">
        <v>15</v>
      </c>
      <c r="C444" s="1">
        <v>3684811</v>
      </c>
    </row>
    <row r="445" spans="1:3" ht="13">
      <c r="A445" s="1">
        <v>2023</v>
      </c>
      <c r="B445" s="2" t="s">
        <v>16</v>
      </c>
      <c r="C445" s="1">
        <v>3172469</v>
      </c>
    </row>
    <row r="446" spans="1:3" ht="13">
      <c r="A446" s="1">
        <v>2023</v>
      </c>
      <c r="B446" s="2" t="s">
        <v>17</v>
      </c>
      <c r="C446" s="1">
        <v>8607470</v>
      </c>
    </row>
    <row r="447" spans="1:3" ht="13">
      <c r="A447" s="1">
        <v>2023</v>
      </c>
      <c r="B447" s="2" t="s">
        <v>18</v>
      </c>
      <c r="C447" s="1">
        <v>17855292</v>
      </c>
    </row>
    <row r="448" spans="1:3" ht="13">
      <c r="A448" s="1">
        <v>2023</v>
      </c>
      <c r="B448" s="2" t="s">
        <v>19</v>
      </c>
      <c r="C448" s="1">
        <v>4904575</v>
      </c>
    </row>
    <row r="449" spans="1:3" ht="13">
      <c r="A449" s="1">
        <v>2023</v>
      </c>
      <c r="B449" s="2" t="s">
        <v>20</v>
      </c>
      <c r="C449" s="1">
        <v>2095462</v>
      </c>
    </row>
    <row r="450" spans="1:3" ht="13">
      <c r="A450" s="1">
        <v>2023</v>
      </c>
      <c r="B450" s="2" t="s">
        <v>21</v>
      </c>
      <c r="C450" s="1">
        <v>1331871</v>
      </c>
    </row>
    <row r="451" spans="1:3" ht="13">
      <c r="A451" s="1">
        <v>2023</v>
      </c>
      <c r="B451" s="2" t="s">
        <v>22</v>
      </c>
      <c r="C451" s="1">
        <v>5797237</v>
      </c>
    </row>
    <row r="452" spans="1:3" ht="13">
      <c r="A452" s="1">
        <v>2023</v>
      </c>
      <c r="B452" s="2" t="s">
        <v>23</v>
      </c>
      <c r="C452" s="1">
        <v>4197184</v>
      </c>
    </row>
    <row r="453" spans="1:3" ht="13">
      <c r="A453" s="1">
        <v>2023</v>
      </c>
      <c r="B453" s="2" t="s">
        <v>24</v>
      </c>
      <c r="C453" s="1">
        <v>6752285</v>
      </c>
    </row>
    <row r="454" spans="1:3" ht="13">
      <c r="A454" s="1">
        <v>2023</v>
      </c>
      <c r="B454" s="2" t="s">
        <v>25</v>
      </c>
      <c r="C454" s="1">
        <v>2378151</v>
      </c>
    </row>
    <row r="455" spans="1:3" ht="13">
      <c r="A455" s="1">
        <v>2023</v>
      </c>
      <c r="B455" s="2" t="s">
        <v>26</v>
      </c>
      <c r="C455" s="1">
        <v>1817453</v>
      </c>
    </row>
    <row r="456" spans="1:3" ht="13">
      <c r="A456" s="1">
        <v>2023</v>
      </c>
      <c r="B456" s="2" t="s">
        <v>27</v>
      </c>
      <c r="C456" s="1">
        <v>2913902</v>
      </c>
    </row>
    <row r="457" spans="1:3" ht="13">
      <c r="A457" s="1">
        <v>2023</v>
      </c>
      <c r="B457" s="2" t="s">
        <v>28</v>
      </c>
      <c r="C457" s="1">
        <v>3217716</v>
      </c>
    </row>
    <row r="458" spans="1:3" ht="13">
      <c r="A458" s="1">
        <v>2023</v>
      </c>
      <c r="B458" s="2" t="s">
        <v>29</v>
      </c>
      <c r="C458" s="1">
        <v>3164534</v>
      </c>
    </row>
    <row r="459" spans="1:3" ht="13">
      <c r="A459" s="1">
        <v>2023</v>
      </c>
      <c r="B459" s="2" t="s">
        <v>30</v>
      </c>
      <c r="C459" s="1">
        <v>2639780</v>
      </c>
    </row>
    <row r="460" spans="1:3" ht="13">
      <c r="A460" s="1">
        <v>2023</v>
      </c>
      <c r="B460" s="2" t="s">
        <v>31</v>
      </c>
      <c r="C460" s="1">
        <v>3722023</v>
      </c>
    </row>
    <row r="461" spans="1:3" ht="13">
      <c r="A461" s="1">
        <v>2023</v>
      </c>
      <c r="B461" s="2" t="s">
        <v>32</v>
      </c>
      <c r="C461" s="1">
        <v>1418206</v>
      </c>
    </row>
    <row r="462" spans="1:3" ht="13">
      <c r="A462" s="1">
        <v>2023</v>
      </c>
      <c r="B462" s="2" t="s">
        <v>33</v>
      </c>
      <c r="C462" s="1">
        <v>8656535</v>
      </c>
    </row>
    <row r="463" spans="1:3" ht="13">
      <c r="A463" s="1">
        <v>2023</v>
      </c>
      <c r="B463" s="2" t="s">
        <v>34</v>
      </c>
      <c r="C463" s="1">
        <v>2320449</v>
      </c>
    </row>
    <row r="464" spans="1:3" ht="13">
      <c r="A464" s="1">
        <v>2023</v>
      </c>
      <c r="B464" s="2" t="s">
        <v>35</v>
      </c>
      <c r="C464" s="1">
        <v>1694518</v>
      </c>
    </row>
    <row r="465" spans="1:3" ht="13">
      <c r="A465" s="1">
        <v>2024</v>
      </c>
      <c r="B465" s="2" t="s">
        <v>3</v>
      </c>
      <c r="C465" s="1">
        <v>131776009</v>
      </c>
    </row>
    <row r="466" spans="1:3" ht="13">
      <c r="A466" s="1">
        <v>2024</v>
      </c>
      <c r="B466" s="2" t="s">
        <v>4</v>
      </c>
      <c r="C466" s="1">
        <v>1498747</v>
      </c>
    </row>
    <row r="467" spans="1:3" ht="13">
      <c r="A467" s="1">
        <v>2024</v>
      </c>
      <c r="B467" s="2" t="s">
        <v>5</v>
      </c>
      <c r="C467" s="1">
        <v>3823900</v>
      </c>
    </row>
    <row r="468" spans="1:3" ht="13">
      <c r="A468" s="1">
        <v>2024</v>
      </c>
      <c r="B468" s="2" t="s">
        <v>6</v>
      </c>
      <c r="C468" s="1">
        <v>860826</v>
      </c>
    </row>
    <row r="469" spans="1:3" ht="13">
      <c r="A469" s="1">
        <v>2024</v>
      </c>
      <c r="B469" s="2" t="s">
        <v>7</v>
      </c>
      <c r="C469" s="1">
        <v>1057141</v>
      </c>
    </row>
    <row r="470" spans="1:3" ht="13">
      <c r="A470" s="1">
        <v>2024</v>
      </c>
      <c r="B470" s="2" t="s">
        <v>8</v>
      </c>
      <c r="C470" s="1">
        <v>3365062</v>
      </c>
    </row>
    <row r="471" spans="1:3" ht="13">
      <c r="A471" s="1">
        <v>2024</v>
      </c>
      <c r="B471" s="2" t="s">
        <v>9</v>
      </c>
      <c r="C471" s="1">
        <v>826474</v>
      </c>
    </row>
    <row r="472" spans="1:3" ht="13">
      <c r="A472" s="1">
        <v>2024</v>
      </c>
      <c r="B472" s="2" t="s">
        <v>10</v>
      </c>
      <c r="C472" s="1">
        <v>6013625</v>
      </c>
    </row>
    <row r="473" spans="1:3" ht="13">
      <c r="A473" s="1">
        <v>2024</v>
      </c>
      <c r="B473" s="2" t="s">
        <v>11</v>
      </c>
      <c r="C473" s="1">
        <v>3919228</v>
      </c>
    </row>
    <row r="474" spans="1:3" ht="13">
      <c r="A474" s="1">
        <v>2024</v>
      </c>
      <c r="B474" s="2" t="s">
        <v>12</v>
      </c>
      <c r="C474" s="1">
        <v>8957269</v>
      </c>
    </row>
    <row r="475" spans="1:3" ht="13">
      <c r="A475" s="1">
        <v>2024</v>
      </c>
      <c r="B475" s="2" t="s">
        <v>13</v>
      </c>
      <c r="C475" s="1">
        <v>1921996</v>
      </c>
    </row>
    <row r="476" spans="1:3" ht="13">
      <c r="A476" s="1">
        <v>2024</v>
      </c>
      <c r="B476" s="2" t="s">
        <v>14</v>
      </c>
      <c r="C476" s="1">
        <v>6403451</v>
      </c>
    </row>
    <row r="477" spans="1:3" ht="13">
      <c r="A477" s="1">
        <v>2024</v>
      </c>
      <c r="B477" s="2" t="s">
        <v>15</v>
      </c>
      <c r="C477" s="1">
        <v>3694274</v>
      </c>
    </row>
    <row r="478" spans="1:3" ht="13">
      <c r="A478" s="1">
        <v>2024</v>
      </c>
      <c r="B478" s="2" t="s">
        <v>16</v>
      </c>
      <c r="C478" s="1">
        <v>3205637</v>
      </c>
    </row>
    <row r="479" spans="1:3" ht="13">
      <c r="A479" s="1">
        <v>2024</v>
      </c>
      <c r="B479" s="2" t="s">
        <v>17</v>
      </c>
      <c r="C479" s="1">
        <v>8682257</v>
      </c>
    </row>
    <row r="480" spans="1:3" ht="13">
      <c r="A480" s="1">
        <v>2024</v>
      </c>
      <c r="B480" s="2" t="s">
        <v>18</v>
      </c>
      <c r="C480" s="1">
        <v>18014388</v>
      </c>
    </row>
    <row r="481" spans="1:3" ht="13">
      <c r="A481" s="1">
        <v>2024</v>
      </c>
      <c r="B481" s="2" t="s">
        <v>19</v>
      </c>
      <c r="C481" s="1">
        <v>4934209</v>
      </c>
    </row>
    <row r="482" spans="1:3" ht="13">
      <c r="A482" s="1">
        <v>2024</v>
      </c>
      <c r="B482" s="2" t="s">
        <v>20</v>
      </c>
      <c r="C482" s="1">
        <v>2115009</v>
      </c>
    </row>
    <row r="483" spans="1:3" ht="13">
      <c r="A483" s="1">
        <v>2024</v>
      </c>
      <c r="B483" s="2" t="s">
        <v>21</v>
      </c>
      <c r="C483" s="1">
        <v>1348704</v>
      </c>
    </row>
    <row r="484" spans="1:3" ht="13">
      <c r="A484" s="1">
        <v>2024</v>
      </c>
      <c r="B484" s="2" t="s">
        <v>22</v>
      </c>
      <c r="C484" s="1">
        <v>5869790</v>
      </c>
    </row>
    <row r="485" spans="1:3" ht="13">
      <c r="A485" s="1">
        <v>2024</v>
      </c>
      <c r="B485" s="2" t="s">
        <v>23</v>
      </c>
      <c r="C485" s="1">
        <v>4217189</v>
      </c>
    </row>
    <row r="486" spans="1:3" ht="13">
      <c r="A486" s="1">
        <v>2024</v>
      </c>
      <c r="B486" s="2" t="s">
        <v>24</v>
      </c>
      <c r="C486" s="1">
        <v>6808528</v>
      </c>
    </row>
    <row r="487" spans="1:3" ht="13">
      <c r="A487" s="1">
        <v>2024</v>
      </c>
      <c r="B487" s="2" t="s">
        <v>25</v>
      </c>
      <c r="C487" s="1">
        <v>2416319</v>
      </c>
    </row>
    <row r="488" spans="1:3" ht="13">
      <c r="A488" s="1">
        <v>2024</v>
      </c>
      <c r="B488" s="2" t="s">
        <v>26</v>
      </c>
      <c r="C488" s="1">
        <v>1854043</v>
      </c>
    </row>
    <row r="489" spans="1:3" ht="13">
      <c r="A489" s="1">
        <v>2024</v>
      </c>
      <c r="B489" s="2" t="s">
        <v>27</v>
      </c>
      <c r="C489" s="1">
        <v>2931924</v>
      </c>
    </row>
    <row r="490" spans="1:3" ht="13">
      <c r="A490" s="1">
        <v>2024</v>
      </c>
      <c r="B490" s="2" t="s">
        <v>28</v>
      </c>
      <c r="C490" s="1">
        <v>3240893</v>
      </c>
    </row>
    <row r="491" spans="1:3" ht="13">
      <c r="A491" s="1">
        <v>2024</v>
      </c>
      <c r="B491" s="2" t="s">
        <v>29</v>
      </c>
      <c r="C491" s="1">
        <v>3199514</v>
      </c>
    </row>
    <row r="492" spans="1:3" ht="13">
      <c r="A492" s="1">
        <v>2024</v>
      </c>
      <c r="B492" s="2" t="s">
        <v>30</v>
      </c>
      <c r="C492" s="1">
        <v>2665704</v>
      </c>
    </row>
    <row r="493" spans="1:3" ht="13">
      <c r="A493" s="1">
        <v>2024</v>
      </c>
      <c r="B493" s="2" t="s">
        <v>31</v>
      </c>
      <c r="C493" s="1">
        <v>3749420</v>
      </c>
    </row>
    <row r="494" spans="1:3" ht="13">
      <c r="A494" s="1">
        <v>2024</v>
      </c>
      <c r="B494" s="2" t="s">
        <v>32</v>
      </c>
      <c r="C494" s="1">
        <v>1432899</v>
      </c>
    </row>
    <row r="495" spans="1:3" ht="13">
      <c r="A495" s="1">
        <v>2024</v>
      </c>
      <c r="B495" s="2" t="s">
        <v>33</v>
      </c>
      <c r="C495" s="1">
        <v>8698177</v>
      </c>
    </row>
    <row r="496" spans="1:3" ht="13">
      <c r="A496" s="1">
        <v>2024</v>
      </c>
      <c r="B496" s="2" t="s">
        <v>34</v>
      </c>
      <c r="C496" s="1">
        <v>2344237</v>
      </c>
    </row>
    <row r="497" spans="1:3" ht="13">
      <c r="A497" s="1">
        <v>2024</v>
      </c>
      <c r="B497" s="2" t="s">
        <v>35</v>
      </c>
      <c r="C497" s="1">
        <v>1705175</v>
      </c>
    </row>
    <row r="498" spans="1:3" ht="13">
      <c r="A498" s="1">
        <v>2025</v>
      </c>
      <c r="B498" s="2" t="s">
        <v>3</v>
      </c>
      <c r="C498" s="1">
        <v>132837064</v>
      </c>
    </row>
    <row r="499" spans="1:3" ht="13">
      <c r="A499" s="1">
        <v>2025</v>
      </c>
      <c r="B499" s="2" t="s">
        <v>4</v>
      </c>
      <c r="C499" s="1">
        <v>1516081</v>
      </c>
    </row>
    <row r="500" spans="1:3" ht="13">
      <c r="A500" s="1">
        <v>2025</v>
      </c>
      <c r="B500" s="2" t="s">
        <v>5</v>
      </c>
      <c r="C500" s="1">
        <v>3875397</v>
      </c>
    </row>
    <row r="501" spans="1:3" ht="13">
      <c r="A501" s="1">
        <v>2025</v>
      </c>
      <c r="B501" s="2" t="s">
        <v>6</v>
      </c>
      <c r="C501" s="1">
        <v>876320</v>
      </c>
    </row>
    <row r="502" spans="1:3" ht="13">
      <c r="A502" s="1">
        <v>2025</v>
      </c>
      <c r="B502" s="2" t="s">
        <v>7</v>
      </c>
      <c r="C502" s="1">
        <v>1072902</v>
      </c>
    </row>
    <row r="503" spans="1:3" ht="13">
      <c r="A503" s="1">
        <v>2025</v>
      </c>
      <c r="B503" s="2" t="s">
        <v>8</v>
      </c>
      <c r="C503" s="1">
        <v>3405724</v>
      </c>
    </row>
    <row r="504" spans="1:3" ht="13">
      <c r="A504" s="1">
        <v>2025</v>
      </c>
      <c r="B504" s="2" t="s">
        <v>9</v>
      </c>
      <c r="C504" s="1">
        <v>837803</v>
      </c>
    </row>
    <row r="505" spans="1:3" ht="13">
      <c r="A505" s="1">
        <v>2025</v>
      </c>
      <c r="B505" s="2" t="s">
        <v>10</v>
      </c>
      <c r="C505" s="1">
        <v>6092877</v>
      </c>
    </row>
    <row r="506" spans="1:3" ht="13">
      <c r="A506" s="1">
        <v>2025</v>
      </c>
      <c r="B506" s="2" t="s">
        <v>11</v>
      </c>
      <c r="C506" s="1">
        <v>3950225</v>
      </c>
    </row>
    <row r="507" spans="1:3" ht="13">
      <c r="A507" s="1">
        <v>2025</v>
      </c>
      <c r="B507" s="2" t="s">
        <v>12</v>
      </c>
      <c r="C507" s="1">
        <v>8934978</v>
      </c>
    </row>
    <row r="508" spans="1:3" ht="13">
      <c r="A508" s="1">
        <v>2025</v>
      </c>
      <c r="B508" s="2" t="s">
        <v>13</v>
      </c>
      <c r="C508" s="1">
        <v>1936225</v>
      </c>
    </row>
    <row r="509" spans="1:3" ht="13">
      <c r="A509" s="1">
        <v>2025</v>
      </c>
      <c r="B509" s="2" t="s">
        <v>14</v>
      </c>
      <c r="C509" s="1">
        <v>6448914</v>
      </c>
    </row>
    <row r="510" spans="1:3" ht="13">
      <c r="A510" s="1">
        <v>2025</v>
      </c>
      <c r="B510" s="2" t="s">
        <v>15</v>
      </c>
      <c r="C510" s="1">
        <v>3702321</v>
      </c>
    </row>
    <row r="511" spans="1:3" ht="13">
      <c r="A511" s="1">
        <v>2025</v>
      </c>
      <c r="B511" s="2" t="s">
        <v>16</v>
      </c>
      <c r="C511" s="1">
        <v>3238101</v>
      </c>
    </row>
    <row r="512" spans="1:3" ht="13">
      <c r="A512" s="1">
        <v>2025</v>
      </c>
      <c r="B512" s="2" t="s">
        <v>17</v>
      </c>
      <c r="C512" s="1">
        <v>8753634</v>
      </c>
    </row>
    <row r="513" spans="1:3" ht="13">
      <c r="A513" s="1">
        <v>2025</v>
      </c>
      <c r="B513" s="2" t="s">
        <v>18</v>
      </c>
      <c r="C513" s="1">
        <v>18167032</v>
      </c>
    </row>
    <row r="514" spans="1:3" ht="13">
      <c r="A514" s="1">
        <v>2025</v>
      </c>
      <c r="B514" s="2" t="s">
        <v>19</v>
      </c>
      <c r="C514" s="1">
        <v>4963206</v>
      </c>
    </row>
    <row r="515" spans="1:3" ht="13">
      <c r="A515" s="1">
        <v>2025</v>
      </c>
      <c r="B515" s="2" t="s">
        <v>20</v>
      </c>
      <c r="C515" s="1">
        <v>2134085</v>
      </c>
    </row>
    <row r="516" spans="1:3" ht="13">
      <c r="A516" s="1">
        <v>2025</v>
      </c>
      <c r="B516" s="2" t="s">
        <v>21</v>
      </c>
      <c r="C516" s="1">
        <v>1365125</v>
      </c>
    </row>
    <row r="517" spans="1:3" ht="13">
      <c r="A517" s="1">
        <v>2025</v>
      </c>
      <c r="B517" s="2" t="s">
        <v>22</v>
      </c>
      <c r="C517" s="1">
        <v>5941062</v>
      </c>
    </row>
    <row r="518" spans="1:3" ht="13">
      <c r="A518" s="1">
        <v>2025</v>
      </c>
      <c r="B518" s="2" t="s">
        <v>23</v>
      </c>
      <c r="C518" s="1">
        <v>4236442</v>
      </c>
    </row>
    <row r="519" spans="1:3" ht="13">
      <c r="A519" s="1">
        <v>2025</v>
      </c>
      <c r="B519" s="2" t="s">
        <v>24</v>
      </c>
      <c r="C519" s="1">
        <v>6863089</v>
      </c>
    </row>
    <row r="520" spans="1:3" ht="13">
      <c r="A520" s="1">
        <v>2025</v>
      </c>
      <c r="B520" s="2" t="s">
        <v>25</v>
      </c>
      <c r="C520" s="1">
        <v>2453808</v>
      </c>
    </row>
    <row r="521" spans="1:3" ht="13">
      <c r="A521" s="1">
        <v>2025</v>
      </c>
      <c r="B521" s="2" t="s">
        <v>26</v>
      </c>
      <c r="C521" s="1">
        <v>1889949</v>
      </c>
    </row>
    <row r="522" spans="1:3" ht="13">
      <c r="A522" s="1">
        <v>2025</v>
      </c>
      <c r="B522" s="2" t="s">
        <v>27</v>
      </c>
      <c r="C522" s="1">
        <v>2949276</v>
      </c>
    </row>
    <row r="523" spans="1:3" ht="13">
      <c r="A523" s="1">
        <v>2025</v>
      </c>
      <c r="B523" s="2" t="s">
        <v>28</v>
      </c>
      <c r="C523" s="1">
        <v>3263307</v>
      </c>
    </row>
    <row r="524" spans="1:3" ht="13">
      <c r="A524" s="1">
        <v>2025</v>
      </c>
      <c r="B524" s="2" t="s">
        <v>29</v>
      </c>
      <c r="C524" s="1">
        <v>3233681</v>
      </c>
    </row>
    <row r="525" spans="1:3" ht="13">
      <c r="A525" s="1">
        <v>2025</v>
      </c>
      <c r="B525" s="2" t="s">
        <v>30</v>
      </c>
      <c r="C525" s="1">
        <v>2691332</v>
      </c>
    </row>
    <row r="526" spans="1:3" ht="13">
      <c r="A526" s="1">
        <v>2025</v>
      </c>
      <c r="B526" s="2" t="s">
        <v>31</v>
      </c>
      <c r="C526" s="1">
        <v>3776382</v>
      </c>
    </row>
    <row r="527" spans="1:3" ht="13">
      <c r="A527" s="1">
        <v>2025</v>
      </c>
      <c r="B527" s="2" t="s">
        <v>32</v>
      </c>
      <c r="C527" s="1">
        <v>1447245</v>
      </c>
    </row>
    <row r="528" spans="1:3" ht="13">
      <c r="A528" s="1">
        <v>2025</v>
      </c>
      <c r="B528" s="2" t="s">
        <v>33</v>
      </c>
      <c r="C528" s="1">
        <v>8737362</v>
      </c>
    </row>
    <row r="529" spans="1:3" ht="13">
      <c r="A529" s="1">
        <v>2025</v>
      </c>
      <c r="B529" s="2" t="s">
        <v>34</v>
      </c>
      <c r="C529" s="1">
        <v>2367644</v>
      </c>
    </row>
    <row r="530" spans="1:3" ht="13">
      <c r="A530" s="1">
        <v>2025</v>
      </c>
      <c r="B530" s="2" t="s">
        <v>35</v>
      </c>
      <c r="C530" s="1">
        <v>1715535</v>
      </c>
    </row>
  </sheetData>
  <autoFilter ref="A1:C530" xr:uid="{00000000-0009-0000-0000-000000000000}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outlinePr summaryBelow="0" summaryRight="0"/>
  </sheetPr>
  <dimension ref="A1:F166"/>
  <sheetViews>
    <sheetView workbookViewId="0"/>
  </sheetViews>
  <sheetFormatPr baseColWidth="10" defaultColWidth="12.6640625" defaultRowHeight="15.75" customHeight="1"/>
  <sheetData>
    <row r="1" spans="1:6">
      <c r="A1" s="19" t="s">
        <v>1</v>
      </c>
      <c r="B1" s="19" t="s">
        <v>334</v>
      </c>
      <c r="C1" s="19" t="s">
        <v>0</v>
      </c>
      <c r="D1" s="19" t="s">
        <v>37</v>
      </c>
      <c r="E1" s="19" t="s">
        <v>39</v>
      </c>
      <c r="F1" s="19" t="s">
        <v>335</v>
      </c>
    </row>
    <row r="2" spans="1:6">
      <c r="A2" s="20" t="s">
        <v>3</v>
      </c>
      <c r="B2" s="19" t="s">
        <v>336</v>
      </c>
      <c r="C2" s="7">
        <v>2014</v>
      </c>
      <c r="D2" s="9" t="s">
        <v>4</v>
      </c>
      <c r="E2" s="9" t="s">
        <v>11</v>
      </c>
      <c r="F2" s="7">
        <v>1.4224698840000001</v>
      </c>
    </row>
    <row r="3" spans="1:6">
      <c r="A3" s="20" t="s">
        <v>4</v>
      </c>
      <c r="B3" s="19" t="s">
        <v>337</v>
      </c>
      <c r="C3" s="7">
        <v>2014</v>
      </c>
      <c r="D3" s="9" t="s">
        <v>4</v>
      </c>
      <c r="E3" s="9" t="s">
        <v>11</v>
      </c>
      <c r="F3" s="7">
        <v>0.233513946</v>
      </c>
    </row>
    <row r="4" spans="1:6">
      <c r="A4" s="19" t="s">
        <v>5</v>
      </c>
      <c r="B4" s="19" t="s">
        <v>338</v>
      </c>
      <c r="C4" s="7">
        <v>2014</v>
      </c>
      <c r="D4" s="7" t="s">
        <v>4</v>
      </c>
      <c r="E4" s="9" t="s">
        <v>11</v>
      </c>
      <c r="F4" s="7">
        <v>1.57380732</v>
      </c>
    </row>
    <row r="5" spans="1:6">
      <c r="A5" s="19" t="s">
        <v>6</v>
      </c>
      <c r="B5" s="19" t="s">
        <v>339</v>
      </c>
      <c r="C5" s="7">
        <v>2014</v>
      </c>
      <c r="D5" s="7" t="s">
        <v>4</v>
      </c>
      <c r="E5" s="9" t="s">
        <v>11</v>
      </c>
      <c r="F5" s="7">
        <v>2.325711541</v>
      </c>
    </row>
    <row r="6" spans="1:6">
      <c r="A6" s="19" t="s">
        <v>7</v>
      </c>
      <c r="B6" s="19" t="s">
        <v>340</v>
      </c>
      <c r="C6" s="7">
        <v>2014</v>
      </c>
      <c r="D6" s="7" t="s">
        <v>4</v>
      </c>
      <c r="E6" s="9" t="s">
        <v>11</v>
      </c>
      <c r="F6" s="7">
        <v>2.7212695249999999</v>
      </c>
    </row>
    <row r="7" spans="1:6">
      <c r="A7" s="19" t="s">
        <v>8</v>
      </c>
      <c r="B7" s="19" t="s">
        <v>341</v>
      </c>
      <c r="C7" s="7">
        <v>2014</v>
      </c>
      <c r="D7" s="7" t="s">
        <v>4</v>
      </c>
      <c r="E7" s="9" t="s">
        <v>11</v>
      </c>
      <c r="F7" s="7">
        <v>1E-3</v>
      </c>
    </row>
    <row r="8" spans="1:6">
      <c r="A8" s="19" t="s">
        <v>9</v>
      </c>
      <c r="B8" s="19" t="s">
        <v>342</v>
      </c>
      <c r="C8" s="7">
        <v>2014</v>
      </c>
      <c r="D8" s="7" t="s">
        <v>4</v>
      </c>
      <c r="E8" s="9" t="s">
        <v>11</v>
      </c>
      <c r="F8" s="7">
        <v>1.0573859459999999</v>
      </c>
    </row>
    <row r="9" spans="1:6">
      <c r="A9" s="19" t="s">
        <v>10</v>
      </c>
      <c r="B9" s="19" t="s">
        <v>343</v>
      </c>
      <c r="C9" s="7">
        <v>2014</v>
      </c>
      <c r="D9" s="7" t="s">
        <v>4</v>
      </c>
      <c r="E9" s="9" t="s">
        <v>11</v>
      </c>
      <c r="F9" s="7">
        <v>2.9970404159999999</v>
      </c>
    </row>
    <row r="10" spans="1:6">
      <c r="A10" s="19" t="s">
        <v>11</v>
      </c>
      <c r="B10" s="19" t="s">
        <v>344</v>
      </c>
      <c r="C10" s="7">
        <v>2014</v>
      </c>
      <c r="D10" s="7" t="s">
        <v>4</v>
      </c>
      <c r="E10" s="9" t="s">
        <v>11</v>
      </c>
      <c r="F10" s="7">
        <v>0.132780177</v>
      </c>
    </row>
    <row r="11" spans="1:6">
      <c r="A11" s="19" t="s">
        <v>12</v>
      </c>
      <c r="B11" s="19" t="s">
        <v>345</v>
      </c>
      <c r="C11" s="7">
        <v>2014</v>
      </c>
      <c r="D11" s="7" t="s">
        <v>4</v>
      </c>
      <c r="E11" s="9" t="s">
        <v>11</v>
      </c>
      <c r="F11" s="7">
        <v>0.45747779399999999</v>
      </c>
    </row>
    <row r="12" spans="1:6">
      <c r="A12" s="19" t="s">
        <v>13</v>
      </c>
      <c r="B12" s="19" t="s">
        <v>346</v>
      </c>
      <c r="C12" s="7">
        <v>2014</v>
      </c>
      <c r="D12" s="7" t="s">
        <v>4</v>
      </c>
      <c r="E12" s="9" t="s">
        <v>11</v>
      </c>
      <c r="F12" s="7">
        <v>6.8308418999999995E-2</v>
      </c>
    </row>
    <row r="13" spans="1:6">
      <c r="A13" s="19" t="s">
        <v>14</v>
      </c>
      <c r="B13" s="19" t="s">
        <v>347</v>
      </c>
      <c r="C13" s="7">
        <v>2014</v>
      </c>
      <c r="D13" s="7" t="s">
        <v>4</v>
      </c>
      <c r="E13" s="9" t="s">
        <v>11</v>
      </c>
      <c r="F13" s="7">
        <v>0.23344927800000001</v>
      </c>
    </row>
    <row r="14" spans="1:6">
      <c r="A14" s="19" t="s">
        <v>15</v>
      </c>
      <c r="B14" s="19" t="s">
        <v>348</v>
      </c>
      <c r="C14" s="7">
        <v>2014</v>
      </c>
      <c r="D14" s="7" t="s">
        <v>4</v>
      </c>
      <c r="E14" s="9" t="s">
        <v>11</v>
      </c>
      <c r="F14" s="7">
        <v>3.663988867</v>
      </c>
    </row>
    <row r="15" spans="1:6">
      <c r="A15" s="19" t="s">
        <v>16</v>
      </c>
      <c r="B15" s="19" t="s">
        <v>349</v>
      </c>
      <c r="C15" s="7">
        <v>2014</v>
      </c>
      <c r="D15" s="7" t="s">
        <v>4</v>
      </c>
      <c r="E15" s="9" t="s">
        <v>11</v>
      </c>
      <c r="F15" s="7">
        <v>1.684108983</v>
      </c>
    </row>
    <row r="16" spans="1:6">
      <c r="A16" s="19" t="s">
        <v>17</v>
      </c>
      <c r="B16" s="19" t="s">
        <v>350</v>
      </c>
      <c r="C16" s="7">
        <v>2014</v>
      </c>
      <c r="D16" s="7" t="s">
        <v>4</v>
      </c>
      <c r="E16" s="9" t="s">
        <v>11</v>
      </c>
      <c r="F16" s="7">
        <v>0.47935954200000003</v>
      </c>
    </row>
    <row r="17" spans="1:6">
      <c r="A17" s="19" t="s">
        <v>18</v>
      </c>
      <c r="B17" s="19" t="s">
        <v>351</v>
      </c>
      <c r="C17" s="7">
        <v>2014</v>
      </c>
      <c r="D17" s="7" t="s">
        <v>4</v>
      </c>
      <c r="E17" s="9" t="s">
        <v>11</v>
      </c>
      <c r="F17" s="7">
        <v>0.12416092400000001</v>
      </c>
    </row>
    <row r="18" spans="1:6">
      <c r="A18" s="19" t="s">
        <v>19</v>
      </c>
      <c r="B18" s="19" t="s">
        <v>352</v>
      </c>
      <c r="C18" s="7">
        <v>2014</v>
      </c>
      <c r="D18" s="7" t="s">
        <v>4</v>
      </c>
      <c r="E18" s="9" t="s">
        <v>11</v>
      </c>
      <c r="F18" s="7">
        <v>0.77610858000000005</v>
      </c>
    </row>
    <row r="19" spans="1:6">
      <c r="A19" s="19" t="s">
        <v>20</v>
      </c>
      <c r="B19" s="19" t="s">
        <v>353</v>
      </c>
      <c r="C19" s="7">
        <v>2014</v>
      </c>
      <c r="D19" s="7" t="s">
        <v>4</v>
      </c>
      <c r="E19" s="9" t="s">
        <v>11</v>
      </c>
      <c r="F19" s="7">
        <v>1.5930869270000001</v>
      </c>
    </row>
    <row r="20" spans="1:6">
      <c r="A20" s="19" t="s">
        <v>21</v>
      </c>
      <c r="B20" s="19" t="s">
        <v>354</v>
      </c>
      <c r="C20" s="7">
        <v>2014</v>
      </c>
      <c r="D20" s="7" t="s">
        <v>4</v>
      </c>
      <c r="E20" s="9" t="s">
        <v>11</v>
      </c>
      <c r="F20" s="7">
        <v>2.5131370569999998</v>
      </c>
    </row>
    <row r="21" spans="1:6">
      <c r="A21" s="19" t="s">
        <v>22</v>
      </c>
      <c r="B21" s="19" t="s">
        <v>355</v>
      </c>
      <c r="C21" s="7">
        <v>2014</v>
      </c>
      <c r="D21" s="7" t="s">
        <v>4</v>
      </c>
      <c r="E21" s="9" t="s">
        <v>11</v>
      </c>
      <c r="F21" s="7">
        <v>0.21618700199999999</v>
      </c>
    </row>
    <row r="22" spans="1:6">
      <c r="A22" s="19" t="s">
        <v>23</v>
      </c>
      <c r="B22" s="19" t="s">
        <v>356</v>
      </c>
      <c r="C22" s="7">
        <v>2014</v>
      </c>
      <c r="D22" s="7" t="s">
        <v>4</v>
      </c>
      <c r="E22" s="9" t="s">
        <v>11</v>
      </c>
      <c r="F22" s="7">
        <v>4.9617637459999999</v>
      </c>
    </row>
    <row r="23" spans="1:6">
      <c r="A23" s="19" t="s">
        <v>24</v>
      </c>
      <c r="B23" s="19" t="s">
        <v>357</v>
      </c>
      <c r="C23" s="7">
        <v>2014</v>
      </c>
      <c r="D23" s="7" t="s">
        <v>4</v>
      </c>
      <c r="E23" s="9" t="s">
        <v>11</v>
      </c>
      <c r="F23" s="7">
        <v>0.45799927899999998</v>
      </c>
    </row>
    <row r="24" spans="1:6">
      <c r="A24" s="19" t="s">
        <v>25</v>
      </c>
      <c r="B24" s="19" t="s">
        <v>358</v>
      </c>
      <c r="C24" s="7">
        <v>2014</v>
      </c>
      <c r="D24" s="7" t="s">
        <v>4</v>
      </c>
      <c r="E24" s="9" t="s">
        <v>11</v>
      </c>
      <c r="F24" s="7">
        <v>0.27796670299999998</v>
      </c>
    </row>
    <row r="25" spans="1:6">
      <c r="A25" s="19" t="s">
        <v>26</v>
      </c>
      <c r="B25" s="19" t="s">
        <v>359</v>
      </c>
      <c r="C25" s="7">
        <v>2014</v>
      </c>
      <c r="D25" s="7" t="s">
        <v>4</v>
      </c>
      <c r="E25" s="9" t="s">
        <v>11</v>
      </c>
      <c r="F25" s="7">
        <v>0.92864963</v>
      </c>
    </row>
    <row r="26" spans="1:6">
      <c r="A26" s="19" t="s">
        <v>27</v>
      </c>
      <c r="B26" s="19" t="s">
        <v>360</v>
      </c>
      <c r="C26" s="7">
        <v>2014</v>
      </c>
      <c r="D26" s="7" t="s">
        <v>4</v>
      </c>
      <c r="E26" s="9" t="s">
        <v>11</v>
      </c>
      <c r="F26" s="7">
        <v>4.6084741510000002</v>
      </c>
    </row>
    <row r="27" spans="1:6">
      <c r="A27" s="19" t="s">
        <v>28</v>
      </c>
      <c r="B27" s="19" t="s">
        <v>361</v>
      </c>
      <c r="C27" s="7">
        <v>2014</v>
      </c>
      <c r="D27" s="7" t="s">
        <v>4</v>
      </c>
      <c r="E27" s="9" t="s">
        <v>11</v>
      </c>
      <c r="F27" s="7">
        <v>0.33647208200000001</v>
      </c>
    </row>
    <row r="28" spans="1:6">
      <c r="A28" s="19" t="s">
        <v>29</v>
      </c>
      <c r="B28" s="19" t="s">
        <v>362</v>
      </c>
      <c r="C28" s="7">
        <v>2014</v>
      </c>
      <c r="D28" s="7" t="s">
        <v>4</v>
      </c>
      <c r="E28" s="9" t="s">
        <v>11</v>
      </c>
      <c r="F28" s="7">
        <v>0.74651522599999998</v>
      </c>
    </row>
    <row r="29" spans="1:6">
      <c r="A29" s="19" t="s">
        <v>30</v>
      </c>
      <c r="B29" s="19" t="s">
        <v>363</v>
      </c>
      <c r="C29" s="7">
        <v>2014</v>
      </c>
      <c r="D29" s="7" t="s">
        <v>4</v>
      </c>
      <c r="E29" s="9" t="s">
        <v>11</v>
      </c>
      <c r="F29" s="7">
        <v>5.2271766660000001</v>
      </c>
    </row>
    <row r="30" spans="1:6">
      <c r="A30" s="19" t="s">
        <v>31</v>
      </c>
      <c r="B30" s="19" t="s">
        <v>364</v>
      </c>
      <c r="C30" s="7">
        <v>2014</v>
      </c>
      <c r="D30" s="7" t="s">
        <v>4</v>
      </c>
      <c r="E30" s="9" t="s">
        <v>11</v>
      </c>
      <c r="F30" s="7">
        <v>0.60030360199999999</v>
      </c>
    </row>
    <row r="31" spans="1:6">
      <c r="A31" s="19" t="s">
        <v>32</v>
      </c>
      <c r="B31" s="19" t="s">
        <v>365</v>
      </c>
      <c r="C31" s="7">
        <v>2014</v>
      </c>
      <c r="D31" s="7" t="s">
        <v>4</v>
      </c>
      <c r="E31" s="9" t="s">
        <v>11</v>
      </c>
      <c r="F31" s="7">
        <v>0.14036528100000001</v>
      </c>
    </row>
    <row r="32" spans="1:6">
      <c r="A32" s="19" t="s">
        <v>33</v>
      </c>
      <c r="B32" s="19" t="s">
        <v>366</v>
      </c>
      <c r="C32" s="7">
        <v>2014</v>
      </c>
      <c r="D32" s="7" t="s">
        <v>4</v>
      </c>
      <c r="E32" s="9" t="s">
        <v>11</v>
      </c>
      <c r="F32" s="7">
        <v>5.5655520449999996</v>
      </c>
    </row>
    <row r="33" spans="1:6">
      <c r="A33" s="19" t="s">
        <v>34</v>
      </c>
      <c r="B33" s="19" t="s">
        <v>367</v>
      </c>
      <c r="C33" s="7">
        <v>2014</v>
      </c>
      <c r="D33" s="7" t="s">
        <v>4</v>
      </c>
      <c r="E33" s="9" t="s">
        <v>11</v>
      </c>
      <c r="F33" s="7">
        <v>2.5575644899999999</v>
      </c>
    </row>
    <row r="34" spans="1:6">
      <c r="A34" s="19" t="s">
        <v>35</v>
      </c>
      <c r="B34" s="19" t="s">
        <v>368</v>
      </c>
      <c r="C34" s="7">
        <v>2014</v>
      </c>
      <c r="D34" s="7" t="s">
        <v>4</v>
      </c>
      <c r="E34" s="9" t="s">
        <v>11</v>
      </c>
      <c r="F34" s="7">
        <v>1E-3</v>
      </c>
    </row>
    <row r="35" spans="1:6">
      <c r="A35" s="20" t="s">
        <v>3</v>
      </c>
      <c r="B35" s="19" t="s">
        <v>336</v>
      </c>
      <c r="C35" s="7">
        <v>2015</v>
      </c>
      <c r="D35" s="7" t="s">
        <v>4</v>
      </c>
      <c r="E35" s="9" t="s">
        <v>11</v>
      </c>
      <c r="F35" s="7">
        <v>1.5584985060000001</v>
      </c>
    </row>
    <row r="36" spans="1:6">
      <c r="A36" s="20" t="s">
        <v>4</v>
      </c>
      <c r="B36" s="19" t="s">
        <v>337</v>
      </c>
      <c r="C36" s="7">
        <v>2015</v>
      </c>
      <c r="D36" s="7" t="s">
        <v>4</v>
      </c>
      <c r="E36" s="9" t="s">
        <v>11</v>
      </c>
      <c r="F36" s="7">
        <v>1E-3</v>
      </c>
    </row>
    <row r="37" spans="1:6">
      <c r="A37" s="19" t="s">
        <v>5</v>
      </c>
      <c r="B37" s="19" t="s">
        <v>338</v>
      </c>
      <c r="C37" s="7">
        <v>2015</v>
      </c>
      <c r="D37" s="7" t="s">
        <v>4</v>
      </c>
      <c r="E37" s="9" t="s">
        <v>11</v>
      </c>
      <c r="F37" s="7">
        <v>1.0808702459999999</v>
      </c>
    </row>
    <row r="38" spans="1:6">
      <c r="A38" s="19" t="s">
        <v>6</v>
      </c>
      <c r="B38" s="19" t="s">
        <v>339</v>
      </c>
      <c r="C38" s="7">
        <v>2015</v>
      </c>
      <c r="D38" s="7" t="s">
        <v>4</v>
      </c>
      <c r="E38" s="9" t="s">
        <v>11</v>
      </c>
      <c r="F38" s="7">
        <v>2.5392622610000002</v>
      </c>
    </row>
    <row r="39" spans="1:6">
      <c r="A39" s="19" t="s">
        <v>7</v>
      </c>
      <c r="B39" s="19" t="s">
        <v>340</v>
      </c>
      <c r="C39" s="7">
        <v>2015</v>
      </c>
      <c r="D39" s="7" t="s">
        <v>4</v>
      </c>
      <c r="E39" s="9" t="s">
        <v>11</v>
      </c>
      <c r="F39" s="7">
        <v>2.1790364329999998</v>
      </c>
    </row>
    <row r="40" spans="1:6">
      <c r="A40" s="19" t="s">
        <v>8</v>
      </c>
      <c r="B40" s="19" t="s">
        <v>341</v>
      </c>
      <c r="C40" s="7">
        <v>2015</v>
      </c>
      <c r="D40" s="7" t="s">
        <v>4</v>
      </c>
      <c r="E40" s="9" t="s">
        <v>11</v>
      </c>
      <c r="F40" s="7">
        <v>4.9766694979999997</v>
      </c>
    </row>
    <row r="41" spans="1:6">
      <c r="A41" s="19" t="s">
        <v>9</v>
      </c>
      <c r="B41" s="19" t="s">
        <v>342</v>
      </c>
      <c r="C41" s="7">
        <v>2015</v>
      </c>
      <c r="D41" s="7" t="s">
        <v>4</v>
      </c>
      <c r="E41" s="9" t="s">
        <v>11</v>
      </c>
      <c r="F41" s="7">
        <v>0.227974223</v>
      </c>
    </row>
    <row r="42" spans="1:6">
      <c r="A42" s="19" t="s">
        <v>10</v>
      </c>
      <c r="B42" s="19" t="s">
        <v>343</v>
      </c>
      <c r="C42" s="7">
        <v>2015</v>
      </c>
      <c r="D42" s="7" t="s">
        <v>4</v>
      </c>
      <c r="E42" s="9" t="s">
        <v>11</v>
      </c>
      <c r="F42" s="7">
        <v>4.9766694979999997</v>
      </c>
    </row>
    <row r="43" spans="1:6">
      <c r="A43" s="19" t="s">
        <v>11</v>
      </c>
      <c r="B43" s="19" t="s">
        <v>344</v>
      </c>
      <c r="C43" s="7">
        <v>2015</v>
      </c>
      <c r="D43" s="7" t="s">
        <v>4</v>
      </c>
      <c r="E43" s="9" t="s">
        <v>11</v>
      </c>
      <c r="F43" s="7">
        <v>0.10165779699999999</v>
      </c>
    </row>
    <row r="44" spans="1:6">
      <c r="A44" s="19" t="s">
        <v>12</v>
      </c>
      <c r="B44" s="19" t="s">
        <v>345</v>
      </c>
      <c r="C44" s="7">
        <v>2015</v>
      </c>
      <c r="D44" s="7" t="s">
        <v>4</v>
      </c>
      <c r="E44" s="9" t="s">
        <v>11</v>
      </c>
      <c r="F44" s="7">
        <v>0.303857184</v>
      </c>
    </row>
    <row r="45" spans="1:6">
      <c r="A45" s="19" t="s">
        <v>13</v>
      </c>
      <c r="B45" s="19" t="s">
        <v>346</v>
      </c>
      <c r="C45" s="7">
        <v>2015</v>
      </c>
      <c r="D45" s="7" t="s">
        <v>4</v>
      </c>
      <c r="E45" s="9" t="s">
        <v>11</v>
      </c>
      <c r="F45" s="7">
        <v>0.14014736</v>
      </c>
    </row>
    <row r="46" spans="1:6">
      <c r="A46" s="19" t="s">
        <v>14</v>
      </c>
      <c r="B46" s="19" t="s">
        <v>347</v>
      </c>
      <c r="C46" s="7">
        <v>2015</v>
      </c>
      <c r="D46" s="7" t="s">
        <v>4</v>
      </c>
      <c r="E46" s="9" t="s">
        <v>11</v>
      </c>
      <c r="F46" s="7">
        <v>0.207694189</v>
      </c>
    </row>
    <row r="47" spans="1:6">
      <c r="A47" s="19" t="s">
        <v>15</v>
      </c>
      <c r="B47" s="19" t="s">
        <v>348</v>
      </c>
      <c r="C47" s="7">
        <v>2015</v>
      </c>
      <c r="D47" s="7" t="s">
        <v>4</v>
      </c>
      <c r="E47" s="9" t="s">
        <v>11</v>
      </c>
      <c r="F47" s="7">
        <v>4.0511169669999996</v>
      </c>
    </row>
    <row r="48" spans="1:6">
      <c r="A48" s="19" t="s">
        <v>16</v>
      </c>
      <c r="B48" s="19" t="s">
        <v>349</v>
      </c>
      <c r="C48" s="7">
        <v>2015</v>
      </c>
      <c r="D48" s="7" t="s">
        <v>4</v>
      </c>
      <c r="E48" s="9" t="s">
        <v>11</v>
      </c>
      <c r="F48" s="7">
        <v>1.3340529750000001</v>
      </c>
    </row>
    <row r="49" spans="1:6">
      <c r="A49" s="19" t="s">
        <v>17</v>
      </c>
      <c r="B49" s="19" t="s">
        <v>350</v>
      </c>
      <c r="C49" s="7">
        <v>2015</v>
      </c>
      <c r="D49" s="7" t="s">
        <v>4</v>
      </c>
      <c r="E49" s="9" t="s">
        <v>11</v>
      </c>
      <c r="F49" s="7">
        <v>1E-3</v>
      </c>
    </row>
    <row r="50" spans="1:6">
      <c r="A50" s="19" t="s">
        <v>18</v>
      </c>
      <c r="B50" s="19" t="s">
        <v>351</v>
      </c>
      <c r="C50" s="7">
        <v>2015</v>
      </c>
      <c r="D50" s="7" t="s">
        <v>4</v>
      </c>
      <c r="E50" s="9" t="s">
        <v>11</v>
      </c>
      <c r="F50" s="7">
        <v>0.15620405500000001</v>
      </c>
    </row>
    <row r="51" spans="1:6">
      <c r="A51" s="19" t="s">
        <v>19</v>
      </c>
      <c r="B51" s="19" t="s">
        <v>352</v>
      </c>
      <c r="C51" s="7">
        <v>2015</v>
      </c>
      <c r="D51" s="7" t="s">
        <v>4</v>
      </c>
      <c r="E51" s="9" t="s">
        <v>11</v>
      </c>
      <c r="F51" s="7">
        <v>0.52273503399999999</v>
      </c>
    </row>
    <row r="52" spans="1:6">
      <c r="A52" s="19" t="s">
        <v>20</v>
      </c>
      <c r="B52" s="19" t="s">
        <v>353</v>
      </c>
      <c r="C52" s="7">
        <v>2015</v>
      </c>
      <c r="D52" s="7" t="s">
        <v>4</v>
      </c>
      <c r="E52" s="9" t="s">
        <v>11</v>
      </c>
      <c r="F52" s="7">
        <v>1.836900255</v>
      </c>
    </row>
    <row r="53" spans="1:6">
      <c r="A53" s="19" t="s">
        <v>21</v>
      </c>
      <c r="B53" s="19" t="s">
        <v>354</v>
      </c>
      <c r="C53" s="7">
        <v>2015</v>
      </c>
      <c r="D53" s="7" t="s">
        <v>4</v>
      </c>
      <c r="E53" s="9" t="s">
        <v>11</v>
      </c>
      <c r="F53" s="7">
        <v>0.49506704499999998</v>
      </c>
    </row>
    <row r="54" spans="1:6">
      <c r="A54" s="19" t="s">
        <v>22</v>
      </c>
      <c r="B54" s="19" t="s">
        <v>355</v>
      </c>
      <c r="C54" s="7">
        <v>2015</v>
      </c>
      <c r="D54" s="7" t="s">
        <v>4</v>
      </c>
      <c r="E54" s="9" t="s">
        <v>11</v>
      </c>
      <c r="F54" s="7">
        <v>0.44759021900000001</v>
      </c>
    </row>
    <row r="55" spans="1:6">
      <c r="A55" s="19" t="s">
        <v>23</v>
      </c>
      <c r="B55" s="19" t="s">
        <v>356</v>
      </c>
      <c r="C55" s="7">
        <v>2015</v>
      </c>
      <c r="D55" s="7" t="s">
        <v>4</v>
      </c>
      <c r="E55" s="9" t="s">
        <v>11</v>
      </c>
      <c r="F55" s="7">
        <v>4.4616427390000002</v>
      </c>
    </row>
    <row r="56" spans="1:6">
      <c r="A56" s="19" t="s">
        <v>24</v>
      </c>
      <c r="B56" s="19" t="s">
        <v>357</v>
      </c>
      <c r="C56" s="7">
        <v>2015</v>
      </c>
      <c r="D56" s="7" t="s">
        <v>4</v>
      </c>
      <c r="E56" s="9" t="s">
        <v>11</v>
      </c>
      <c r="F56" s="7">
        <v>0.93935218200000004</v>
      </c>
    </row>
    <row r="57" spans="1:6">
      <c r="A57" s="19" t="s">
        <v>25</v>
      </c>
      <c r="B57" s="19" t="s">
        <v>358</v>
      </c>
      <c r="C57" s="7">
        <v>2015</v>
      </c>
      <c r="D57" s="7" t="s">
        <v>4</v>
      </c>
      <c r="E57" s="9" t="s">
        <v>11</v>
      </c>
      <c r="F57" s="7">
        <v>0.111757892</v>
      </c>
    </row>
    <row r="58" spans="1:6">
      <c r="A58" s="19" t="s">
        <v>26</v>
      </c>
      <c r="B58" s="19" t="s">
        <v>359</v>
      </c>
      <c r="C58" s="7">
        <v>2015</v>
      </c>
      <c r="D58" s="7" t="s">
        <v>4</v>
      </c>
      <c r="E58" s="9" t="s">
        <v>11</v>
      </c>
      <c r="F58" s="7">
        <v>0.31683025399999998</v>
      </c>
    </row>
    <row r="59" spans="1:6">
      <c r="A59" s="19" t="s">
        <v>27</v>
      </c>
      <c r="B59" s="19" t="s">
        <v>360</v>
      </c>
      <c r="C59" s="7">
        <v>2015</v>
      </c>
      <c r="D59" s="7" t="s">
        <v>4</v>
      </c>
      <c r="E59" s="9" t="s">
        <v>11</v>
      </c>
      <c r="F59" s="7">
        <v>4.4606557420000001</v>
      </c>
    </row>
    <row r="60" spans="1:6">
      <c r="A60" s="19" t="s">
        <v>28</v>
      </c>
      <c r="B60" s="19" t="s">
        <v>361</v>
      </c>
      <c r="C60" s="7">
        <v>2015</v>
      </c>
      <c r="D60" s="7" t="s">
        <v>4</v>
      </c>
      <c r="E60" s="9" t="s">
        <v>11</v>
      </c>
      <c r="F60" s="7">
        <v>0.87637995099999999</v>
      </c>
    </row>
    <row r="61" spans="1:6">
      <c r="A61" s="19" t="s">
        <v>29</v>
      </c>
      <c r="B61" s="19" t="s">
        <v>362</v>
      </c>
      <c r="C61" s="7">
        <v>2015</v>
      </c>
      <c r="D61" s="7" t="s">
        <v>4</v>
      </c>
      <c r="E61" s="9" t="s">
        <v>11</v>
      </c>
      <c r="F61" s="7">
        <v>0.73518661100000005</v>
      </c>
    </row>
    <row r="62" spans="1:6">
      <c r="A62" s="19" t="s">
        <v>30</v>
      </c>
      <c r="B62" s="19" t="s">
        <v>363</v>
      </c>
      <c r="C62" s="7">
        <v>2015</v>
      </c>
      <c r="D62" s="7" t="s">
        <v>4</v>
      </c>
      <c r="E62" s="9" t="s">
        <v>11</v>
      </c>
      <c r="F62" s="7">
        <v>5.9259039939999996</v>
      </c>
    </row>
    <row r="63" spans="1:6">
      <c r="A63" s="19" t="s">
        <v>31</v>
      </c>
      <c r="B63" s="19" t="s">
        <v>364</v>
      </c>
      <c r="C63" s="7">
        <v>2015</v>
      </c>
      <c r="D63" s="7" t="s">
        <v>4</v>
      </c>
      <c r="E63" s="9" t="s">
        <v>11</v>
      </c>
      <c r="F63" s="7">
        <v>1.637601909</v>
      </c>
    </row>
    <row r="64" spans="1:6">
      <c r="A64" s="19" t="s">
        <v>32</v>
      </c>
      <c r="B64" s="19" t="s">
        <v>365</v>
      </c>
      <c r="C64" s="7">
        <v>2015</v>
      </c>
      <c r="D64" s="7" t="s">
        <v>4</v>
      </c>
      <c r="E64" s="9" t="s">
        <v>11</v>
      </c>
      <c r="F64" s="7">
        <v>4.5671681999999998E-2</v>
      </c>
    </row>
    <row r="65" spans="1:6">
      <c r="A65" s="19" t="s">
        <v>33</v>
      </c>
      <c r="B65" s="19" t="s">
        <v>366</v>
      </c>
      <c r="C65" s="7">
        <v>2015</v>
      </c>
      <c r="D65" s="7" t="s">
        <v>4</v>
      </c>
      <c r="E65" s="9" t="s">
        <v>11</v>
      </c>
      <c r="F65" s="7">
        <v>5.59437169</v>
      </c>
    </row>
    <row r="66" spans="1:6">
      <c r="A66" s="19" t="s">
        <v>34</v>
      </c>
      <c r="B66" s="19" t="s">
        <v>367</v>
      </c>
      <c r="C66" s="7">
        <v>2015</v>
      </c>
      <c r="D66" s="7" t="s">
        <v>4</v>
      </c>
      <c r="E66" s="9" t="s">
        <v>11</v>
      </c>
      <c r="F66" s="7">
        <v>5.4237822759999998</v>
      </c>
    </row>
    <row r="67" spans="1:6">
      <c r="A67" s="19" t="s">
        <v>35</v>
      </c>
      <c r="B67" s="19" t="s">
        <v>368</v>
      </c>
      <c r="C67" s="7">
        <v>2015</v>
      </c>
      <c r="D67" s="7" t="s">
        <v>4</v>
      </c>
      <c r="E67" s="9" t="s">
        <v>11</v>
      </c>
      <c r="F67" s="7">
        <v>9.3808161000000001E-2</v>
      </c>
    </row>
    <row r="68" spans="1:6">
      <c r="A68" s="20" t="s">
        <v>3</v>
      </c>
      <c r="B68" s="19" t="s">
        <v>336</v>
      </c>
      <c r="C68" s="7">
        <v>2016</v>
      </c>
      <c r="D68" s="7" t="s">
        <v>4</v>
      </c>
      <c r="E68" s="9" t="s">
        <v>11</v>
      </c>
      <c r="F68" s="7">
        <v>1.535914512</v>
      </c>
    </row>
    <row r="69" spans="1:6">
      <c r="A69" s="20" t="s">
        <v>4</v>
      </c>
      <c r="B69" s="19" t="s">
        <v>337</v>
      </c>
      <c r="C69" s="7">
        <v>2016</v>
      </c>
      <c r="D69" s="7" t="s">
        <v>4</v>
      </c>
      <c r="E69" s="9" t="s">
        <v>11</v>
      </c>
      <c r="F69" s="7">
        <v>0.14132387199999999</v>
      </c>
    </row>
    <row r="70" spans="1:6">
      <c r="A70" s="19" t="s">
        <v>5</v>
      </c>
      <c r="B70" s="19" t="s">
        <v>338</v>
      </c>
      <c r="C70" s="7">
        <v>2016</v>
      </c>
      <c r="D70" s="7" t="s">
        <v>4</v>
      </c>
      <c r="E70" s="9" t="s">
        <v>11</v>
      </c>
      <c r="F70" s="7">
        <v>1.0133772029999999</v>
      </c>
    </row>
    <row r="71" spans="1:6">
      <c r="A71" s="19" t="s">
        <v>6</v>
      </c>
      <c r="B71" s="19" t="s">
        <v>339</v>
      </c>
      <c r="C71" s="7">
        <v>2016</v>
      </c>
      <c r="D71" s="7" t="s">
        <v>4</v>
      </c>
      <c r="E71" s="9" t="s">
        <v>11</v>
      </c>
      <c r="F71" s="7">
        <v>1.426237932</v>
      </c>
    </row>
    <row r="72" spans="1:6">
      <c r="A72" s="19" t="s">
        <v>7</v>
      </c>
      <c r="B72" s="19" t="s">
        <v>340</v>
      </c>
      <c r="C72" s="7">
        <v>2016</v>
      </c>
      <c r="D72" s="7" t="s">
        <v>4</v>
      </c>
      <c r="E72" s="9" t="s">
        <v>11</v>
      </c>
      <c r="F72" s="7">
        <v>2.488095575</v>
      </c>
    </row>
    <row r="73" spans="1:6">
      <c r="A73" s="19" t="s">
        <v>8</v>
      </c>
      <c r="B73" s="19" t="s">
        <v>341</v>
      </c>
      <c r="C73" s="7">
        <v>2016</v>
      </c>
      <c r="D73" s="7" t="s">
        <v>4</v>
      </c>
      <c r="E73" s="9" t="s">
        <v>11</v>
      </c>
      <c r="F73" s="7">
        <v>0.225133681</v>
      </c>
    </row>
    <row r="74" spans="1:6">
      <c r="A74" s="19" t="s">
        <v>9</v>
      </c>
      <c r="B74" s="19" t="s">
        <v>342</v>
      </c>
      <c r="C74" s="7">
        <v>2016</v>
      </c>
      <c r="D74" s="7" t="s">
        <v>4</v>
      </c>
      <c r="E74" s="9" t="s">
        <v>11</v>
      </c>
      <c r="F74" s="7">
        <v>1.441478818</v>
      </c>
    </row>
    <row r="75" spans="1:6">
      <c r="A75" s="19" t="s">
        <v>10</v>
      </c>
      <c r="B75" s="19" t="s">
        <v>343</v>
      </c>
      <c r="C75" s="7">
        <v>2016</v>
      </c>
      <c r="D75" s="7" t="s">
        <v>4</v>
      </c>
      <c r="E75" s="9" t="s">
        <v>11</v>
      </c>
      <c r="F75" s="7">
        <v>3.6317790620000001</v>
      </c>
    </row>
    <row r="76" spans="1:6">
      <c r="A76" s="19" t="s">
        <v>11</v>
      </c>
      <c r="B76" s="19" t="s">
        <v>344</v>
      </c>
      <c r="C76" s="7">
        <v>2016</v>
      </c>
      <c r="D76" s="7" t="s">
        <v>4</v>
      </c>
      <c r="E76" s="9" t="s">
        <v>11</v>
      </c>
      <c r="F76" s="7">
        <v>1E-3</v>
      </c>
    </row>
    <row r="77" spans="1:6">
      <c r="A77" s="19" t="s">
        <v>12</v>
      </c>
      <c r="B77" s="19" t="s">
        <v>345</v>
      </c>
      <c r="C77" s="7">
        <v>2016</v>
      </c>
      <c r="D77" s="7" t="s">
        <v>4</v>
      </c>
      <c r="E77" s="9" t="s">
        <v>11</v>
      </c>
      <c r="F77" s="7">
        <v>0.20599759200000001</v>
      </c>
    </row>
    <row r="78" spans="1:6">
      <c r="A78" s="19" t="s">
        <v>13</v>
      </c>
      <c r="B78" s="19" t="s">
        <v>346</v>
      </c>
      <c r="C78" s="7">
        <v>2016</v>
      </c>
      <c r="D78" s="7" t="s">
        <v>4</v>
      </c>
      <c r="E78" s="9" t="s">
        <v>11</v>
      </c>
      <c r="F78" s="7">
        <v>0.167699239</v>
      </c>
    </row>
    <row r="79" spans="1:6">
      <c r="A79" s="19" t="s">
        <v>14</v>
      </c>
      <c r="B79" s="19" t="s">
        <v>347</v>
      </c>
      <c r="C79" s="7">
        <v>2016</v>
      </c>
      <c r="D79" s="7" t="s">
        <v>4</v>
      </c>
      <c r="E79" s="9" t="s">
        <v>11</v>
      </c>
      <c r="F79" s="7">
        <v>0.47396387499999998</v>
      </c>
    </row>
    <row r="80" spans="1:6">
      <c r="A80" s="19" t="s">
        <v>15</v>
      </c>
      <c r="B80" s="19" t="s">
        <v>348</v>
      </c>
      <c r="C80" s="7">
        <v>2016</v>
      </c>
      <c r="D80" s="7" t="s">
        <v>4</v>
      </c>
      <c r="E80" s="9" t="s">
        <v>11</v>
      </c>
      <c r="F80" s="7">
        <v>4.3357376719999996</v>
      </c>
    </row>
    <row r="81" spans="1:6">
      <c r="A81" s="19" t="s">
        <v>16</v>
      </c>
      <c r="B81" s="19" t="s">
        <v>349</v>
      </c>
      <c r="C81" s="7">
        <v>2016</v>
      </c>
      <c r="D81" s="7" t="s">
        <v>4</v>
      </c>
      <c r="E81" s="9" t="s">
        <v>11</v>
      </c>
      <c r="F81" s="7">
        <v>1.4342509320000001</v>
      </c>
    </row>
    <row r="82" spans="1:6">
      <c r="A82" s="19" t="s">
        <v>17</v>
      </c>
      <c r="B82" s="19" t="s">
        <v>350</v>
      </c>
      <c r="C82" s="7">
        <v>2016</v>
      </c>
      <c r="D82" s="7" t="s">
        <v>4</v>
      </c>
      <c r="E82" s="9" t="s">
        <v>11</v>
      </c>
      <c r="F82" s="7">
        <v>0.28125792900000002</v>
      </c>
    </row>
    <row r="83" spans="1:6">
      <c r="A83" s="19" t="s">
        <v>18</v>
      </c>
      <c r="B83" s="19" t="s">
        <v>351</v>
      </c>
      <c r="C83" s="7">
        <v>2016</v>
      </c>
      <c r="D83" s="7" t="s">
        <v>4</v>
      </c>
      <c r="E83" s="9" t="s">
        <v>11</v>
      </c>
      <c r="F83" s="7">
        <v>5.1260643000000002E-2</v>
      </c>
    </row>
    <row r="84" spans="1:6">
      <c r="A84" s="19" t="s">
        <v>19</v>
      </c>
      <c r="B84" s="19" t="s">
        <v>352</v>
      </c>
      <c r="C84" s="7">
        <v>2016</v>
      </c>
      <c r="D84" s="7" t="s">
        <v>4</v>
      </c>
      <c r="E84" s="9" t="s">
        <v>11</v>
      </c>
      <c r="F84" s="7">
        <v>0.87300563399999997</v>
      </c>
    </row>
    <row r="85" spans="1:6">
      <c r="A85" s="19" t="s">
        <v>20</v>
      </c>
      <c r="B85" s="19" t="s">
        <v>353</v>
      </c>
      <c r="C85" s="7">
        <v>2016</v>
      </c>
      <c r="D85" s="7" t="s">
        <v>4</v>
      </c>
      <c r="E85" s="9" t="s">
        <v>11</v>
      </c>
      <c r="F85" s="7">
        <v>1.6678110420000001</v>
      </c>
    </row>
    <row r="86" spans="1:6">
      <c r="A86" s="19" t="s">
        <v>21</v>
      </c>
      <c r="B86" s="19" t="s">
        <v>354</v>
      </c>
      <c r="C86" s="7">
        <v>2016</v>
      </c>
      <c r="D86" s="7" t="s">
        <v>4</v>
      </c>
      <c r="E86" s="9" t="s">
        <v>11</v>
      </c>
      <c r="F86" s="7">
        <v>0.66763738699999997</v>
      </c>
    </row>
    <row r="87" spans="1:6">
      <c r="A87" s="19" t="s">
        <v>22</v>
      </c>
      <c r="B87" s="19" t="s">
        <v>355</v>
      </c>
      <c r="C87" s="7">
        <v>2016</v>
      </c>
      <c r="D87" s="7" t="s">
        <v>4</v>
      </c>
      <c r="E87" s="9" t="s">
        <v>11</v>
      </c>
      <c r="F87" s="7">
        <v>0.115320645</v>
      </c>
    </row>
    <row r="88" spans="1:6">
      <c r="A88" s="19" t="s">
        <v>23</v>
      </c>
      <c r="B88" s="19" t="s">
        <v>356</v>
      </c>
      <c r="C88" s="7">
        <v>2016</v>
      </c>
      <c r="D88" s="7" t="s">
        <v>4</v>
      </c>
      <c r="E88" s="9" t="s">
        <v>11</v>
      </c>
      <c r="F88" s="7">
        <v>6.1226953540000002</v>
      </c>
    </row>
    <row r="89" spans="1:6">
      <c r="A89" s="19" t="s">
        <v>24</v>
      </c>
      <c r="B89" s="19" t="s">
        <v>357</v>
      </c>
      <c r="C89" s="7">
        <v>2016</v>
      </c>
      <c r="D89" s="7" t="s">
        <v>4</v>
      </c>
      <c r="E89" s="9" t="s">
        <v>11</v>
      </c>
      <c r="F89" s="7">
        <v>0.420496437</v>
      </c>
    </row>
    <row r="90" spans="1:6">
      <c r="A90" s="19" t="s">
        <v>25</v>
      </c>
      <c r="B90" s="19" t="s">
        <v>358</v>
      </c>
      <c r="C90" s="7">
        <v>2016</v>
      </c>
      <c r="D90" s="7" t="s">
        <v>4</v>
      </c>
      <c r="E90" s="9" t="s">
        <v>11</v>
      </c>
      <c r="F90" s="7">
        <v>0.27055983300000003</v>
      </c>
    </row>
    <row r="91" spans="1:6">
      <c r="A91" s="19" t="s">
        <v>26</v>
      </c>
      <c r="B91" s="19" t="s">
        <v>359</v>
      </c>
      <c r="C91" s="7">
        <v>2016</v>
      </c>
      <c r="D91" s="7" t="s">
        <v>4</v>
      </c>
      <c r="E91" s="9" t="s">
        <v>11</v>
      </c>
      <c r="F91" s="7">
        <v>1.0332338080000001</v>
      </c>
    </row>
    <row r="92" spans="1:6">
      <c r="A92" s="19" t="s">
        <v>27</v>
      </c>
      <c r="B92" s="19" t="s">
        <v>360</v>
      </c>
      <c r="C92" s="7">
        <v>2016</v>
      </c>
      <c r="D92" s="7" t="s">
        <v>4</v>
      </c>
      <c r="E92" s="9" t="s">
        <v>11</v>
      </c>
      <c r="F92" s="7">
        <v>4.7159443899999998</v>
      </c>
    </row>
    <row r="93" spans="1:6">
      <c r="A93" s="19" t="s">
        <v>28</v>
      </c>
      <c r="B93" s="19" t="s">
        <v>361</v>
      </c>
      <c r="C93" s="7">
        <v>2016</v>
      </c>
      <c r="D93" s="7" t="s">
        <v>4</v>
      </c>
      <c r="E93" s="9" t="s">
        <v>11</v>
      </c>
      <c r="F93" s="7">
        <v>1.251428558</v>
      </c>
    </row>
    <row r="94" spans="1:6">
      <c r="A94" s="19" t="s">
        <v>29</v>
      </c>
      <c r="B94" s="19" t="s">
        <v>362</v>
      </c>
      <c r="C94" s="7">
        <v>2016</v>
      </c>
      <c r="D94" s="7" t="s">
        <v>4</v>
      </c>
      <c r="E94" s="9" t="s">
        <v>11</v>
      </c>
      <c r="F94" s="7">
        <v>0.87654999</v>
      </c>
    </row>
    <row r="95" spans="1:6">
      <c r="A95" s="19" t="s">
        <v>30</v>
      </c>
      <c r="B95" s="19" t="s">
        <v>363</v>
      </c>
      <c r="C95" s="7">
        <v>2016</v>
      </c>
      <c r="D95" s="7" t="s">
        <v>4</v>
      </c>
      <c r="E95" s="9" t="s">
        <v>11</v>
      </c>
      <c r="F95" s="7">
        <v>4.0730138780000003</v>
      </c>
    </row>
    <row r="96" spans="1:6">
      <c r="A96" s="19" t="s">
        <v>31</v>
      </c>
      <c r="B96" s="19" t="s">
        <v>364</v>
      </c>
      <c r="C96" s="7">
        <v>2016</v>
      </c>
      <c r="D96" s="7" t="s">
        <v>4</v>
      </c>
      <c r="E96" s="9" t="s">
        <v>11</v>
      </c>
      <c r="F96" s="7">
        <v>1.44561107</v>
      </c>
    </row>
    <row r="97" spans="1:6">
      <c r="A97" s="19" t="s">
        <v>32</v>
      </c>
      <c r="B97" s="19" t="s">
        <v>365</v>
      </c>
      <c r="C97" s="7">
        <v>2016</v>
      </c>
      <c r="D97" s="7" t="s">
        <v>4</v>
      </c>
      <c r="E97" s="9" t="s">
        <v>11</v>
      </c>
      <c r="F97" s="7">
        <v>0.119993161</v>
      </c>
    </row>
    <row r="98" spans="1:6">
      <c r="A98" s="19" t="s">
        <v>33</v>
      </c>
      <c r="B98" s="19" t="s">
        <v>366</v>
      </c>
      <c r="C98" s="7">
        <v>2016</v>
      </c>
      <c r="D98" s="7" t="s">
        <v>4</v>
      </c>
      <c r="E98" s="9" t="s">
        <v>11</v>
      </c>
      <c r="F98" s="7">
        <v>6.1954381139999999</v>
      </c>
    </row>
    <row r="99" spans="1:6">
      <c r="A99" s="19" t="s">
        <v>34</v>
      </c>
      <c r="B99" s="19" t="s">
        <v>367</v>
      </c>
      <c r="C99" s="7">
        <v>2016</v>
      </c>
      <c r="D99" s="7" t="s">
        <v>4</v>
      </c>
      <c r="E99" s="9" t="s">
        <v>11</v>
      </c>
      <c r="F99" s="7">
        <v>4.4826516840000004</v>
      </c>
    </row>
    <row r="100" spans="1:6">
      <c r="A100" s="19" t="s">
        <v>35</v>
      </c>
      <c r="B100" s="19" t="s">
        <v>368</v>
      </c>
      <c r="C100" s="7">
        <v>2016</v>
      </c>
      <c r="D100" s="7" t="s">
        <v>4</v>
      </c>
      <c r="E100" s="9" t="s">
        <v>11</v>
      </c>
      <c r="F100" s="7">
        <v>1E-3</v>
      </c>
    </row>
    <row r="101" spans="1:6">
      <c r="A101" s="20" t="s">
        <v>3</v>
      </c>
      <c r="B101" s="19" t="s">
        <v>336</v>
      </c>
      <c r="C101" s="7">
        <v>2017</v>
      </c>
      <c r="D101" s="7" t="s">
        <v>4</v>
      </c>
      <c r="E101" s="9" t="s">
        <v>11</v>
      </c>
      <c r="F101" s="7">
        <v>1.089641729</v>
      </c>
    </row>
    <row r="102" spans="1:6">
      <c r="A102" s="20" t="s">
        <v>4</v>
      </c>
      <c r="B102" s="19" t="s">
        <v>337</v>
      </c>
      <c r="C102" s="7">
        <v>2017</v>
      </c>
      <c r="D102" s="7" t="s">
        <v>4</v>
      </c>
      <c r="E102" s="9" t="s">
        <v>11</v>
      </c>
      <c r="F102" s="7">
        <v>0.164091654</v>
      </c>
    </row>
    <row r="103" spans="1:6">
      <c r="A103" s="19" t="s">
        <v>5</v>
      </c>
      <c r="B103" s="19" t="s">
        <v>338</v>
      </c>
      <c r="C103" s="7">
        <v>2017</v>
      </c>
      <c r="D103" s="7" t="s">
        <v>4</v>
      </c>
      <c r="E103" s="9" t="s">
        <v>11</v>
      </c>
      <c r="F103" s="7">
        <v>5.5885945999999999E-2</v>
      </c>
    </row>
    <row r="104" spans="1:6">
      <c r="A104" s="19" t="s">
        <v>6</v>
      </c>
      <c r="B104" s="19" t="s">
        <v>339</v>
      </c>
      <c r="C104" s="7">
        <v>2017</v>
      </c>
      <c r="D104" s="7" t="s">
        <v>4</v>
      </c>
      <c r="E104" s="9" t="s">
        <v>11</v>
      </c>
      <c r="F104" s="7">
        <v>3.0592133810000002</v>
      </c>
    </row>
    <row r="105" spans="1:6">
      <c r="A105" s="19" t="s">
        <v>7</v>
      </c>
      <c r="B105" s="19" t="s">
        <v>340</v>
      </c>
      <c r="C105" s="7">
        <v>2017</v>
      </c>
      <c r="D105" s="7" t="s">
        <v>4</v>
      </c>
      <c r="E105" s="9" t="s">
        <v>11</v>
      </c>
      <c r="F105" s="7">
        <v>2.779464699</v>
      </c>
    </row>
    <row r="106" spans="1:6">
      <c r="A106" s="19" t="s">
        <v>8</v>
      </c>
      <c r="B106" s="19" t="s">
        <v>341</v>
      </c>
      <c r="C106" s="7">
        <v>2017</v>
      </c>
      <c r="D106" s="7" t="s">
        <v>4</v>
      </c>
      <c r="E106" s="9" t="s">
        <v>11</v>
      </c>
      <c r="F106" s="7">
        <v>0.87060917400000004</v>
      </c>
    </row>
    <row r="107" spans="1:6">
      <c r="A107" s="19" t="s">
        <v>9</v>
      </c>
      <c r="B107" s="19" t="s">
        <v>342</v>
      </c>
      <c r="C107" s="7">
        <v>2017</v>
      </c>
      <c r="D107" s="7" t="s">
        <v>4</v>
      </c>
      <c r="E107" s="9" t="s">
        <v>11</v>
      </c>
      <c r="F107" s="7">
        <v>1.438137902</v>
      </c>
    </row>
    <row r="108" spans="1:6">
      <c r="A108" s="19" t="s">
        <v>10</v>
      </c>
      <c r="B108" s="19" t="s">
        <v>343</v>
      </c>
      <c r="C108" s="7">
        <v>2017</v>
      </c>
      <c r="D108" s="7" t="s">
        <v>4</v>
      </c>
      <c r="E108" s="9" t="s">
        <v>11</v>
      </c>
      <c r="F108" s="7">
        <v>3.2674381110000001</v>
      </c>
    </row>
    <row r="109" spans="1:6">
      <c r="A109" s="19" t="s">
        <v>11</v>
      </c>
      <c r="B109" s="19" t="s">
        <v>344</v>
      </c>
      <c r="C109" s="7">
        <v>2017</v>
      </c>
      <c r="D109" s="7" t="s">
        <v>4</v>
      </c>
      <c r="E109" s="9" t="s">
        <v>11</v>
      </c>
      <c r="F109" s="7">
        <v>6.3477377000000001E-2</v>
      </c>
    </row>
    <row r="110" spans="1:6">
      <c r="A110" s="19" t="s">
        <v>12</v>
      </c>
      <c r="B110" s="19" t="s">
        <v>345</v>
      </c>
      <c r="C110" s="7">
        <v>2017</v>
      </c>
      <c r="D110" s="7" t="s">
        <v>4</v>
      </c>
      <c r="E110" s="9" t="s">
        <v>11</v>
      </c>
      <c r="F110" s="7">
        <v>0.227959579</v>
      </c>
    </row>
    <row r="111" spans="1:6">
      <c r="A111" s="19" t="s">
        <v>13</v>
      </c>
      <c r="B111" s="19" t="s">
        <v>346</v>
      </c>
      <c r="C111" s="7">
        <v>2017</v>
      </c>
      <c r="D111" s="7" t="s">
        <v>4</v>
      </c>
      <c r="E111" s="9" t="s">
        <v>11</v>
      </c>
      <c r="F111" s="7">
        <v>0.15559098299999999</v>
      </c>
    </row>
    <row r="112" spans="1:6">
      <c r="A112" s="19" t="s">
        <v>14</v>
      </c>
      <c r="B112" s="19" t="s">
        <v>347</v>
      </c>
      <c r="C112" s="7">
        <v>2017</v>
      </c>
      <c r="D112" s="7" t="s">
        <v>4</v>
      </c>
      <c r="E112" s="9" t="s">
        <v>11</v>
      </c>
      <c r="F112" s="7">
        <v>6.0707627E-2</v>
      </c>
    </row>
    <row r="113" spans="1:6">
      <c r="A113" s="19" t="s">
        <v>15</v>
      </c>
      <c r="B113" s="19" t="s">
        <v>348</v>
      </c>
      <c r="C113" s="7">
        <v>2017</v>
      </c>
      <c r="D113" s="7" t="s">
        <v>4</v>
      </c>
      <c r="E113" s="9" t="s">
        <v>11</v>
      </c>
      <c r="F113" s="7">
        <v>2.9756102339999999</v>
      </c>
    </row>
    <row r="114" spans="1:6">
      <c r="A114" s="19" t="s">
        <v>16</v>
      </c>
      <c r="B114" s="19" t="s">
        <v>349</v>
      </c>
      <c r="C114" s="7">
        <v>2017</v>
      </c>
      <c r="D114" s="7" t="s">
        <v>4</v>
      </c>
      <c r="E114" s="9" t="s">
        <v>11</v>
      </c>
      <c r="F114" s="7">
        <v>1.5707525819999999</v>
      </c>
    </row>
    <row r="115" spans="1:6">
      <c r="A115" s="19" t="s">
        <v>17</v>
      </c>
      <c r="B115" s="19" t="s">
        <v>350</v>
      </c>
      <c r="C115" s="7">
        <v>2017</v>
      </c>
      <c r="D115" s="7" t="s">
        <v>4</v>
      </c>
      <c r="E115" s="9" t="s">
        <v>11</v>
      </c>
      <c r="F115" s="7">
        <v>0.12511850499999999</v>
      </c>
    </row>
    <row r="116" spans="1:6">
      <c r="A116" s="19" t="s">
        <v>18</v>
      </c>
      <c r="B116" s="19" t="s">
        <v>351</v>
      </c>
      <c r="C116" s="7">
        <v>2017</v>
      </c>
      <c r="D116" s="7" t="s">
        <v>4</v>
      </c>
      <c r="E116" s="9" t="s">
        <v>11</v>
      </c>
      <c r="F116" s="7">
        <v>0.10747693799999999</v>
      </c>
    </row>
    <row r="117" spans="1:6">
      <c r="A117" s="19" t="s">
        <v>19</v>
      </c>
      <c r="B117" s="19" t="s">
        <v>352</v>
      </c>
      <c r="C117" s="7">
        <v>2017</v>
      </c>
      <c r="D117" s="7" t="s">
        <v>4</v>
      </c>
      <c r="E117" s="9" t="s">
        <v>11</v>
      </c>
      <c r="F117" s="7">
        <v>0.79277057399999995</v>
      </c>
    </row>
    <row r="118" spans="1:6">
      <c r="A118" s="19" t="s">
        <v>20</v>
      </c>
      <c r="B118" s="19" t="s">
        <v>353</v>
      </c>
      <c r="C118" s="7">
        <v>2017</v>
      </c>
      <c r="D118" s="7" t="s">
        <v>4</v>
      </c>
      <c r="E118" s="9" t="s">
        <v>11</v>
      </c>
      <c r="F118" s="7">
        <v>0.83110667599999999</v>
      </c>
    </row>
    <row r="119" spans="1:6">
      <c r="A119" s="19" t="s">
        <v>21</v>
      </c>
      <c r="B119" s="19" t="s">
        <v>354</v>
      </c>
      <c r="C119" s="7">
        <v>2017</v>
      </c>
      <c r="D119" s="7" t="s">
        <v>4</v>
      </c>
      <c r="E119" s="9" t="s">
        <v>11</v>
      </c>
      <c r="F119" s="7">
        <v>0.249279046</v>
      </c>
    </row>
    <row r="120" spans="1:6">
      <c r="A120" s="19" t="s">
        <v>22</v>
      </c>
      <c r="B120" s="19" t="s">
        <v>355</v>
      </c>
      <c r="C120" s="7">
        <v>2017</v>
      </c>
      <c r="D120" s="7" t="s">
        <v>4</v>
      </c>
      <c r="E120" s="9" t="s">
        <v>11</v>
      </c>
      <c r="F120" s="7">
        <v>7.9016890000000006E-2</v>
      </c>
    </row>
    <row r="121" spans="1:6">
      <c r="A121" s="19" t="s">
        <v>23</v>
      </c>
      <c r="B121" s="19" t="s">
        <v>356</v>
      </c>
      <c r="C121" s="7">
        <v>2017</v>
      </c>
      <c r="D121" s="7" t="s">
        <v>4</v>
      </c>
      <c r="E121" s="9" t="s">
        <v>11</v>
      </c>
      <c r="F121" s="7">
        <v>5.1308068389999999</v>
      </c>
    </row>
    <row r="122" spans="1:6">
      <c r="A122" s="19" t="s">
        <v>24</v>
      </c>
      <c r="B122" s="19" t="s">
        <v>357</v>
      </c>
      <c r="C122" s="7">
        <v>2017</v>
      </c>
      <c r="D122" s="7" t="s">
        <v>4</v>
      </c>
      <c r="E122" s="9" t="s">
        <v>11</v>
      </c>
      <c r="F122" s="7">
        <v>0.872354556</v>
      </c>
    </row>
    <row r="123" spans="1:6">
      <c r="A123" s="19" t="s">
        <v>25</v>
      </c>
      <c r="B123" s="19" t="s">
        <v>358</v>
      </c>
      <c r="C123" s="7">
        <v>2017</v>
      </c>
      <c r="D123" s="7" t="s">
        <v>4</v>
      </c>
      <c r="E123" s="9" t="s">
        <v>11</v>
      </c>
      <c r="F123" s="7">
        <v>8.0816589999999994E-2</v>
      </c>
    </row>
    <row r="124" spans="1:6">
      <c r="A124" s="19" t="s">
        <v>26</v>
      </c>
      <c r="B124" s="19" t="s">
        <v>359</v>
      </c>
      <c r="C124" s="7">
        <v>2017</v>
      </c>
      <c r="D124" s="7" t="s">
        <v>4</v>
      </c>
      <c r="E124" s="9" t="s">
        <v>11</v>
      </c>
      <c r="F124" s="7">
        <v>0.38113700099999998</v>
      </c>
    </row>
    <row r="125" spans="1:6">
      <c r="A125" s="19" t="s">
        <v>27</v>
      </c>
      <c r="B125" s="19" t="s">
        <v>360</v>
      </c>
      <c r="C125" s="7">
        <v>2017</v>
      </c>
      <c r="D125" s="7" t="s">
        <v>4</v>
      </c>
      <c r="E125" s="9" t="s">
        <v>11</v>
      </c>
      <c r="F125" s="7">
        <v>2.0750729699999999</v>
      </c>
    </row>
    <row r="126" spans="1:6">
      <c r="A126" s="19" t="s">
        <v>28</v>
      </c>
      <c r="B126" s="19" t="s">
        <v>361</v>
      </c>
      <c r="C126" s="7">
        <v>2017</v>
      </c>
      <c r="D126" s="7" t="s">
        <v>4</v>
      </c>
      <c r="E126" s="9" t="s">
        <v>11</v>
      </c>
      <c r="F126" s="7">
        <v>0.71438365199999998</v>
      </c>
    </row>
    <row r="127" spans="1:6">
      <c r="A127" s="19" t="s">
        <v>29</v>
      </c>
      <c r="B127" s="19" t="s">
        <v>362</v>
      </c>
      <c r="C127" s="7">
        <v>2017</v>
      </c>
      <c r="D127" s="7" t="s">
        <v>4</v>
      </c>
      <c r="E127" s="9" t="s">
        <v>11</v>
      </c>
      <c r="F127" s="7">
        <v>0.9028583</v>
      </c>
    </row>
    <row r="128" spans="1:6">
      <c r="A128" s="19" t="s">
        <v>30</v>
      </c>
      <c r="B128" s="19" t="s">
        <v>363</v>
      </c>
      <c r="C128" s="7">
        <v>2017</v>
      </c>
      <c r="D128" s="7" t="s">
        <v>4</v>
      </c>
      <c r="E128" s="9" t="s">
        <v>11</v>
      </c>
      <c r="F128" s="7">
        <v>4.103797696</v>
      </c>
    </row>
    <row r="129" spans="1:6">
      <c r="A129" s="19" t="s">
        <v>31</v>
      </c>
      <c r="B129" s="19" t="s">
        <v>364</v>
      </c>
      <c r="C129" s="7">
        <v>2017</v>
      </c>
      <c r="D129" s="7" t="s">
        <v>4</v>
      </c>
      <c r="E129" s="9" t="s">
        <v>11</v>
      </c>
      <c r="F129" s="7">
        <v>0.651432609</v>
      </c>
    </row>
    <row r="130" spans="1:6">
      <c r="A130" s="19" t="s">
        <v>32</v>
      </c>
      <c r="B130" s="19" t="s">
        <v>365</v>
      </c>
      <c r="C130" s="7">
        <v>2017</v>
      </c>
      <c r="D130" s="7" t="s">
        <v>4</v>
      </c>
      <c r="E130" s="9" t="s">
        <v>11</v>
      </c>
      <c r="F130" s="7">
        <v>8.5137660000000004E-2</v>
      </c>
    </row>
    <row r="131" spans="1:6">
      <c r="A131" s="19" t="s">
        <v>33</v>
      </c>
      <c r="B131" s="19" t="s">
        <v>366</v>
      </c>
      <c r="C131" s="7">
        <v>2017</v>
      </c>
      <c r="D131" s="7" t="s">
        <v>4</v>
      </c>
      <c r="E131" s="9" t="s">
        <v>11</v>
      </c>
      <c r="F131" s="7">
        <v>2.9446622699999998</v>
      </c>
    </row>
    <row r="132" spans="1:6">
      <c r="A132" s="19" t="s">
        <v>34</v>
      </c>
      <c r="B132" s="19" t="s">
        <v>367</v>
      </c>
      <c r="C132" s="7">
        <v>2017</v>
      </c>
      <c r="D132" s="7" t="s">
        <v>4</v>
      </c>
      <c r="E132" s="9" t="s">
        <v>11</v>
      </c>
      <c r="F132" s="7">
        <v>3.4044943820000002</v>
      </c>
    </row>
    <row r="133" spans="1:6">
      <c r="A133" s="19" t="s">
        <v>35</v>
      </c>
      <c r="B133" s="19" t="s">
        <v>368</v>
      </c>
      <c r="C133" s="7">
        <v>2017</v>
      </c>
      <c r="D133" s="7" t="s">
        <v>4</v>
      </c>
      <c r="E133" s="9" t="s">
        <v>11</v>
      </c>
      <c r="F133" s="7">
        <v>0.23642274199999999</v>
      </c>
    </row>
    <row r="134" spans="1:6">
      <c r="A134" s="20" t="s">
        <v>3</v>
      </c>
      <c r="B134" s="19" t="s">
        <v>336</v>
      </c>
      <c r="C134" s="7">
        <v>2020</v>
      </c>
      <c r="D134" s="7" t="s">
        <v>4</v>
      </c>
      <c r="E134" s="9" t="s">
        <v>11</v>
      </c>
      <c r="F134" s="7">
        <v>1.3</v>
      </c>
    </row>
    <row r="135" spans="1:6">
      <c r="A135" s="20" t="s">
        <v>4</v>
      </c>
      <c r="B135" s="19" t="s">
        <v>337</v>
      </c>
      <c r="C135" s="7">
        <v>2020</v>
      </c>
      <c r="D135" s="7" t="s">
        <v>4</v>
      </c>
      <c r="E135" s="9" t="s">
        <v>11</v>
      </c>
      <c r="F135" s="7">
        <v>0.3</v>
      </c>
    </row>
    <row r="136" spans="1:6">
      <c r="A136" s="19" t="s">
        <v>5</v>
      </c>
      <c r="B136" s="19" t="s">
        <v>338</v>
      </c>
      <c r="C136" s="7">
        <v>2020</v>
      </c>
      <c r="D136" s="7" t="s">
        <v>4</v>
      </c>
      <c r="E136" s="9" t="s">
        <v>11</v>
      </c>
      <c r="F136" s="7">
        <v>1.4</v>
      </c>
    </row>
    <row r="137" spans="1:6">
      <c r="A137" s="19" t="s">
        <v>6</v>
      </c>
      <c r="B137" s="19" t="s">
        <v>339</v>
      </c>
      <c r="C137" s="7">
        <v>2020</v>
      </c>
      <c r="D137" s="7" t="s">
        <v>4</v>
      </c>
      <c r="E137" s="9" t="s">
        <v>11</v>
      </c>
      <c r="F137" s="7">
        <v>1</v>
      </c>
    </row>
    <row r="138" spans="1:6">
      <c r="A138" s="19" t="s">
        <v>7</v>
      </c>
      <c r="B138" s="19" t="s">
        <v>340</v>
      </c>
      <c r="C138" s="7">
        <v>2020</v>
      </c>
      <c r="D138" s="7" t="s">
        <v>4</v>
      </c>
      <c r="E138" s="9" t="s">
        <v>11</v>
      </c>
      <c r="F138" s="7">
        <v>2.9</v>
      </c>
    </row>
    <row r="139" spans="1:6">
      <c r="A139" s="19" t="s">
        <v>8</v>
      </c>
      <c r="B139" s="19" t="s">
        <v>341</v>
      </c>
      <c r="C139" s="7">
        <v>2020</v>
      </c>
      <c r="D139" s="7" t="s">
        <v>4</v>
      </c>
      <c r="E139" s="9" t="s">
        <v>11</v>
      </c>
      <c r="F139" s="7">
        <v>0.3</v>
      </c>
    </row>
    <row r="140" spans="1:6">
      <c r="A140" s="19" t="s">
        <v>9</v>
      </c>
      <c r="B140" s="19" t="s">
        <v>342</v>
      </c>
      <c r="C140" s="7">
        <v>2020</v>
      </c>
      <c r="D140" s="7" t="s">
        <v>4</v>
      </c>
      <c r="E140" s="9" t="s">
        <v>11</v>
      </c>
      <c r="F140" s="7">
        <v>0.7</v>
      </c>
    </row>
    <row r="141" spans="1:6">
      <c r="A141" s="19" t="s">
        <v>10</v>
      </c>
      <c r="B141" s="19" t="s">
        <v>343</v>
      </c>
      <c r="C141" s="7">
        <v>2020</v>
      </c>
      <c r="D141" s="7" t="s">
        <v>4</v>
      </c>
      <c r="E141" s="9" t="s">
        <v>11</v>
      </c>
      <c r="F141" s="7">
        <v>3.3</v>
      </c>
    </row>
    <row r="142" spans="1:6">
      <c r="A142" s="19" t="s">
        <v>11</v>
      </c>
      <c r="B142" s="19" t="s">
        <v>344</v>
      </c>
      <c r="C142" s="7">
        <v>2020</v>
      </c>
      <c r="D142" s="7" t="s">
        <v>4</v>
      </c>
      <c r="E142" s="9" t="s">
        <v>11</v>
      </c>
      <c r="F142" s="7">
        <v>0.3</v>
      </c>
    </row>
    <row r="143" spans="1:6">
      <c r="A143" s="19" t="s">
        <v>12</v>
      </c>
      <c r="B143" s="19" t="s">
        <v>345</v>
      </c>
      <c r="C143" s="7">
        <v>2020</v>
      </c>
      <c r="D143" s="7" t="s">
        <v>4</v>
      </c>
      <c r="E143" s="9" t="s">
        <v>11</v>
      </c>
      <c r="F143" s="7">
        <v>0.4</v>
      </c>
    </row>
    <row r="144" spans="1:6">
      <c r="A144" s="19" t="s">
        <v>13</v>
      </c>
      <c r="B144" s="19" t="s">
        <v>346</v>
      </c>
      <c r="C144" s="7">
        <v>2020</v>
      </c>
      <c r="D144" s="7" t="s">
        <v>4</v>
      </c>
      <c r="E144" s="9" t="s">
        <v>11</v>
      </c>
      <c r="F144" s="7">
        <v>0.4</v>
      </c>
    </row>
    <row r="145" spans="1:6">
      <c r="A145" s="19" t="s">
        <v>14</v>
      </c>
      <c r="B145" s="19" t="s">
        <v>347</v>
      </c>
      <c r="C145" s="7">
        <v>2020</v>
      </c>
      <c r="D145" s="7" t="s">
        <v>4</v>
      </c>
      <c r="E145" s="9" t="s">
        <v>11</v>
      </c>
      <c r="F145" s="7">
        <v>0.4</v>
      </c>
    </row>
    <row r="146" spans="1:6">
      <c r="A146" s="19" t="s">
        <v>15</v>
      </c>
      <c r="B146" s="19" t="s">
        <v>348</v>
      </c>
      <c r="C146" s="7">
        <v>2020</v>
      </c>
      <c r="D146" s="7" t="s">
        <v>4</v>
      </c>
      <c r="E146" s="9" t="s">
        <v>11</v>
      </c>
      <c r="F146" s="7">
        <v>3.1</v>
      </c>
    </row>
    <row r="147" spans="1:6">
      <c r="A147" s="19" t="s">
        <v>16</v>
      </c>
      <c r="B147" s="19" t="s">
        <v>349</v>
      </c>
      <c r="C147" s="7">
        <v>2020</v>
      </c>
      <c r="D147" s="7" t="s">
        <v>4</v>
      </c>
      <c r="E147" s="9" t="s">
        <v>11</v>
      </c>
      <c r="F147" s="7">
        <v>1</v>
      </c>
    </row>
    <row r="148" spans="1:6">
      <c r="A148" s="19" t="s">
        <v>17</v>
      </c>
      <c r="B148" s="19" t="s">
        <v>350</v>
      </c>
      <c r="C148" s="7">
        <v>2020</v>
      </c>
      <c r="D148" s="7" t="s">
        <v>4</v>
      </c>
      <c r="E148" s="9" t="s">
        <v>11</v>
      </c>
      <c r="F148" s="7">
        <v>0.4</v>
      </c>
    </row>
    <row r="149" spans="1:6">
      <c r="A149" s="19" t="s">
        <v>18</v>
      </c>
      <c r="B149" s="19" t="s">
        <v>351</v>
      </c>
      <c r="C149" s="7">
        <v>2020</v>
      </c>
      <c r="D149" s="7" t="s">
        <v>4</v>
      </c>
      <c r="E149" s="9" t="s">
        <v>11</v>
      </c>
      <c r="F149" s="7">
        <v>0.4</v>
      </c>
    </row>
    <row r="150" spans="1:6">
      <c r="A150" s="19" t="s">
        <v>19</v>
      </c>
      <c r="B150" s="19" t="s">
        <v>352</v>
      </c>
      <c r="C150" s="7">
        <v>2020</v>
      </c>
      <c r="D150" s="7" t="s">
        <v>4</v>
      </c>
      <c r="E150" s="9" t="s">
        <v>11</v>
      </c>
      <c r="F150" s="7">
        <v>0.8</v>
      </c>
    </row>
    <row r="151" spans="1:6">
      <c r="A151" s="19" t="s">
        <v>20</v>
      </c>
      <c r="B151" s="19" t="s">
        <v>353</v>
      </c>
      <c r="C151" s="7">
        <v>2020</v>
      </c>
      <c r="D151" s="7" t="s">
        <v>4</v>
      </c>
      <c r="E151" s="9" t="s">
        <v>11</v>
      </c>
      <c r="F151" s="7">
        <v>1.5</v>
      </c>
    </row>
    <row r="152" spans="1:6">
      <c r="A152" s="19" t="s">
        <v>21</v>
      </c>
      <c r="B152" s="19" t="s">
        <v>354</v>
      </c>
      <c r="C152" s="7">
        <v>2020</v>
      </c>
      <c r="D152" s="7" t="s">
        <v>4</v>
      </c>
      <c r="E152" s="9" t="s">
        <v>11</v>
      </c>
      <c r="F152" s="7">
        <v>0.9</v>
      </c>
    </row>
    <row r="153" spans="1:6">
      <c r="A153" s="19" t="s">
        <v>22</v>
      </c>
      <c r="B153" s="19" t="s">
        <v>355</v>
      </c>
      <c r="C153" s="7">
        <v>2020</v>
      </c>
      <c r="D153" s="7" t="s">
        <v>4</v>
      </c>
      <c r="E153" s="9" t="s">
        <v>11</v>
      </c>
      <c r="F153" s="7">
        <v>0.5</v>
      </c>
    </row>
    <row r="154" spans="1:6">
      <c r="A154" s="19" t="s">
        <v>23</v>
      </c>
      <c r="B154" s="19" t="s">
        <v>356</v>
      </c>
      <c r="C154" s="7">
        <v>2020</v>
      </c>
      <c r="D154" s="7" t="s">
        <v>4</v>
      </c>
      <c r="E154" s="9" t="s">
        <v>11</v>
      </c>
      <c r="F154" s="7">
        <v>5.7</v>
      </c>
    </row>
    <row r="155" spans="1:6">
      <c r="A155" s="19" t="s">
        <v>24</v>
      </c>
      <c r="B155" s="19" t="s">
        <v>357</v>
      </c>
      <c r="C155" s="7">
        <v>2020</v>
      </c>
      <c r="D155" s="7" t="s">
        <v>4</v>
      </c>
      <c r="E155" s="9" t="s">
        <v>11</v>
      </c>
      <c r="F155" s="7">
        <v>0.8</v>
      </c>
    </row>
    <row r="156" spans="1:6">
      <c r="A156" s="19" t="s">
        <v>25</v>
      </c>
      <c r="B156" s="19" t="s">
        <v>358</v>
      </c>
      <c r="C156" s="7">
        <v>2020</v>
      </c>
      <c r="D156" s="7" t="s">
        <v>4</v>
      </c>
      <c r="E156" s="9" t="s">
        <v>11</v>
      </c>
      <c r="F156" s="7">
        <v>0.4</v>
      </c>
    </row>
    <row r="157" spans="1:6">
      <c r="A157" s="19" t="s">
        <v>26</v>
      </c>
      <c r="B157" s="19" t="s">
        <v>359</v>
      </c>
      <c r="C157" s="7">
        <v>2020</v>
      </c>
      <c r="D157" s="7" t="s">
        <v>4</v>
      </c>
      <c r="E157" s="9" t="s">
        <v>11</v>
      </c>
      <c r="F157" s="7">
        <v>0.9</v>
      </c>
    </row>
    <row r="158" spans="1:6">
      <c r="A158" s="19" t="s">
        <v>27</v>
      </c>
      <c r="B158" s="19" t="s">
        <v>360</v>
      </c>
      <c r="C158" s="7">
        <v>2020</v>
      </c>
      <c r="D158" s="7" t="s">
        <v>4</v>
      </c>
      <c r="E158" s="9" t="s">
        <v>11</v>
      </c>
      <c r="F158" s="7">
        <v>3</v>
      </c>
    </row>
    <row r="159" spans="1:6">
      <c r="A159" s="19" t="s">
        <v>28</v>
      </c>
      <c r="B159" s="19" t="s">
        <v>361</v>
      </c>
      <c r="C159" s="7">
        <v>2020</v>
      </c>
      <c r="D159" s="7" t="s">
        <v>4</v>
      </c>
      <c r="E159" s="9" t="s">
        <v>11</v>
      </c>
      <c r="F159" s="7">
        <v>1.1000000000000001</v>
      </c>
    </row>
    <row r="160" spans="1:6">
      <c r="A160" s="19" t="s">
        <v>29</v>
      </c>
      <c r="B160" s="19" t="s">
        <v>362</v>
      </c>
      <c r="C160" s="7">
        <v>2020</v>
      </c>
      <c r="D160" s="7" t="s">
        <v>4</v>
      </c>
      <c r="E160" s="9" t="s">
        <v>11</v>
      </c>
      <c r="F160" s="7">
        <v>1.2</v>
      </c>
    </row>
    <row r="161" spans="1:6">
      <c r="A161" s="19" t="s">
        <v>30</v>
      </c>
      <c r="B161" s="19" t="s">
        <v>363</v>
      </c>
      <c r="C161" s="7">
        <v>2020</v>
      </c>
      <c r="D161" s="7" t="s">
        <v>4</v>
      </c>
      <c r="E161" s="9" t="s">
        <v>11</v>
      </c>
      <c r="F161" s="7">
        <v>3.6</v>
      </c>
    </row>
    <row r="162" spans="1:6">
      <c r="A162" s="19" t="s">
        <v>31</v>
      </c>
      <c r="B162" s="19" t="s">
        <v>364</v>
      </c>
      <c r="C162" s="7">
        <v>2020</v>
      </c>
      <c r="D162" s="7" t="s">
        <v>4</v>
      </c>
      <c r="E162" s="9" t="s">
        <v>11</v>
      </c>
      <c r="F162" s="7">
        <v>0.8</v>
      </c>
    </row>
    <row r="163" spans="1:6">
      <c r="A163" s="19" t="s">
        <v>32</v>
      </c>
      <c r="B163" s="19" t="s">
        <v>365</v>
      </c>
      <c r="C163" s="7">
        <v>2020</v>
      </c>
      <c r="D163" s="7" t="s">
        <v>4</v>
      </c>
      <c r="E163" s="9" t="s">
        <v>11</v>
      </c>
      <c r="F163" s="7">
        <v>0.3</v>
      </c>
    </row>
    <row r="164" spans="1:6">
      <c r="A164" s="19" t="s">
        <v>33</v>
      </c>
      <c r="B164" s="19" t="s">
        <v>366</v>
      </c>
      <c r="C164" s="7">
        <v>2020</v>
      </c>
      <c r="D164" s="7" t="s">
        <v>4</v>
      </c>
      <c r="E164" s="9" t="s">
        <v>11</v>
      </c>
      <c r="F164" s="7">
        <v>3.5</v>
      </c>
    </row>
    <row r="165" spans="1:6">
      <c r="A165" s="19" t="s">
        <v>34</v>
      </c>
      <c r="B165" s="19" t="s">
        <v>367</v>
      </c>
      <c r="C165" s="7">
        <v>2020</v>
      </c>
      <c r="D165" s="7" t="s">
        <v>4</v>
      </c>
      <c r="E165" s="9" t="s">
        <v>11</v>
      </c>
      <c r="F165" s="7">
        <v>1.8</v>
      </c>
    </row>
    <row r="166" spans="1:6">
      <c r="A166" s="19" t="s">
        <v>35</v>
      </c>
      <c r="B166" s="19" t="s">
        <v>368</v>
      </c>
      <c r="C166" s="7">
        <v>2020</v>
      </c>
      <c r="D166" s="7" t="s">
        <v>4</v>
      </c>
      <c r="E166" s="9" t="s">
        <v>11</v>
      </c>
      <c r="F166" s="7">
        <v>0.2</v>
      </c>
    </row>
  </sheetData>
  <autoFilter ref="A1:F166" xr:uid="{00000000-0009-0000-0000-000009000000}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filterMode="1">
    <outlinePr summaryBelow="0" summaryRight="0"/>
  </sheetPr>
  <dimension ref="A1:F199"/>
  <sheetViews>
    <sheetView workbookViewId="0"/>
  </sheetViews>
  <sheetFormatPr baseColWidth="10" defaultColWidth="12.6640625" defaultRowHeight="15.75" customHeight="1"/>
  <sheetData>
    <row r="1" spans="1:6" ht="16">
      <c r="A1" s="19" t="s">
        <v>1</v>
      </c>
      <c r="B1" s="19" t="s">
        <v>334</v>
      </c>
      <c r="C1" s="19" t="s">
        <v>0</v>
      </c>
      <c r="D1" s="19" t="s">
        <v>37</v>
      </c>
      <c r="E1" s="19" t="s">
        <v>39</v>
      </c>
      <c r="F1" s="19" t="s">
        <v>335</v>
      </c>
    </row>
    <row r="2" spans="1:6" ht="16">
      <c r="A2" s="20" t="s">
        <v>3</v>
      </c>
      <c r="B2" s="19" t="s">
        <v>336</v>
      </c>
      <c r="C2" s="7">
        <v>2010</v>
      </c>
      <c r="D2" s="7" t="s">
        <v>4</v>
      </c>
      <c r="E2" s="7" t="s">
        <v>12</v>
      </c>
      <c r="F2" s="7">
        <v>5.3889579999999997</v>
      </c>
    </row>
    <row r="3" spans="1:6" ht="16" hidden="1">
      <c r="A3" s="20" t="s">
        <v>4</v>
      </c>
      <c r="B3" s="19" t="s">
        <v>337</v>
      </c>
      <c r="C3" s="7">
        <v>2010</v>
      </c>
      <c r="D3" s="7" t="s">
        <v>4</v>
      </c>
      <c r="E3" s="7" t="s">
        <v>12</v>
      </c>
      <c r="F3" s="23">
        <v>0.95622311999999998</v>
      </c>
    </row>
    <row r="4" spans="1:6" ht="16" hidden="1">
      <c r="A4" s="19" t="s">
        <v>5</v>
      </c>
      <c r="B4" s="19" t="s">
        <v>338</v>
      </c>
      <c r="C4" s="7">
        <v>2010</v>
      </c>
      <c r="D4" s="7" t="s">
        <v>4</v>
      </c>
      <c r="E4" s="7" t="s">
        <v>12</v>
      </c>
      <c r="F4" s="23">
        <v>1.80416731</v>
      </c>
    </row>
    <row r="5" spans="1:6" ht="16" hidden="1">
      <c r="A5" s="19" t="s">
        <v>6</v>
      </c>
      <c r="B5" s="19" t="s">
        <v>339</v>
      </c>
      <c r="C5" s="7">
        <v>2010</v>
      </c>
      <c r="D5" s="7" t="s">
        <v>4</v>
      </c>
      <c r="E5" s="7" t="s">
        <v>12</v>
      </c>
      <c r="F5" s="23">
        <v>4.0063655999999996</v>
      </c>
    </row>
    <row r="6" spans="1:6" ht="16" hidden="1">
      <c r="A6" s="19" t="s">
        <v>7</v>
      </c>
      <c r="B6" s="19" t="s">
        <v>340</v>
      </c>
      <c r="C6" s="7">
        <v>2010</v>
      </c>
      <c r="D6" s="7" t="s">
        <v>4</v>
      </c>
      <c r="E6" s="7" t="s">
        <v>12</v>
      </c>
      <c r="F6" s="23">
        <v>4.7313455099999997</v>
      </c>
    </row>
    <row r="7" spans="1:6" ht="16" hidden="1">
      <c r="A7" s="19" t="s">
        <v>8</v>
      </c>
      <c r="B7" s="19" t="s">
        <v>341</v>
      </c>
      <c r="C7" s="7">
        <v>2010</v>
      </c>
      <c r="D7" s="7" t="s">
        <v>4</v>
      </c>
      <c r="E7" s="7" t="s">
        <v>12</v>
      </c>
      <c r="F7" s="23">
        <v>1.21593832</v>
      </c>
    </row>
    <row r="8" spans="1:6" ht="16" hidden="1">
      <c r="A8" s="19" t="s">
        <v>9</v>
      </c>
      <c r="B8" s="19" t="s">
        <v>342</v>
      </c>
      <c r="C8" s="7">
        <v>2010</v>
      </c>
      <c r="D8" s="7" t="s">
        <v>4</v>
      </c>
      <c r="E8" s="7" t="s">
        <v>12</v>
      </c>
      <c r="F8" s="23">
        <v>4.0795163700000003</v>
      </c>
    </row>
    <row r="9" spans="1:6" ht="16" hidden="1">
      <c r="A9" s="19" t="s">
        <v>10</v>
      </c>
      <c r="B9" s="19" t="s">
        <v>343</v>
      </c>
      <c r="C9" s="7">
        <v>2010</v>
      </c>
      <c r="D9" s="7" t="s">
        <v>4</v>
      </c>
      <c r="E9" s="7" t="s">
        <v>12</v>
      </c>
      <c r="F9" s="23">
        <v>13.9054942</v>
      </c>
    </row>
    <row r="10" spans="1:6" ht="16" hidden="1">
      <c r="A10" s="19" t="s">
        <v>11</v>
      </c>
      <c r="B10" s="19" t="s">
        <v>344</v>
      </c>
      <c r="C10" s="7">
        <v>2010</v>
      </c>
      <c r="D10" s="7" t="s">
        <v>4</v>
      </c>
      <c r="E10" s="7" t="s">
        <v>12</v>
      </c>
      <c r="F10" s="23">
        <v>2.5483335399999998</v>
      </c>
    </row>
    <row r="11" spans="1:6" ht="16" hidden="1">
      <c r="A11" s="19" t="s">
        <v>12</v>
      </c>
      <c r="B11" s="19" t="s">
        <v>345</v>
      </c>
      <c r="C11" s="7">
        <v>2010</v>
      </c>
      <c r="D11" s="7" t="s">
        <v>4</v>
      </c>
      <c r="E11" s="7" t="s">
        <v>12</v>
      </c>
      <c r="F11" s="23">
        <v>0.65907304</v>
      </c>
    </row>
    <row r="12" spans="1:6" ht="16" hidden="1">
      <c r="A12" s="19" t="s">
        <v>13</v>
      </c>
      <c r="B12" s="19" t="s">
        <v>346</v>
      </c>
      <c r="C12" s="7">
        <v>2010</v>
      </c>
      <c r="D12" s="7" t="s">
        <v>4</v>
      </c>
      <c r="E12" s="7" t="s">
        <v>12</v>
      </c>
      <c r="F12" s="23">
        <v>5.3917961700000001</v>
      </c>
    </row>
    <row r="13" spans="1:6" ht="16" hidden="1">
      <c r="A13" s="19" t="s">
        <v>14</v>
      </c>
      <c r="B13" s="19" t="s">
        <v>347</v>
      </c>
      <c r="C13" s="7">
        <v>2010</v>
      </c>
      <c r="D13" s="7" t="s">
        <v>4</v>
      </c>
      <c r="E13" s="7" t="s">
        <v>12</v>
      </c>
      <c r="F13" s="23">
        <v>2.6710989700000001</v>
      </c>
    </row>
    <row r="14" spans="1:6" ht="16" hidden="1">
      <c r="A14" s="19" t="s">
        <v>15</v>
      </c>
      <c r="B14" s="19" t="s">
        <v>348</v>
      </c>
      <c r="C14" s="7">
        <v>2010</v>
      </c>
      <c r="D14" s="7" t="s">
        <v>4</v>
      </c>
      <c r="E14" s="7" t="s">
        <v>12</v>
      </c>
      <c r="F14" s="23">
        <v>17.182321900000002</v>
      </c>
    </row>
    <row r="15" spans="1:6" ht="16" hidden="1">
      <c r="A15" s="19" t="s">
        <v>16</v>
      </c>
      <c r="B15" s="19" t="s">
        <v>349</v>
      </c>
      <c r="C15" s="7">
        <v>2010</v>
      </c>
      <c r="D15" s="7" t="s">
        <v>4</v>
      </c>
      <c r="E15" s="7" t="s">
        <v>12</v>
      </c>
      <c r="F15" s="23">
        <v>6.3831840199999998</v>
      </c>
    </row>
    <row r="16" spans="1:6" ht="16" hidden="1">
      <c r="A16" s="19" t="s">
        <v>17</v>
      </c>
      <c r="B16" s="19" t="s">
        <v>350</v>
      </c>
      <c r="C16" s="7">
        <v>2010</v>
      </c>
      <c r="D16" s="7" t="s">
        <v>4</v>
      </c>
      <c r="E16" s="7" t="s">
        <v>12</v>
      </c>
      <c r="F16" s="23">
        <v>2.1759094000000001</v>
      </c>
    </row>
    <row r="17" spans="1:6" ht="16" hidden="1">
      <c r="A17" s="19" t="s">
        <v>18</v>
      </c>
      <c r="B17" s="19" t="s">
        <v>351</v>
      </c>
      <c r="C17" s="7">
        <v>2010</v>
      </c>
      <c r="D17" s="7" t="s">
        <v>4</v>
      </c>
      <c r="E17" s="7" t="s">
        <v>12</v>
      </c>
      <c r="F17" s="23">
        <v>3.1133521900000001</v>
      </c>
    </row>
    <row r="18" spans="1:6" ht="16" hidden="1">
      <c r="A18" s="19" t="s">
        <v>19</v>
      </c>
      <c r="B18" s="19" t="s">
        <v>352</v>
      </c>
      <c r="C18" s="7">
        <v>2010</v>
      </c>
      <c r="D18" s="7" t="s">
        <v>4</v>
      </c>
      <c r="E18" s="7" t="s">
        <v>12</v>
      </c>
      <c r="F18" s="23">
        <v>8.8965209900000009</v>
      </c>
    </row>
    <row r="19" spans="1:6" ht="16" hidden="1">
      <c r="A19" s="19" t="s">
        <v>20</v>
      </c>
      <c r="B19" s="19" t="s">
        <v>353</v>
      </c>
      <c r="C19" s="7">
        <v>2010</v>
      </c>
      <c r="D19" s="7" t="s">
        <v>4</v>
      </c>
      <c r="E19" s="7" t="s">
        <v>12</v>
      </c>
      <c r="F19" s="23">
        <v>6.6077618899999999</v>
      </c>
    </row>
    <row r="20" spans="1:6" ht="16" hidden="1">
      <c r="A20" s="19" t="s">
        <v>21</v>
      </c>
      <c r="B20" s="19" t="s">
        <v>354</v>
      </c>
      <c r="C20" s="7">
        <v>2010</v>
      </c>
      <c r="D20" s="7" t="s">
        <v>4</v>
      </c>
      <c r="E20" s="7" t="s">
        <v>12</v>
      </c>
      <c r="F20" s="23">
        <v>3.54264687</v>
      </c>
    </row>
    <row r="21" spans="1:6" ht="16" hidden="1">
      <c r="A21" s="19" t="s">
        <v>22</v>
      </c>
      <c r="B21" s="19" t="s">
        <v>355</v>
      </c>
      <c r="C21" s="7">
        <v>2010</v>
      </c>
      <c r="D21" s="7" t="s">
        <v>4</v>
      </c>
      <c r="E21" s="7" t="s">
        <v>12</v>
      </c>
      <c r="F21" s="23">
        <v>1.5229933</v>
      </c>
    </row>
    <row r="22" spans="1:6" ht="16" hidden="1">
      <c r="A22" s="19" t="s">
        <v>23</v>
      </c>
      <c r="B22" s="19" t="s">
        <v>356</v>
      </c>
      <c r="C22" s="7">
        <v>2010</v>
      </c>
      <c r="D22" s="7" t="s">
        <v>4</v>
      </c>
      <c r="E22" s="7" t="s">
        <v>12</v>
      </c>
      <c r="F22" s="23">
        <v>17.663262799999998</v>
      </c>
    </row>
    <row r="23" spans="1:6" ht="16" hidden="1">
      <c r="A23" s="19" t="s">
        <v>24</v>
      </c>
      <c r="B23" s="19" t="s">
        <v>357</v>
      </c>
      <c r="C23" s="7">
        <v>2010</v>
      </c>
      <c r="D23" s="7" t="s">
        <v>4</v>
      </c>
      <c r="E23" s="7" t="s">
        <v>12</v>
      </c>
      <c r="F23" s="23">
        <v>8.69256545</v>
      </c>
    </row>
    <row r="24" spans="1:6" ht="16" hidden="1">
      <c r="A24" s="19" t="s">
        <v>25</v>
      </c>
      <c r="B24" s="19" t="s">
        <v>358</v>
      </c>
      <c r="C24" s="7">
        <v>2010</v>
      </c>
      <c r="D24" s="7" t="s">
        <v>4</v>
      </c>
      <c r="E24" s="7" t="s">
        <v>12</v>
      </c>
      <c r="F24" s="23">
        <v>2.5110659599999998</v>
      </c>
    </row>
    <row r="25" spans="1:6" ht="16" hidden="1">
      <c r="A25" s="19" t="s">
        <v>26</v>
      </c>
      <c r="B25" s="19" t="s">
        <v>359</v>
      </c>
      <c r="C25" s="7">
        <v>2010</v>
      </c>
      <c r="D25" s="7" t="s">
        <v>4</v>
      </c>
      <c r="E25" s="7" t="s">
        <v>12</v>
      </c>
      <c r="F25" s="23">
        <v>3.53981579</v>
      </c>
    </row>
    <row r="26" spans="1:6" ht="16" hidden="1">
      <c r="A26" s="19" t="s">
        <v>27</v>
      </c>
      <c r="B26" s="19" t="s">
        <v>360</v>
      </c>
      <c r="C26" s="7">
        <v>2010</v>
      </c>
      <c r="D26" s="7" t="s">
        <v>4</v>
      </c>
      <c r="E26" s="7" t="s">
        <v>12</v>
      </c>
      <c r="F26" s="23">
        <v>7.6039015299999999</v>
      </c>
    </row>
    <row r="27" spans="1:6" ht="16" hidden="1">
      <c r="A27" s="19" t="s">
        <v>28</v>
      </c>
      <c r="B27" s="19" t="s">
        <v>361</v>
      </c>
      <c r="C27" s="7">
        <v>2010</v>
      </c>
      <c r="D27" s="7" t="s">
        <v>4</v>
      </c>
      <c r="E27" s="7" t="s">
        <v>12</v>
      </c>
      <c r="F27" s="23">
        <v>5.5709065300000002</v>
      </c>
    </row>
    <row r="28" spans="1:6" ht="16" hidden="1">
      <c r="A28" s="19" t="s">
        <v>29</v>
      </c>
      <c r="B28" s="19" t="s">
        <v>362</v>
      </c>
      <c r="C28" s="7">
        <v>2010</v>
      </c>
      <c r="D28" s="7" t="s">
        <v>4</v>
      </c>
      <c r="E28" s="7" t="s">
        <v>12</v>
      </c>
      <c r="F28" s="23">
        <v>4.8232525600000002</v>
      </c>
    </row>
    <row r="29" spans="1:6" ht="16" hidden="1">
      <c r="A29" s="19" t="s">
        <v>30</v>
      </c>
      <c r="B29" s="19" t="s">
        <v>363</v>
      </c>
      <c r="C29" s="7">
        <v>2010</v>
      </c>
      <c r="D29" s="7" t="s">
        <v>4</v>
      </c>
      <c r="E29" s="7" t="s">
        <v>12</v>
      </c>
      <c r="F29" s="23">
        <v>5.4823912100000003</v>
      </c>
    </row>
    <row r="30" spans="1:6" ht="16" hidden="1">
      <c r="A30" s="19" t="s">
        <v>31</v>
      </c>
      <c r="B30" s="19" t="s">
        <v>364</v>
      </c>
      <c r="C30" s="7">
        <v>2010</v>
      </c>
      <c r="D30" s="7" t="s">
        <v>4</v>
      </c>
      <c r="E30" s="7" t="s">
        <v>12</v>
      </c>
      <c r="F30" s="23">
        <v>3.1194466599999999</v>
      </c>
    </row>
    <row r="31" spans="1:6" ht="16" hidden="1">
      <c r="A31" s="19" t="s">
        <v>32</v>
      </c>
      <c r="B31" s="19" t="s">
        <v>365</v>
      </c>
      <c r="C31" s="7">
        <v>2010</v>
      </c>
      <c r="D31" s="7" t="s">
        <v>4</v>
      </c>
      <c r="E31" s="7" t="s">
        <v>12</v>
      </c>
      <c r="F31" s="23">
        <v>3.1872682600000002</v>
      </c>
    </row>
    <row r="32" spans="1:6" ht="16" hidden="1">
      <c r="A32" s="19" t="s">
        <v>33</v>
      </c>
      <c r="B32" s="19" t="s">
        <v>366</v>
      </c>
      <c r="C32" s="7">
        <v>2010</v>
      </c>
      <c r="D32" s="7" t="s">
        <v>4</v>
      </c>
      <c r="E32" s="7" t="s">
        <v>12</v>
      </c>
      <c r="F32" s="23">
        <v>11.047829399999999</v>
      </c>
    </row>
    <row r="33" spans="1:6" ht="16" hidden="1">
      <c r="A33" s="19" t="s">
        <v>34</v>
      </c>
      <c r="B33" s="19" t="s">
        <v>367</v>
      </c>
      <c r="C33" s="7">
        <v>2010</v>
      </c>
      <c r="D33" s="7" t="s">
        <v>4</v>
      </c>
      <c r="E33" s="7" t="s">
        <v>12</v>
      </c>
      <c r="F33" s="23">
        <v>2.6685749099999998</v>
      </c>
    </row>
    <row r="34" spans="1:6" ht="16" hidden="1">
      <c r="A34" s="19" t="s">
        <v>35</v>
      </c>
      <c r="B34" s="19" t="s">
        <v>368</v>
      </c>
      <c r="C34" s="7">
        <v>2010</v>
      </c>
      <c r="D34" s="7" t="s">
        <v>4</v>
      </c>
      <c r="E34" s="7" t="s">
        <v>12</v>
      </c>
      <c r="F34" s="23">
        <v>2.48030046</v>
      </c>
    </row>
    <row r="35" spans="1:6" ht="16">
      <c r="A35" s="20" t="s">
        <v>3</v>
      </c>
      <c r="B35" s="19" t="s">
        <v>336</v>
      </c>
      <c r="C35" s="7">
        <v>2014</v>
      </c>
      <c r="D35" s="7" t="s">
        <v>4</v>
      </c>
      <c r="E35" s="7" t="s">
        <v>12</v>
      </c>
      <c r="F35" s="7">
        <v>2.700839695</v>
      </c>
    </row>
    <row r="36" spans="1:6" ht="16" hidden="1">
      <c r="A36" s="20" t="s">
        <v>4</v>
      </c>
      <c r="B36" s="19" t="s">
        <v>337</v>
      </c>
      <c r="C36" s="7">
        <v>2014</v>
      </c>
      <c r="D36" s="9" t="s">
        <v>4</v>
      </c>
      <c r="E36" s="9" t="s">
        <v>12</v>
      </c>
      <c r="F36" s="7">
        <v>0.76868793000000002</v>
      </c>
    </row>
    <row r="37" spans="1:6" ht="16" hidden="1">
      <c r="A37" s="19" t="s">
        <v>5</v>
      </c>
      <c r="B37" s="19" t="s">
        <v>338</v>
      </c>
      <c r="C37" s="7">
        <v>2014</v>
      </c>
      <c r="D37" s="7" t="s">
        <v>4</v>
      </c>
      <c r="E37" s="7" t="s">
        <v>12</v>
      </c>
      <c r="F37" s="7">
        <v>1.9729984840000001</v>
      </c>
    </row>
    <row r="38" spans="1:6" ht="16" hidden="1">
      <c r="A38" s="19" t="s">
        <v>6</v>
      </c>
      <c r="B38" s="19" t="s">
        <v>339</v>
      </c>
      <c r="C38" s="7">
        <v>2014</v>
      </c>
      <c r="D38" s="7" t="s">
        <v>4</v>
      </c>
      <c r="E38" s="7" t="s">
        <v>12</v>
      </c>
      <c r="F38" s="7">
        <v>2.9077223700000001</v>
      </c>
    </row>
    <row r="39" spans="1:6" ht="16" hidden="1">
      <c r="A39" s="19" t="s">
        <v>7</v>
      </c>
      <c r="B39" s="19" t="s">
        <v>340</v>
      </c>
      <c r="C39" s="7">
        <v>2014</v>
      </c>
      <c r="D39" s="7" t="s">
        <v>4</v>
      </c>
      <c r="E39" s="7" t="s">
        <v>12</v>
      </c>
      <c r="F39" s="7">
        <v>1.6676255659999999</v>
      </c>
    </row>
    <row r="40" spans="1:6" ht="16" hidden="1">
      <c r="A40" s="19" t="s">
        <v>8</v>
      </c>
      <c r="B40" s="19" t="s">
        <v>341</v>
      </c>
      <c r="C40" s="7">
        <v>2014</v>
      </c>
      <c r="D40" s="7" t="s">
        <v>4</v>
      </c>
      <c r="E40" s="7" t="s">
        <v>12</v>
      </c>
      <c r="F40" s="7">
        <v>0.54529894199999995</v>
      </c>
    </row>
    <row r="41" spans="1:6" ht="16" hidden="1">
      <c r="A41" s="19" t="s">
        <v>9</v>
      </c>
      <c r="B41" s="19" t="s">
        <v>342</v>
      </c>
      <c r="C41" s="7">
        <v>2014</v>
      </c>
      <c r="D41" s="7" t="s">
        <v>4</v>
      </c>
      <c r="E41" s="7" t="s">
        <v>12</v>
      </c>
      <c r="F41" s="7">
        <v>2.6114531799999998</v>
      </c>
    </row>
    <row r="42" spans="1:6" ht="16" hidden="1">
      <c r="A42" s="19" t="s">
        <v>10</v>
      </c>
      <c r="B42" s="19" t="s">
        <v>343</v>
      </c>
      <c r="C42" s="7">
        <v>2014</v>
      </c>
      <c r="D42" s="7" t="s">
        <v>4</v>
      </c>
      <c r="E42" s="7" t="s">
        <v>12</v>
      </c>
      <c r="F42" s="7">
        <v>7.6228785749999997</v>
      </c>
    </row>
    <row r="43" spans="1:6" ht="16" hidden="1">
      <c r="A43" s="19" t="s">
        <v>11</v>
      </c>
      <c r="B43" s="19" t="s">
        <v>344</v>
      </c>
      <c r="C43" s="7">
        <v>2014</v>
      </c>
      <c r="D43" s="7" t="s">
        <v>4</v>
      </c>
      <c r="E43" s="7" t="s">
        <v>12</v>
      </c>
      <c r="F43" s="7">
        <v>1.2693444949999999</v>
      </c>
    </row>
    <row r="44" spans="1:6" ht="16" hidden="1">
      <c r="A44" s="19" t="s">
        <v>12</v>
      </c>
      <c r="B44" s="19" t="s">
        <v>345</v>
      </c>
      <c r="C44" s="7">
        <v>2014</v>
      </c>
      <c r="D44" s="7" t="s">
        <v>4</v>
      </c>
      <c r="E44" s="7" t="s">
        <v>12</v>
      </c>
      <c r="F44" s="7">
        <v>0.77389692600000004</v>
      </c>
    </row>
    <row r="45" spans="1:6" ht="16" hidden="1">
      <c r="A45" s="19" t="s">
        <v>13</v>
      </c>
      <c r="B45" s="19" t="s">
        <v>346</v>
      </c>
      <c r="C45" s="7">
        <v>2014</v>
      </c>
      <c r="D45" s="7" t="s">
        <v>4</v>
      </c>
      <c r="E45" s="7" t="s">
        <v>12</v>
      </c>
      <c r="F45" s="7">
        <v>2.1788182200000001</v>
      </c>
    </row>
    <row r="46" spans="1:6" ht="16" hidden="1">
      <c r="A46" s="19" t="s">
        <v>14</v>
      </c>
      <c r="B46" s="19" t="s">
        <v>347</v>
      </c>
      <c r="C46" s="7">
        <v>2014</v>
      </c>
      <c r="D46" s="7" t="s">
        <v>4</v>
      </c>
      <c r="E46" s="7" t="s">
        <v>12</v>
      </c>
      <c r="F46" s="7">
        <v>1.2598282220000001</v>
      </c>
    </row>
    <row r="47" spans="1:6" ht="16" hidden="1">
      <c r="A47" s="19" t="s">
        <v>15</v>
      </c>
      <c r="B47" s="19" t="s">
        <v>348</v>
      </c>
      <c r="C47" s="7">
        <v>2014</v>
      </c>
      <c r="D47" s="7" t="s">
        <v>4</v>
      </c>
      <c r="E47" s="7" t="s">
        <v>12</v>
      </c>
      <c r="F47" s="7">
        <v>10.42856604</v>
      </c>
    </row>
    <row r="48" spans="1:6" ht="16" hidden="1">
      <c r="A48" s="19" t="s">
        <v>16</v>
      </c>
      <c r="B48" s="19" t="s">
        <v>349</v>
      </c>
      <c r="C48" s="7">
        <v>2014</v>
      </c>
      <c r="D48" s="7" t="s">
        <v>4</v>
      </c>
      <c r="E48" s="7" t="s">
        <v>12</v>
      </c>
      <c r="F48" s="7">
        <v>2.3453227299999999</v>
      </c>
    </row>
    <row r="49" spans="1:6" ht="16" hidden="1">
      <c r="A49" s="19" t="s">
        <v>17</v>
      </c>
      <c r="B49" s="19" t="s">
        <v>350</v>
      </c>
      <c r="C49" s="7">
        <v>2014</v>
      </c>
      <c r="D49" s="7" t="s">
        <v>4</v>
      </c>
      <c r="E49" s="7" t="s">
        <v>12</v>
      </c>
      <c r="F49" s="7">
        <v>0.61811892499999999</v>
      </c>
    </row>
    <row r="50" spans="1:6" ht="16" hidden="1">
      <c r="A50" s="19" t="s">
        <v>18</v>
      </c>
      <c r="B50" s="19" t="s">
        <v>351</v>
      </c>
      <c r="C50" s="7">
        <v>2014</v>
      </c>
      <c r="D50" s="7" t="s">
        <v>4</v>
      </c>
      <c r="E50" s="7" t="s">
        <v>12</v>
      </c>
      <c r="F50" s="7">
        <v>1.2134294940000001</v>
      </c>
    </row>
    <row r="51" spans="1:6" ht="16" hidden="1">
      <c r="A51" s="19" t="s">
        <v>19</v>
      </c>
      <c r="B51" s="19" t="s">
        <v>352</v>
      </c>
      <c r="C51" s="7">
        <v>2014</v>
      </c>
      <c r="D51" s="7" t="s">
        <v>4</v>
      </c>
      <c r="E51" s="7" t="s">
        <v>12</v>
      </c>
      <c r="F51" s="7">
        <v>5.1440709269999996</v>
      </c>
    </row>
    <row r="52" spans="1:6" ht="16" hidden="1">
      <c r="A52" s="19" t="s">
        <v>20</v>
      </c>
      <c r="B52" s="19" t="s">
        <v>353</v>
      </c>
      <c r="C52" s="7">
        <v>2014</v>
      </c>
      <c r="D52" s="7" t="s">
        <v>4</v>
      </c>
      <c r="E52" s="7" t="s">
        <v>12</v>
      </c>
      <c r="F52" s="7">
        <v>4.4503384290000003</v>
      </c>
    </row>
    <row r="53" spans="1:6" ht="16" hidden="1">
      <c r="A53" s="19" t="s">
        <v>21</v>
      </c>
      <c r="B53" s="19" t="s">
        <v>354</v>
      </c>
      <c r="C53" s="7">
        <v>2014</v>
      </c>
      <c r="D53" s="7" t="s">
        <v>4</v>
      </c>
      <c r="E53" s="7" t="s">
        <v>12</v>
      </c>
      <c r="F53" s="7">
        <v>2.472346194</v>
      </c>
    </row>
    <row r="54" spans="1:6" ht="16" hidden="1">
      <c r="A54" s="19" t="s">
        <v>22</v>
      </c>
      <c r="B54" s="19" t="s">
        <v>355</v>
      </c>
      <c r="C54" s="7">
        <v>2014</v>
      </c>
      <c r="D54" s="7" t="s">
        <v>4</v>
      </c>
      <c r="E54" s="7" t="s">
        <v>12</v>
      </c>
      <c r="F54" s="7">
        <v>0.33647962599999998</v>
      </c>
    </row>
    <row r="55" spans="1:6" ht="16" hidden="1">
      <c r="A55" s="19" t="s">
        <v>23</v>
      </c>
      <c r="B55" s="19" t="s">
        <v>356</v>
      </c>
      <c r="C55" s="7">
        <v>2014</v>
      </c>
      <c r="D55" s="7" t="s">
        <v>4</v>
      </c>
      <c r="E55" s="7" t="s">
        <v>12</v>
      </c>
      <c r="F55" s="7">
        <v>8.1507603779999993</v>
      </c>
    </row>
    <row r="56" spans="1:6" ht="16" hidden="1">
      <c r="A56" s="19" t="s">
        <v>24</v>
      </c>
      <c r="B56" s="19" t="s">
        <v>357</v>
      </c>
      <c r="C56" s="7">
        <v>2014</v>
      </c>
      <c r="D56" s="7" t="s">
        <v>4</v>
      </c>
      <c r="E56" s="7" t="s">
        <v>12</v>
      </c>
      <c r="F56" s="7">
        <v>4.5270403330000004</v>
      </c>
    </row>
    <row r="57" spans="1:6" ht="16" hidden="1">
      <c r="A57" s="19" t="s">
        <v>25</v>
      </c>
      <c r="B57" s="19" t="s">
        <v>358</v>
      </c>
      <c r="C57" s="7">
        <v>2014</v>
      </c>
      <c r="D57" s="7" t="s">
        <v>4</v>
      </c>
      <c r="E57" s="7" t="s">
        <v>12</v>
      </c>
      <c r="F57" s="7">
        <v>1.733250535</v>
      </c>
    </row>
    <row r="58" spans="1:6" ht="16" hidden="1">
      <c r="A58" s="19" t="s">
        <v>26</v>
      </c>
      <c r="B58" s="19" t="s">
        <v>359</v>
      </c>
      <c r="C58" s="7">
        <v>2014</v>
      </c>
      <c r="D58" s="7" t="s">
        <v>4</v>
      </c>
      <c r="E58" s="7" t="s">
        <v>12</v>
      </c>
      <c r="F58" s="7">
        <v>2.1882578279999998</v>
      </c>
    </row>
    <row r="59" spans="1:6" ht="16" hidden="1">
      <c r="A59" s="19" t="s">
        <v>27</v>
      </c>
      <c r="B59" s="19" t="s">
        <v>360</v>
      </c>
      <c r="C59" s="7">
        <v>2014</v>
      </c>
      <c r="D59" s="7" t="s">
        <v>4</v>
      </c>
      <c r="E59" s="7" t="s">
        <v>12</v>
      </c>
      <c r="F59" s="7">
        <v>4.7294514400000001</v>
      </c>
    </row>
    <row r="60" spans="1:6" ht="16" hidden="1">
      <c r="A60" s="19" t="s">
        <v>28</v>
      </c>
      <c r="B60" s="19" t="s">
        <v>361</v>
      </c>
      <c r="C60" s="7">
        <v>2014</v>
      </c>
      <c r="D60" s="7" t="s">
        <v>4</v>
      </c>
      <c r="E60" s="7" t="s">
        <v>12</v>
      </c>
      <c r="F60" s="7">
        <v>3.341425589</v>
      </c>
    </row>
    <row r="61" spans="1:6" ht="16" hidden="1">
      <c r="A61" s="19" t="s">
        <v>29</v>
      </c>
      <c r="B61" s="19" t="s">
        <v>362</v>
      </c>
      <c r="C61" s="7">
        <v>2014</v>
      </c>
      <c r="D61" s="7" t="s">
        <v>4</v>
      </c>
      <c r="E61" s="7" t="s">
        <v>12</v>
      </c>
      <c r="F61" s="7">
        <v>0.98072325299999996</v>
      </c>
    </row>
    <row r="62" spans="1:6" ht="16" hidden="1">
      <c r="A62" s="19" t="s">
        <v>30</v>
      </c>
      <c r="B62" s="19" t="s">
        <v>363</v>
      </c>
      <c r="C62" s="7">
        <v>2014</v>
      </c>
      <c r="D62" s="7" t="s">
        <v>4</v>
      </c>
      <c r="E62" s="7" t="s">
        <v>12</v>
      </c>
      <c r="F62" s="7">
        <v>2.449517207</v>
      </c>
    </row>
    <row r="63" spans="1:6" ht="16" hidden="1">
      <c r="A63" s="19" t="s">
        <v>31</v>
      </c>
      <c r="B63" s="19" t="s">
        <v>364</v>
      </c>
      <c r="C63" s="7">
        <v>2014</v>
      </c>
      <c r="D63" s="7" t="s">
        <v>4</v>
      </c>
      <c r="E63" s="7" t="s">
        <v>12</v>
      </c>
      <c r="F63" s="7">
        <v>2.342814057</v>
      </c>
    </row>
    <row r="64" spans="1:6" ht="16" hidden="1">
      <c r="A64" s="19" t="s">
        <v>32</v>
      </c>
      <c r="B64" s="19" t="s">
        <v>365</v>
      </c>
      <c r="C64" s="7">
        <v>2014</v>
      </c>
      <c r="D64" s="7" t="s">
        <v>4</v>
      </c>
      <c r="E64" s="7" t="s">
        <v>12</v>
      </c>
      <c r="F64" s="7">
        <v>0.79716885900000001</v>
      </c>
    </row>
    <row r="65" spans="1:6" ht="16" hidden="1">
      <c r="A65" s="19" t="s">
        <v>33</v>
      </c>
      <c r="B65" s="19" t="s">
        <v>366</v>
      </c>
      <c r="C65" s="7">
        <v>2014</v>
      </c>
      <c r="D65" s="7" t="s">
        <v>4</v>
      </c>
      <c r="E65" s="7" t="s">
        <v>12</v>
      </c>
      <c r="F65" s="7">
        <v>4.3211813250000004</v>
      </c>
    </row>
    <row r="66" spans="1:6" ht="16" hidden="1">
      <c r="A66" s="19" t="s">
        <v>34</v>
      </c>
      <c r="B66" s="19" t="s">
        <v>367</v>
      </c>
      <c r="C66" s="7">
        <v>2014</v>
      </c>
      <c r="D66" s="7" t="s">
        <v>4</v>
      </c>
      <c r="E66" s="7" t="s">
        <v>12</v>
      </c>
      <c r="F66" s="7">
        <v>1.680454042</v>
      </c>
    </row>
    <row r="67" spans="1:6" ht="16" hidden="1">
      <c r="A67" s="19" t="s">
        <v>35</v>
      </c>
      <c r="B67" s="19" t="s">
        <v>368</v>
      </c>
      <c r="C67" s="7">
        <v>2014</v>
      </c>
      <c r="D67" s="7" t="s">
        <v>4</v>
      </c>
      <c r="E67" s="7" t="s">
        <v>12</v>
      </c>
      <c r="F67" s="7">
        <v>0.63393616699999999</v>
      </c>
    </row>
    <row r="68" spans="1:6" ht="16">
      <c r="A68" s="20" t="s">
        <v>3</v>
      </c>
      <c r="B68" s="19" t="s">
        <v>336</v>
      </c>
      <c r="C68" s="7">
        <v>2015</v>
      </c>
      <c r="D68" s="7" t="s">
        <v>4</v>
      </c>
      <c r="E68" s="7" t="s">
        <v>12</v>
      </c>
      <c r="F68" s="7">
        <v>2.7655570570000001</v>
      </c>
    </row>
    <row r="69" spans="1:6" ht="16" hidden="1">
      <c r="A69" s="20" t="s">
        <v>4</v>
      </c>
      <c r="B69" s="19" t="s">
        <v>337</v>
      </c>
      <c r="C69" s="7">
        <v>2015</v>
      </c>
      <c r="D69" s="7" t="s">
        <v>4</v>
      </c>
      <c r="E69" s="7" t="s">
        <v>12</v>
      </c>
      <c r="F69" s="7">
        <v>0.41102550999999998</v>
      </c>
    </row>
    <row r="70" spans="1:6" ht="16" hidden="1">
      <c r="A70" s="19" t="s">
        <v>5</v>
      </c>
      <c r="B70" s="19" t="s">
        <v>338</v>
      </c>
      <c r="C70" s="7">
        <v>2015</v>
      </c>
      <c r="D70" s="7" t="s">
        <v>4</v>
      </c>
      <c r="E70" s="7" t="s">
        <v>12</v>
      </c>
      <c r="F70" s="7">
        <v>1.572889368</v>
      </c>
    </row>
    <row r="71" spans="1:6" ht="16" hidden="1">
      <c r="A71" s="19" t="s">
        <v>6</v>
      </c>
      <c r="B71" s="19" t="s">
        <v>339</v>
      </c>
      <c r="C71" s="7">
        <v>2015</v>
      </c>
      <c r="D71" s="7" t="s">
        <v>4</v>
      </c>
      <c r="E71" s="7" t="s">
        <v>12</v>
      </c>
      <c r="F71" s="7">
        <v>2.6080847280000001</v>
      </c>
    </row>
    <row r="72" spans="1:6" ht="16" hidden="1">
      <c r="A72" s="19" t="s">
        <v>7</v>
      </c>
      <c r="B72" s="19" t="s">
        <v>340</v>
      </c>
      <c r="C72" s="7">
        <v>2015</v>
      </c>
      <c r="D72" s="7" t="s">
        <v>4</v>
      </c>
      <c r="E72" s="7" t="s">
        <v>12</v>
      </c>
      <c r="F72" s="7">
        <v>1.822302927</v>
      </c>
    </row>
    <row r="73" spans="1:6" ht="16" hidden="1">
      <c r="A73" s="19" t="s">
        <v>8</v>
      </c>
      <c r="B73" s="19" t="s">
        <v>341</v>
      </c>
      <c r="C73" s="7">
        <v>2015</v>
      </c>
      <c r="D73" s="7" t="s">
        <v>4</v>
      </c>
      <c r="E73" s="7" t="s">
        <v>12</v>
      </c>
      <c r="F73" s="7">
        <v>0.40069072</v>
      </c>
    </row>
    <row r="74" spans="1:6" ht="16" hidden="1">
      <c r="A74" s="19" t="s">
        <v>9</v>
      </c>
      <c r="B74" s="19" t="s">
        <v>342</v>
      </c>
      <c r="C74" s="7">
        <v>2015</v>
      </c>
      <c r="D74" s="7" t="s">
        <v>4</v>
      </c>
      <c r="E74" s="7" t="s">
        <v>12</v>
      </c>
      <c r="F74" s="7">
        <v>0.333600075</v>
      </c>
    </row>
    <row r="75" spans="1:6" ht="16" hidden="1">
      <c r="A75" s="19" t="s">
        <v>10</v>
      </c>
      <c r="B75" s="19" t="s">
        <v>343</v>
      </c>
      <c r="C75" s="7">
        <v>2015</v>
      </c>
      <c r="D75" s="7" t="s">
        <v>4</v>
      </c>
      <c r="E75" s="7" t="s">
        <v>12</v>
      </c>
      <c r="F75" s="7">
        <v>14.61535396</v>
      </c>
    </row>
    <row r="76" spans="1:6" ht="16" hidden="1">
      <c r="A76" s="19" t="s">
        <v>11</v>
      </c>
      <c r="B76" s="19" t="s">
        <v>344</v>
      </c>
      <c r="C76" s="7">
        <v>2015</v>
      </c>
      <c r="D76" s="7" t="s">
        <v>4</v>
      </c>
      <c r="E76" s="7" t="s">
        <v>12</v>
      </c>
      <c r="F76" s="7">
        <v>2.9954031429999999</v>
      </c>
    </row>
    <row r="77" spans="1:6" ht="16" hidden="1">
      <c r="A77" s="19" t="s">
        <v>12</v>
      </c>
      <c r="B77" s="19" t="s">
        <v>345</v>
      </c>
      <c r="C77" s="7">
        <v>2015</v>
      </c>
      <c r="D77" s="7" t="s">
        <v>4</v>
      </c>
      <c r="E77" s="7" t="s">
        <v>12</v>
      </c>
      <c r="F77" s="7">
        <v>0.21293809599999999</v>
      </c>
    </row>
    <row r="78" spans="1:6" ht="16" hidden="1">
      <c r="A78" s="19" t="s">
        <v>13</v>
      </c>
      <c r="B78" s="19" t="s">
        <v>346</v>
      </c>
      <c r="C78" s="7">
        <v>2015</v>
      </c>
      <c r="D78" s="7" t="s">
        <v>4</v>
      </c>
      <c r="E78" s="7" t="s">
        <v>12</v>
      </c>
      <c r="F78" s="7">
        <v>1.715887398</v>
      </c>
    </row>
    <row r="79" spans="1:6" ht="16" hidden="1">
      <c r="A79" s="19" t="s">
        <v>14</v>
      </c>
      <c r="B79" s="19" t="s">
        <v>347</v>
      </c>
      <c r="C79" s="7">
        <v>2015</v>
      </c>
      <c r="D79" s="7" t="s">
        <v>4</v>
      </c>
      <c r="E79" s="7" t="s">
        <v>12</v>
      </c>
      <c r="F79" s="7">
        <v>1.3978825260000001</v>
      </c>
    </row>
    <row r="80" spans="1:6" ht="16" hidden="1">
      <c r="A80" s="19" t="s">
        <v>15</v>
      </c>
      <c r="B80" s="19" t="s">
        <v>348</v>
      </c>
      <c r="C80" s="7">
        <v>2015</v>
      </c>
      <c r="D80" s="7" t="s">
        <v>4</v>
      </c>
      <c r="E80" s="7" t="s">
        <v>12</v>
      </c>
      <c r="F80" s="7">
        <v>12.07820463</v>
      </c>
    </row>
    <row r="81" spans="1:6" ht="16" hidden="1">
      <c r="A81" s="19" t="s">
        <v>16</v>
      </c>
      <c r="B81" s="19" t="s">
        <v>349</v>
      </c>
      <c r="C81" s="7">
        <v>2015</v>
      </c>
      <c r="D81" s="7" t="s">
        <v>4</v>
      </c>
      <c r="E81" s="7" t="s">
        <v>12</v>
      </c>
      <c r="F81" s="7">
        <v>2.9965273890000002</v>
      </c>
    </row>
    <row r="82" spans="1:6" ht="16" hidden="1">
      <c r="A82" s="19" t="s">
        <v>17</v>
      </c>
      <c r="B82" s="19" t="s">
        <v>350</v>
      </c>
      <c r="C82" s="7">
        <v>2015</v>
      </c>
      <c r="D82" s="7" t="s">
        <v>4</v>
      </c>
      <c r="E82" s="7" t="s">
        <v>12</v>
      </c>
      <c r="F82" s="7">
        <v>0.80629975099999995</v>
      </c>
    </row>
    <row r="83" spans="1:6" ht="16" hidden="1">
      <c r="A83" s="19" t="s">
        <v>18</v>
      </c>
      <c r="B83" s="19" t="s">
        <v>351</v>
      </c>
      <c r="C83" s="7">
        <v>2015</v>
      </c>
      <c r="D83" s="7" t="s">
        <v>4</v>
      </c>
      <c r="E83" s="7" t="s">
        <v>12</v>
      </c>
      <c r="F83" s="7">
        <v>0.91059836699999996</v>
      </c>
    </row>
    <row r="84" spans="1:6" ht="16" hidden="1">
      <c r="A84" s="19" t="s">
        <v>19</v>
      </c>
      <c r="B84" s="19" t="s">
        <v>352</v>
      </c>
      <c r="C84" s="7">
        <v>2015</v>
      </c>
      <c r="D84" s="7" t="s">
        <v>4</v>
      </c>
      <c r="E84" s="7" t="s">
        <v>12</v>
      </c>
      <c r="F84" s="7">
        <v>3.4456348999999999</v>
      </c>
    </row>
    <row r="85" spans="1:6" ht="16" hidden="1">
      <c r="A85" s="19" t="s">
        <v>20</v>
      </c>
      <c r="B85" s="19" t="s">
        <v>353</v>
      </c>
      <c r="C85" s="7">
        <v>2015</v>
      </c>
      <c r="D85" s="7" t="s">
        <v>4</v>
      </c>
      <c r="E85" s="7" t="s">
        <v>12</v>
      </c>
      <c r="F85" s="7">
        <v>4.3139148570000003</v>
      </c>
    </row>
    <row r="86" spans="1:6" ht="16" hidden="1">
      <c r="A86" s="19" t="s">
        <v>21</v>
      </c>
      <c r="B86" s="19" t="s">
        <v>354</v>
      </c>
      <c r="C86" s="7">
        <v>2015</v>
      </c>
      <c r="D86" s="7" t="s">
        <v>4</v>
      </c>
      <c r="E86" s="7" t="s">
        <v>12</v>
      </c>
      <c r="F86" s="7">
        <v>2.813217678</v>
      </c>
    </row>
    <row r="87" spans="1:6" ht="16" hidden="1">
      <c r="A87" s="19" t="s">
        <v>22</v>
      </c>
      <c r="B87" s="19" t="s">
        <v>355</v>
      </c>
      <c r="C87" s="7">
        <v>2015</v>
      </c>
      <c r="D87" s="7" t="s">
        <v>4</v>
      </c>
      <c r="E87" s="7" t="s">
        <v>12</v>
      </c>
      <c r="F87" s="7">
        <v>0.41572320200000001</v>
      </c>
    </row>
    <row r="88" spans="1:6" ht="16" hidden="1">
      <c r="A88" s="19" t="s">
        <v>23</v>
      </c>
      <c r="B88" s="19" t="s">
        <v>356</v>
      </c>
      <c r="C88" s="7">
        <v>2015</v>
      </c>
      <c r="D88" s="7" t="s">
        <v>4</v>
      </c>
      <c r="E88" s="7" t="s">
        <v>12</v>
      </c>
      <c r="F88" s="7">
        <v>5.9141227519999999</v>
      </c>
    </row>
    <row r="89" spans="1:6" ht="16" hidden="1">
      <c r="A89" s="19" t="s">
        <v>24</v>
      </c>
      <c r="B89" s="19" t="s">
        <v>357</v>
      </c>
      <c r="C89" s="7">
        <v>2015</v>
      </c>
      <c r="D89" s="7" t="s">
        <v>4</v>
      </c>
      <c r="E89" s="7" t="s">
        <v>12</v>
      </c>
      <c r="F89" s="7">
        <v>4.1202438649999999</v>
      </c>
    </row>
    <row r="90" spans="1:6" ht="16" hidden="1">
      <c r="A90" s="19" t="s">
        <v>25</v>
      </c>
      <c r="B90" s="19" t="s">
        <v>358</v>
      </c>
      <c r="C90" s="7">
        <v>2015</v>
      </c>
      <c r="D90" s="7" t="s">
        <v>4</v>
      </c>
      <c r="E90" s="7" t="s">
        <v>12</v>
      </c>
      <c r="F90" s="7">
        <v>1.479866927</v>
      </c>
    </row>
    <row r="91" spans="1:6" ht="16" hidden="1">
      <c r="A91" s="19" t="s">
        <v>26</v>
      </c>
      <c r="B91" s="19" t="s">
        <v>359</v>
      </c>
      <c r="C91" s="7">
        <v>2015</v>
      </c>
      <c r="D91" s="7" t="s">
        <v>4</v>
      </c>
      <c r="E91" s="7" t="s">
        <v>12</v>
      </c>
      <c r="F91" s="7">
        <v>2.5274249420000001</v>
      </c>
    </row>
    <row r="92" spans="1:6" ht="16" hidden="1">
      <c r="A92" s="19" t="s">
        <v>27</v>
      </c>
      <c r="B92" s="19" t="s">
        <v>360</v>
      </c>
      <c r="C92" s="7">
        <v>2015</v>
      </c>
      <c r="D92" s="7" t="s">
        <v>4</v>
      </c>
      <c r="E92" s="7" t="s">
        <v>12</v>
      </c>
      <c r="F92" s="7">
        <v>4.4238970310000001</v>
      </c>
    </row>
    <row r="93" spans="1:6" ht="16" hidden="1">
      <c r="A93" s="19" t="s">
        <v>28</v>
      </c>
      <c r="B93" s="19" t="s">
        <v>361</v>
      </c>
      <c r="C93" s="7">
        <v>2015</v>
      </c>
      <c r="D93" s="7" t="s">
        <v>4</v>
      </c>
      <c r="E93" s="7" t="s">
        <v>12</v>
      </c>
      <c r="F93" s="7">
        <v>2.111853988</v>
      </c>
    </row>
    <row r="94" spans="1:6" ht="16" hidden="1">
      <c r="A94" s="19" t="s">
        <v>29</v>
      </c>
      <c r="B94" s="19" t="s">
        <v>362</v>
      </c>
      <c r="C94" s="7">
        <v>2015</v>
      </c>
      <c r="D94" s="7" t="s">
        <v>4</v>
      </c>
      <c r="E94" s="7" t="s">
        <v>12</v>
      </c>
      <c r="F94" s="7">
        <v>2.429746669</v>
      </c>
    </row>
    <row r="95" spans="1:6" ht="16" hidden="1">
      <c r="A95" s="19" t="s">
        <v>30</v>
      </c>
      <c r="B95" s="19" t="s">
        <v>363</v>
      </c>
      <c r="C95" s="7">
        <v>2015</v>
      </c>
      <c r="D95" s="7" t="s">
        <v>4</v>
      </c>
      <c r="E95" s="7" t="s">
        <v>12</v>
      </c>
      <c r="F95" s="7">
        <v>3.314466371</v>
      </c>
    </row>
    <row r="96" spans="1:6" ht="16" hidden="1">
      <c r="A96" s="19" t="s">
        <v>31</v>
      </c>
      <c r="B96" s="19" t="s">
        <v>364</v>
      </c>
      <c r="C96" s="7">
        <v>2015</v>
      </c>
      <c r="D96" s="7" t="s">
        <v>4</v>
      </c>
      <c r="E96" s="7" t="s">
        <v>12</v>
      </c>
      <c r="F96" s="7">
        <v>1.1698150730000001</v>
      </c>
    </row>
    <row r="97" spans="1:6" ht="16" hidden="1">
      <c r="A97" s="19" t="s">
        <v>32</v>
      </c>
      <c r="B97" s="19" t="s">
        <v>365</v>
      </c>
      <c r="C97" s="7">
        <v>2015</v>
      </c>
      <c r="D97" s="7" t="s">
        <v>4</v>
      </c>
      <c r="E97" s="7" t="s">
        <v>12</v>
      </c>
      <c r="F97" s="7">
        <v>0.77333267500000002</v>
      </c>
    </row>
    <row r="98" spans="1:6" ht="16" hidden="1">
      <c r="A98" s="19" t="s">
        <v>33</v>
      </c>
      <c r="B98" s="19" t="s">
        <v>366</v>
      </c>
      <c r="C98" s="7">
        <v>2015</v>
      </c>
      <c r="D98" s="7" t="s">
        <v>4</v>
      </c>
      <c r="E98" s="7" t="s">
        <v>12</v>
      </c>
      <c r="F98" s="7">
        <v>7.2036251509999998</v>
      </c>
    </row>
    <row r="99" spans="1:6" ht="16" hidden="1">
      <c r="A99" s="19" t="s">
        <v>34</v>
      </c>
      <c r="B99" s="19" t="s">
        <v>367</v>
      </c>
      <c r="C99" s="7">
        <v>2015</v>
      </c>
      <c r="D99" s="7" t="s">
        <v>4</v>
      </c>
      <c r="E99" s="7" t="s">
        <v>12</v>
      </c>
      <c r="F99" s="7">
        <v>1.391785735</v>
      </c>
    </row>
    <row r="100" spans="1:6" ht="16" hidden="1">
      <c r="A100" s="19" t="s">
        <v>35</v>
      </c>
      <c r="B100" s="19" t="s">
        <v>368</v>
      </c>
      <c r="C100" s="7">
        <v>2015</v>
      </c>
      <c r="D100" s="7" t="s">
        <v>4</v>
      </c>
      <c r="E100" s="7" t="s">
        <v>12</v>
      </c>
      <c r="F100" s="7">
        <v>0.81575576900000002</v>
      </c>
    </row>
    <row r="101" spans="1:6" ht="16">
      <c r="A101" s="20" t="s">
        <v>3</v>
      </c>
      <c r="B101" s="19" t="s">
        <v>336</v>
      </c>
      <c r="C101" s="7">
        <v>2016</v>
      </c>
      <c r="D101" s="7" t="s">
        <v>4</v>
      </c>
      <c r="E101" s="7" t="s">
        <v>12</v>
      </c>
      <c r="F101" s="7">
        <v>2.5504361850000001</v>
      </c>
    </row>
    <row r="102" spans="1:6" ht="16" hidden="1">
      <c r="A102" s="20" t="s">
        <v>4</v>
      </c>
      <c r="B102" s="19" t="s">
        <v>337</v>
      </c>
      <c r="C102" s="7">
        <v>2016</v>
      </c>
      <c r="D102" s="7" t="s">
        <v>4</v>
      </c>
      <c r="E102" s="7" t="s">
        <v>12</v>
      </c>
      <c r="F102" s="7">
        <v>0.55312263399999995</v>
      </c>
    </row>
    <row r="103" spans="1:6" ht="16" hidden="1">
      <c r="A103" s="19" t="s">
        <v>5</v>
      </c>
      <c r="B103" s="19" t="s">
        <v>338</v>
      </c>
      <c r="C103" s="7">
        <v>2016</v>
      </c>
      <c r="D103" s="7" t="s">
        <v>4</v>
      </c>
      <c r="E103" s="7" t="s">
        <v>12</v>
      </c>
      <c r="F103" s="7">
        <v>0.79779820899999998</v>
      </c>
    </row>
    <row r="104" spans="1:6" ht="16" hidden="1">
      <c r="A104" s="19" t="s">
        <v>6</v>
      </c>
      <c r="B104" s="19" t="s">
        <v>339</v>
      </c>
      <c r="C104" s="7">
        <v>2016</v>
      </c>
      <c r="D104" s="7" t="s">
        <v>4</v>
      </c>
      <c r="E104" s="7" t="s">
        <v>12</v>
      </c>
      <c r="F104" s="7">
        <v>2.002331109</v>
      </c>
    </row>
    <row r="105" spans="1:6" ht="16" hidden="1">
      <c r="A105" s="19" t="s">
        <v>7</v>
      </c>
      <c r="B105" s="19" t="s">
        <v>340</v>
      </c>
      <c r="C105" s="7">
        <v>2016</v>
      </c>
      <c r="D105" s="7" t="s">
        <v>4</v>
      </c>
      <c r="E105" s="7" t="s">
        <v>12</v>
      </c>
      <c r="F105" s="7">
        <v>1.615846135</v>
      </c>
    </row>
    <row r="106" spans="1:6" ht="16" hidden="1">
      <c r="A106" s="19" t="s">
        <v>8</v>
      </c>
      <c r="B106" s="19" t="s">
        <v>341</v>
      </c>
      <c r="C106" s="7">
        <v>2016</v>
      </c>
      <c r="D106" s="7" t="s">
        <v>4</v>
      </c>
      <c r="E106" s="7" t="s">
        <v>12</v>
      </c>
      <c r="F106" s="7">
        <v>0.52486571100000001</v>
      </c>
    </row>
    <row r="107" spans="1:6" ht="16" hidden="1">
      <c r="A107" s="19" t="s">
        <v>9</v>
      </c>
      <c r="B107" s="19" t="s">
        <v>342</v>
      </c>
      <c r="C107" s="7">
        <v>2016</v>
      </c>
      <c r="D107" s="7" t="s">
        <v>4</v>
      </c>
      <c r="E107" s="7" t="s">
        <v>12</v>
      </c>
      <c r="F107" s="7">
        <v>1.5640990180000001</v>
      </c>
    </row>
    <row r="108" spans="1:6" ht="16" hidden="1">
      <c r="A108" s="19" t="s">
        <v>10</v>
      </c>
      <c r="B108" s="19" t="s">
        <v>343</v>
      </c>
      <c r="C108" s="7">
        <v>2016</v>
      </c>
      <c r="D108" s="7" t="s">
        <v>4</v>
      </c>
      <c r="E108" s="7" t="s">
        <v>12</v>
      </c>
      <c r="F108" s="7">
        <v>7.8764839929999999</v>
      </c>
    </row>
    <row r="109" spans="1:6" ht="16" hidden="1">
      <c r="A109" s="19" t="s">
        <v>11</v>
      </c>
      <c r="B109" s="19" t="s">
        <v>344</v>
      </c>
      <c r="C109" s="7">
        <v>2016</v>
      </c>
      <c r="D109" s="7" t="s">
        <v>4</v>
      </c>
      <c r="E109" s="7" t="s">
        <v>12</v>
      </c>
      <c r="F109" s="7">
        <v>0.85062079099999999</v>
      </c>
    </row>
    <row r="110" spans="1:6" ht="16" hidden="1">
      <c r="A110" s="19" t="s">
        <v>12</v>
      </c>
      <c r="B110" s="19" t="s">
        <v>345</v>
      </c>
      <c r="C110" s="7">
        <v>2016</v>
      </c>
      <c r="D110" s="7" t="s">
        <v>4</v>
      </c>
      <c r="E110" s="7" t="s">
        <v>12</v>
      </c>
      <c r="F110" s="7">
        <v>0.48151163899999999</v>
      </c>
    </row>
    <row r="111" spans="1:6" ht="16" hidden="1">
      <c r="A111" s="19" t="s">
        <v>13</v>
      </c>
      <c r="B111" s="19" t="s">
        <v>346</v>
      </c>
      <c r="C111" s="7">
        <v>2016</v>
      </c>
      <c r="D111" s="7" t="s">
        <v>4</v>
      </c>
      <c r="E111" s="7" t="s">
        <v>12</v>
      </c>
      <c r="F111" s="7">
        <v>0.88696170600000002</v>
      </c>
    </row>
    <row r="112" spans="1:6" ht="16" hidden="1">
      <c r="A112" s="19" t="s">
        <v>14</v>
      </c>
      <c r="B112" s="19" t="s">
        <v>347</v>
      </c>
      <c r="C112" s="7">
        <v>2016</v>
      </c>
      <c r="D112" s="7" t="s">
        <v>4</v>
      </c>
      <c r="E112" s="7" t="s">
        <v>12</v>
      </c>
      <c r="F112" s="7">
        <v>0.76169888500000005</v>
      </c>
    </row>
    <row r="113" spans="1:6" ht="16" hidden="1">
      <c r="A113" s="19" t="s">
        <v>15</v>
      </c>
      <c r="B113" s="19" t="s">
        <v>348</v>
      </c>
      <c r="C113" s="7">
        <v>2016</v>
      </c>
      <c r="D113" s="7" t="s">
        <v>4</v>
      </c>
      <c r="E113" s="7" t="s">
        <v>12</v>
      </c>
      <c r="F113" s="7">
        <v>9.8056936290000003</v>
      </c>
    </row>
    <row r="114" spans="1:6" ht="16" hidden="1">
      <c r="A114" s="19" t="s">
        <v>16</v>
      </c>
      <c r="B114" s="19" t="s">
        <v>349</v>
      </c>
      <c r="C114" s="7">
        <v>2016</v>
      </c>
      <c r="D114" s="7" t="s">
        <v>4</v>
      </c>
      <c r="E114" s="7" t="s">
        <v>12</v>
      </c>
      <c r="F114" s="7">
        <v>2.5580421800000002</v>
      </c>
    </row>
    <row r="115" spans="1:6" ht="16" hidden="1">
      <c r="A115" s="19" t="s">
        <v>17</v>
      </c>
      <c r="B115" s="19" t="s">
        <v>350</v>
      </c>
      <c r="C115" s="7">
        <v>2016</v>
      </c>
      <c r="D115" s="7" t="s">
        <v>4</v>
      </c>
      <c r="E115" s="7" t="s">
        <v>12</v>
      </c>
      <c r="F115" s="7">
        <v>1.0271861879999999</v>
      </c>
    </row>
    <row r="116" spans="1:6" ht="16" hidden="1">
      <c r="A116" s="19" t="s">
        <v>18</v>
      </c>
      <c r="B116" s="19" t="s">
        <v>351</v>
      </c>
      <c r="C116" s="7">
        <v>2016</v>
      </c>
      <c r="D116" s="7" t="s">
        <v>4</v>
      </c>
      <c r="E116" s="7" t="s">
        <v>12</v>
      </c>
      <c r="F116" s="7">
        <v>1.0428470599999999</v>
      </c>
    </row>
    <row r="117" spans="1:6" ht="16" hidden="1">
      <c r="A117" s="19" t="s">
        <v>19</v>
      </c>
      <c r="B117" s="19" t="s">
        <v>352</v>
      </c>
      <c r="C117" s="7">
        <v>2016</v>
      </c>
      <c r="D117" s="7" t="s">
        <v>4</v>
      </c>
      <c r="E117" s="7" t="s">
        <v>12</v>
      </c>
      <c r="F117" s="7">
        <v>3.9094119279999999</v>
      </c>
    </row>
    <row r="118" spans="1:6" ht="16" hidden="1">
      <c r="A118" s="19" t="s">
        <v>20</v>
      </c>
      <c r="B118" s="19" t="s">
        <v>353</v>
      </c>
      <c r="C118" s="7">
        <v>2016</v>
      </c>
      <c r="D118" s="7" t="s">
        <v>4</v>
      </c>
      <c r="E118" s="7" t="s">
        <v>12</v>
      </c>
      <c r="F118" s="7">
        <v>3.0138943939999998</v>
      </c>
    </row>
    <row r="119" spans="1:6" ht="16" hidden="1">
      <c r="A119" s="19" t="s">
        <v>21</v>
      </c>
      <c r="B119" s="19" t="s">
        <v>354</v>
      </c>
      <c r="C119" s="7">
        <v>2016</v>
      </c>
      <c r="D119" s="7" t="s">
        <v>4</v>
      </c>
      <c r="E119" s="7" t="s">
        <v>12</v>
      </c>
      <c r="F119" s="7">
        <v>2.7394142420000001</v>
      </c>
    </row>
    <row r="120" spans="1:6" ht="16" hidden="1">
      <c r="A120" s="19" t="s">
        <v>22</v>
      </c>
      <c r="B120" s="19" t="s">
        <v>355</v>
      </c>
      <c r="C120" s="7">
        <v>2016</v>
      </c>
      <c r="D120" s="7" t="s">
        <v>4</v>
      </c>
      <c r="E120" s="7" t="s">
        <v>12</v>
      </c>
      <c r="F120" s="7">
        <v>4.2643137999999997E-2</v>
      </c>
    </row>
    <row r="121" spans="1:6" ht="16" hidden="1">
      <c r="A121" s="19" t="s">
        <v>23</v>
      </c>
      <c r="B121" s="19" t="s">
        <v>356</v>
      </c>
      <c r="C121" s="7">
        <v>2016</v>
      </c>
      <c r="D121" s="7" t="s">
        <v>4</v>
      </c>
      <c r="E121" s="7" t="s">
        <v>12</v>
      </c>
      <c r="F121" s="7">
        <v>9.1379093939999994</v>
      </c>
    </row>
    <row r="122" spans="1:6" ht="16" hidden="1">
      <c r="A122" s="19" t="s">
        <v>24</v>
      </c>
      <c r="B122" s="19" t="s">
        <v>357</v>
      </c>
      <c r="C122" s="7">
        <v>2016</v>
      </c>
      <c r="D122" s="7" t="s">
        <v>4</v>
      </c>
      <c r="E122" s="7" t="s">
        <v>12</v>
      </c>
      <c r="F122" s="7">
        <v>3.2117906430000001</v>
      </c>
    </row>
    <row r="123" spans="1:6" ht="16" hidden="1">
      <c r="A123" s="19" t="s">
        <v>25</v>
      </c>
      <c r="B123" s="19" t="s">
        <v>358</v>
      </c>
      <c r="C123" s="7">
        <v>2016</v>
      </c>
      <c r="D123" s="7" t="s">
        <v>4</v>
      </c>
      <c r="E123" s="7" t="s">
        <v>12</v>
      </c>
      <c r="F123" s="7">
        <v>1.1958925579999999</v>
      </c>
    </row>
    <row r="124" spans="1:6" ht="16" hidden="1">
      <c r="A124" s="19" t="s">
        <v>26</v>
      </c>
      <c r="B124" s="19" t="s">
        <v>359</v>
      </c>
      <c r="C124" s="7">
        <v>2016</v>
      </c>
      <c r="D124" s="7" t="s">
        <v>4</v>
      </c>
      <c r="E124" s="7" t="s">
        <v>12</v>
      </c>
      <c r="F124" s="7">
        <v>1.8355402629999999</v>
      </c>
    </row>
    <row r="125" spans="1:6" ht="16" hidden="1">
      <c r="A125" s="19" t="s">
        <v>27</v>
      </c>
      <c r="B125" s="19" t="s">
        <v>360</v>
      </c>
      <c r="C125" s="7">
        <v>2016</v>
      </c>
      <c r="D125" s="7" t="s">
        <v>4</v>
      </c>
      <c r="E125" s="7" t="s">
        <v>12</v>
      </c>
      <c r="F125" s="7">
        <v>4.3891596369999997</v>
      </c>
    </row>
    <row r="126" spans="1:6" ht="16" hidden="1">
      <c r="A126" s="19" t="s">
        <v>28</v>
      </c>
      <c r="B126" s="19" t="s">
        <v>361</v>
      </c>
      <c r="C126" s="7">
        <v>2016</v>
      </c>
      <c r="D126" s="7" t="s">
        <v>4</v>
      </c>
      <c r="E126" s="7" t="s">
        <v>12</v>
      </c>
      <c r="F126" s="7">
        <v>2.4446229210000001</v>
      </c>
    </row>
    <row r="127" spans="1:6" ht="16" hidden="1">
      <c r="A127" s="19" t="s">
        <v>29</v>
      </c>
      <c r="B127" s="19" t="s">
        <v>362</v>
      </c>
      <c r="C127" s="7">
        <v>2016</v>
      </c>
      <c r="D127" s="7" t="s">
        <v>4</v>
      </c>
      <c r="E127" s="7" t="s">
        <v>12</v>
      </c>
      <c r="F127" s="7">
        <v>2.1986815220000002</v>
      </c>
    </row>
    <row r="128" spans="1:6" ht="16" hidden="1">
      <c r="A128" s="19" t="s">
        <v>30</v>
      </c>
      <c r="B128" s="19" t="s">
        <v>363</v>
      </c>
      <c r="C128" s="7">
        <v>2016</v>
      </c>
      <c r="D128" s="7" t="s">
        <v>4</v>
      </c>
      <c r="E128" s="7" t="s">
        <v>12</v>
      </c>
      <c r="F128" s="7">
        <v>2.7596639440000001</v>
      </c>
    </row>
    <row r="129" spans="1:6" ht="16" hidden="1">
      <c r="A129" s="19" t="s">
        <v>31</v>
      </c>
      <c r="B129" s="19" t="s">
        <v>364</v>
      </c>
      <c r="C129" s="7">
        <v>2016</v>
      </c>
      <c r="D129" s="7" t="s">
        <v>4</v>
      </c>
      <c r="E129" s="7" t="s">
        <v>12</v>
      </c>
      <c r="F129" s="7">
        <v>1.4042205000000001</v>
      </c>
    </row>
    <row r="130" spans="1:6" ht="16" hidden="1">
      <c r="A130" s="19" t="s">
        <v>32</v>
      </c>
      <c r="B130" s="19" t="s">
        <v>365</v>
      </c>
      <c r="C130" s="7">
        <v>2016</v>
      </c>
      <c r="D130" s="7" t="s">
        <v>4</v>
      </c>
      <c r="E130" s="7" t="s">
        <v>12</v>
      </c>
      <c r="F130" s="7">
        <v>0.62390226500000001</v>
      </c>
    </row>
    <row r="131" spans="1:6" ht="16" hidden="1">
      <c r="A131" s="19" t="s">
        <v>33</v>
      </c>
      <c r="B131" s="19" t="s">
        <v>366</v>
      </c>
      <c r="C131" s="7">
        <v>2016</v>
      </c>
      <c r="D131" s="7" t="s">
        <v>4</v>
      </c>
      <c r="E131" s="7" t="s">
        <v>12</v>
      </c>
      <c r="F131" s="7">
        <v>6.332110879</v>
      </c>
    </row>
    <row r="132" spans="1:6" ht="16" hidden="1">
      <c r="A132" s="19" t="s">
        <v>34</v>
      </c>
      <c r="B132" s="19" t="s">
        <v>367</v>
      </c>
      <c r="C132" s="7">
        <v>2016</v>
      </c>
      <c r="D132" s="7" t="s">
        <v>4</v>
      </c>
      <c r="E132" s="7" t="s">
        <v>12</v>
      </c>
      <c r="F132" s="7">
        <v>1.6243851819999999</v>
      </c>
    </row>
    <row r="133" spans="1:6" ht="16" hidden="1">
      <c r="A133" s="19" t="s">
        <v>35</v>
      </c>
      <c r="B133" s="19" t="s">
        <v>368</v>
      </c>
      <c r="C133" s="7">
        <v>2016</v>
      </c>
      <c r="D133" s="7" t="s">
        <v>4</v>
      </c>
      <c r="E133" s="7" t="s">
        <v>12</v>
      </c>
      <c r="F133" s="7">
        <v>0.535281216</v>
      </c>
    </row>
    <row r="134" spans="1:6" ht="16">
      <c r="A134" s="20" t="s">
        <v>3</v>
      </c>
      <c r="B134" s="19" t="s">
        <v>336</v>
      </c>
      <c r="C134" s="7">
        <v>2017</v>
      </c>
      <c r="D134" s="7" t="s">
        <v>4</v>
      </c>
      <c r="E134" s="7" t="s">
        <v>12</v>
      </c>
      <c r="F134" s="7">
        <v>2.0277947900000002</v>
      </c>
    </row>
    <row r="135" spans="1:6" ht="16" hidden="1">
      <c r="A135" s="20" t="s">
        <v>4</v>
      </c>
      <c r="B135" s="19" t="s">
        <v>337</v>
      </c>
      <c r="C135" s="7">
        <v>2017</v>
      </c>
      <c r="D135" s="7" t="s">
        <v>4</v>
      </c>
      <c r="E135" s="7" t="s">
        <v>12</v>
      </c>
      <c r="F135" s="7">
        <v>0.32733455700000003</v>
      </c>
    </row>
    <row r="136" spans="1:6" ht="16" hidden="1">
      <c r="A136" s="19" t="s">
        <v>5</v>
      </c>
      <c r="B136" s="19" t="s">
        <v>338</v>
      </c>
      <c r="C136" s="7">
        <v>2017</v>
      </c>
      <c r="D136" s="7" t="s">
        <v>4</v>
      </c>
      <c r="E136" s="7" t="s">
        <v>12</v>
      </c>
      <c r="F136" s="7">
        <v>0.93175362399999995</v>
      </c>
    </row>
    <row r="137" spans="1:6" ht="16" hidden="1">
      <c r="A137" s="19" t="s">
        <v>6</v>
      </c>
      <c r="B137" s="19" t="s">
        <v>339</v>
      </c>
      <c r="C137" s="7">
        <v>2017</v>
      </c>
      <c r="D137" s="7" t="s">
        <v>4</v>
      </c>
      <c r="E137" s="7" t="s">
        <v>12</v>
      </c>
      <c r="F137" s="7">
        <v>1.96716841</v>
      </c>
    </row>
    <row r="138" spans="1:6" ht="16" hidden="1">
      <c r="A138" s="19" t="s">
        <v>7</v>
      </c>
      <c r="B138" s="19" t="s">
        <v>340</v>
      </c>
      <c r="C138" s="7">
        <v>2017</v>
      </c>
      <c r="D138" s="7" t="s">
        <v>4</v>
      </c>
      <c r="E138" s="7" t="s">
        <v>12</v>
      </c>
      <c r="F138" s="7">
        <v>2.7271813229999999</v>
      </c>
    </row>
    <row r="139" spans="1:6" ht="16" hidden="1">
      <c r="A139" s="19" t="s">
        <v>8</v>
      </c>
      <c r="B139" s="19" t="s">
        <v>341</v>
      </c>
      <c r="C139" s="7">
        <v>2017</v>
      </c>
      <c r="D139" s="7" t="s">
        <v>4</v>
      </c>
      <c r="E139" s="7" t="s">
        <v>12</v>
      </c>
      <c r="F139" s="7">
        <v>0.36510193800000001</v>
      </c>
    </row>
    <row r="140" spans="1:6" ht="16" hidden="1">
      <c r="A140" s="19" t="s">
        <v>9</v>
      </c>
      <c r="B140" s="19" t="s">
        <v>342</v>
      </c>
      <c r="C140" s="7">
        <v>2017</v>
      </c>
      <c r="D140" s="7" t="s">
        <v>4</v>
      </c>
      <c r="E140" s="7" t="s">
        <v>12</v>
      </c>
      <c r="F140" s="7">
        <v>1.126864638</v>
      </c>
    </row>
    <row r="141" spans="1:6" ht="16" hidden="1">
      <c r="A141" s="19" t="s">
        <v>10</v>
      </c>
      <c r="B141" s="19" t="s">
        <v>343</v>
      </c>
      <c r="C141" s="7">
        <v>2017</v>
      </c>
      <c r="D141" s="7" t="s">
        <v>4</v>
      </c>
      <c r="E141" s="7" t="s">
        <v>12</v>
      </c>
      <c r="F141" s="7">
        <v>7.4048131509999999</v>
      </c>
    </row>
    <row r="142" spans="1:6" ht="16" hidden="1">
      <c r="A142" s="19" t="s">
        <v>11</v>
      </c>
      <c r="B142" s="19" t="s">
        <v>344</v>
      </c>
      <c r="C142" s="7">
        <v>2017</v>
      </c>
      <c r="D142" s="7" t="s">
        <v>4</v>
      </c>
      <c r="E142" s="7" t="s">
        <v>12</v>
      </c>
      <c r="F142" s="7">
        <v>0.51461701199999998</v>
      </c>
    </row>
    <row r="143" spans="1:6" ht="16" hidden="1">
      <c r="A143" s="19" t="s">
        <v>12</v>
      </c>
      <c r="B143" s="19" t="s">
        <v>345</v>
      </c>
      <c r="C143" s="7">
        <v>2017</v>
      </c>
      <c r="D143" s="7" t="s">
        <v>4</v>
      </c>
      <c r="E143" s="7" t="s">
        <v>12</v>
      </c>
      <c r="F143" s="7">
        <v>0.13134656</v>
      </c>
    </row>
    <row r="144" spans="1:6" ht="16" hidden="1">
      <c r="A144" s="19" t="s">
        <v>13</v>
      </c>
      <c r="B144" s="19" t="s">
        <v>346</v>
      </c>
      <c r="C144" s="7">
        <v>2017</v>
      </c>
      <c r="D144" s="7" t="s">
        <v>4</v>
      </c>
      <c r="E144" s="7" t="s">
        <v>12</v>
      </c>
      <c r="F144" s="7">
        <v>1.0511977079999999</v>
      </c>
    </row>
    <row r="145" spans="1:6" ht="16" hidden="1">
      <c r="A145" s="19" t="s">
        <v>14</v>
      </c>
      <c r="B145" s="19" t="s">
        <v>347</v>
      </c>
      <c r="C145" s="7">
        <v>2017</v>
      </c>
      <c r="D145" s="7" t="s">
        <v>4</v>
      </c>
      <c r="E145" s="7" t="s">
        <v>12</v>
      </c>
      <c r="F145" s="7">
        <v>1.2045912519999999</v>
      </c>
    </row>
    <row r="146" spans="1:6" ht="16" hidden="1">
      <c r="A146" s="19" t="s">
        <v>15</v>
      </c>
      <c r="B146" s="19" t="s">
        <v>348</v>
      </c>
      <c r="C146" s="7">
        <v>2017</v>
      </c>
      <c r="D146" s="7" t="s">
        <v>4</v>
      </c>
      <c r="E146" s="7" t="s">
        <v>12</v>
      </c>
      <c r="F146" s="7">
        <v>9.971235042</v>
      </c>
    </row>
    <row r="147" spans="1:6" ht="16" hidden="1">
      <c r="A147" s="19" t="s">
        <v>16</v>
      </c>
      <c r="B147" s="19" t="s">
        <v>349</v>
      </c>
      <c r="C147" s="7">
        <v>2017</v>
      </c>
      <c r="D147" s="7" t="s">
        <v>4</v>
      </c>
      <c r="E147" s="7" t="s">
        <v>12</v>
      </c>
      <c r="F147" s="7">
        <v>3.221190156</v>
      </c>
    </row>
    <row r="148" spans="1:6" ht="16" hidden="1">
      <c r="A148" s="19" t="s">
        <v>17</v>
      </c>
      <c r="B148" s="19" t="s">
        <v>350</v>
      </c>
      <c r="C148" s="7">
        <v>2017</v>
      </c>
      <c r="D148" s="7" t="s">
        <v>4</v>
      </c>
      <c r="E148" s="7" t="s">
        <v>12</v>
      </c>
      <c r="F148" s="7">
        <v>0.36243977100000002</v>
      </c>
    </row>
    <row r="149" spans="1:6" ht="16" hidden="1">
      <c r="A149" s="19" t="s">
        <v>18</v>
      </c>
      <c r="B149" s="19" t="s">
        <v>351</v>
      </c>
      <c r="C149" s="7">
        <v>2017</v>
      </c>
      <c r="D149" s="7" t="s">
        <v>4</v>
      </c>
      <c r="E149" s="7" t="s">
        <v>12</v>
      </c>
      <c r="F149" s="7">
        <v>0.71408627899999999</v>
      </c>
    </row>
    <row r="150" spans="1:6" ht="16" hidden="1">
      <c r="A150" s="19" t="s">
        <v>19</v>
      </c>
      <c r="B150" s="19" t="s">
        <v>352</v>
      </c>
      <c r="C150" s="7">
        <v>2017</v>
      </c>
      <c r="D150" s="7" t="s">
        <v>4</v>
      </c>
      <c r="E150" s="7" t="s">
        <v>12</v>
      </c>
      <c r="F150" s="7">
        <v>2.396577969</v>
      </c>
    </row>
    <row r="151" spans="1:6" ht="16" hidden="1">
      <c r="A151" s="19" t="s">
        <v>20</v>
      </c>
      <c r="B151" s="19" t="s">
        <v>353</v>
      </c>
      <c r="C151" s="7">
        <v>2017</v>
      </c>
      <c r="D151" s="7" t="s">
        <v>4</v>
      </c>
      <c r="E151" s="7" t="s">
        <v>12</v>
      </c>
      <c r="F151" s="7">
        <v>2.4613062339999998</v>
      </c>
    </row>
    <row r="152" spans="1:6" ht="16" hidden="1">
      <c r="A152" s="19" t="s">
        <v>21</v>
      </c>
      <c r="B152" s="19" t="s">
        <v>354</v>
      </c>
      <c r="C152" s="7">
        <v>2017</v>
      </c>
      <c r="D152" s="7" t="s">
        <v>4</v>
      </c>
      <c r="E152" s="7" t="s">
        <v>12</v>
      </c>
      <c r="F152" s="7">
        <v>1.1027475</v>
      </c>
    </row>
    <row r="153" spans="1:6" ht="16" hidden="1">
      <c r="A153" s="19" t="s">
        <v>22</v>
      </c>
      <c r="B153" s="19" t="s">
        <v>355</v>
      </c>
      <c r="C153" s="7">
        <v>2017</v>
      </c>
      <c r="D153" s="7" t="s">
        <v>4</v>
      </c>
      <c r="E153" s="7" t="s">
        <v>12</v>
      </c>
      <c r="F153" s="7">
        <v>0.28970528800000001</v>
      </c>
    </row>
    <row r="154" spans="1:6" ht="16" hidden="1">
      <c r="A154" s="19" t="s">
        <v>23</v>
      </c>
      <c r="B154" s="19" t="s">
        <v>356</v>
      </c>
      <c r="C154" s="7">
        <v>2017</v>
      </c>
      <c r="D154" s="7" t="s">
        <v>4</v>
      </c>
      <c r="E154" s="7" t="s">
        <v>12</v>
      </c>
      <c r="F154" s="7">
        <v>6.346116125</v>
      </c>
    </row>
    <row r="155" spans="1:6" ht="16" hidden="1">
      <c r="A155" s="19" t="s">
        <v>24</v>
      </c>
      <c r="B155" s="19" t="s">
        <v>357</v>
      </c>
      <c r="C155" s="7">
        <v>2017</v>
      </c>
      <c r="D155" s="7" t="s">
        <v>4</v>
      </c>
      <c r="E155" s="7" t="s">
        <v>12</v>
      </c>
      <c r="F155" s="7">
        <v>2.9293993810000001</v>
      </c>
    </row>
    <row r="156" spans="1:6" ht="16" hidden="1">
      <c r="A156" s="19" t="s">
        <v>25</v>
      </c>
      <c r="B156" s="19" t="s">
        <v>358</v>
      </c>
      <c r="C156" s="7">
        <v>2017</v>
      </c>
      <c r="D156" s="7" t="s">
        <v>4</v>
      </c>
      <c r="E156" s="7" t="s">
        <v>12</v>
      </c>
      <c r="F156" s="7">
        <v>0.54231711400000004</v>
      </c>
    </row>
    <row r="157" spans="1:6" ht="16" hidden="1">
      <c r="A157" s="19" t="s">
        <v>26</v>
      </c>
      <c r="B157" s="19" t="s">
        <v>359</v>
      </c>
      <c r="C157" s="7">
        <v>2017</v>
      </c>
      <c r="D157" s="7" t="s">
        <v>4</v>
      </c>
      <c r="E157" s="7" t="s">
        <v>12</v>
      </c>
      <c r="F157" s="7">
        <v>1.5220379820000001</v>
      </c>
    </row>
    <row r="158" spans="1:6" ht="16" hidden="1">
      <c r="A158" s="19" t="s">
        <v>27</v>
      </c>
      <c r="B158" s="19" t="s">
        <v>360</v>
      </c>
      <c r="C158" s="7">
        <v>2017</v>
      </c>
      <c r="D158" s="7" t="s">
        <v>4</v>
      </c>
      <c r="E158" s="7" t="s">
        <v>12</v>
      </c>
      <c r="F158" s="7">
        <v>2.6507265630000001</v>
      </c>
    </row>
    <row r="159" spans="1:6" ht="16" hidden="1">
      <c r="A159" s="19" t="s">
        <v>28</v>
      </c>
      <c r="B159" s="19" t="s">
        <v>361</v>
      </c>
      <c r="C159" s="7">
        <v>2017</v>
      </c>
      <c r="D159" s="7" t="s">
        <v>4</v>
      </c>
      <c r="E159" s="7" t="s">
        <v>12</v>
      </c>
      <c r="F159" s="7">
        <v>1.8440579969999999</v>
      </c>
    </row>
    <row r="160" spans="1:6" ht="16" hidden="1">
      <c r="A160" s="19" t="s">
        <v>29</v>
      </c>
      <c r="B160" s="19" t="s">
        <v>362</v>
      </c>
      <c r="C160" s="7">
        <v>2017</v>
      </c>
      <c r="D160" s="7" t="s">
        <v>4</v>
      </c>
      <c r="E160" s="7" t="s">
        <v>12</v>
      </c>
      <c r="F160" s="7">
        <v>1.2206793819999999</v>
      </c>
    </row>
    <row r="161" spans="1:6" ht="16" hidden="1">
      <c r="A161" s="19" t="s">
        <v>30</v>
      </c>
      <c r="B161" s="19" t="s">
        <v>363</v>
      </c>
      <c r="C161" s="7">
        <v>2017</v>
      </c>
      <c r="D161" s="7" t="s">
        <v>4</v>
      </c>
      <c r="E161" s="7" t="s">
        <v>12</v>
      </c>
      <c r="F161" s="7">
        <v>2.686124806</v>
      </c>
    </row>
    <row r="162" spans="1:6" ht="16" hidden="1">
      <c r="A162" s="19" t="s">
        <v>31</v>
      </c>
      <c r="B162" s="19" t="s">
        <v>364</v>
      </c>
      <c r="C162" s="7">
        <v>2017</v>
      </c>
      <c r="D162" s="7" t="s">
        <v>4</v>
      </c>
      <c r="E162" s="7" t="s">
        <v>12</v>
      </c>
      <c r="F162" s="7">
        <v>0.83759702199999997</v>
      </c>
    </row>
    <row r="163" spans="1:6" ht="16" hidden="1">
      <c r="A163" s="19" t="s">
        <v>32</v>
      </c>
      <c r="B163" s="19" t="s">
        <v>365</v>
      </c>
      <c r="C163" s="7">
        <v>2017</v>
      </c>
      <c r="D163" s="7" t="s">
        <v>4</v>
      </c>
      <c r="E163" s="7" t="s">
        <v>12</v>
      </c>
      <c r="F163" s="7">
        <v>0.70100756399999997</v>
      </c>
    </row>
    <row r="164" spans="1:6" ht="16" hidden="1">
      <c r="A164" s="19" t="s">
        <v>33</v>
      </c>
      <c r="B164" s="19" t="s">
        <v>366</v>
      </c>
      <c r="C164" s="7">
        <v>2017</v>
      </c>
      <c r="D164" s="7" t="s">
        <v>4</v>
      </c>
      <c r="E164" s="7" t="s">
        <v>12</v>
      </c>
      <c r="F164" s="7">
        <v>4.7043268549999997</v>
      </c>
    </row>
    <row r="165" spans="1:6" ht="16" hidden="1">
      <c r="A165" s="19" t="s">
        <v>34</v>
      </c>
      <c r="B165" s="19" t="s">
        <v>367</v>
      </c>
      <c r="C165" s="7">
        <v>2017</v>
      </c>
      <c r="D165" s="7" t="s">
        <v>4</v>
      </c>
      <c r="E165" s="7" t="s">
        <v>12</v>
      </c>
      <c r="F165" s="7">
        <v>0.84916581499999999</v>
      </c>
    </row>
    <row r="166" spans="1:6" ht="16" hidden="1">
      <c r="A166" s="19" t="s">
        <v>35</v>
      </c>
      <c r="B166" s="19" t="s">
        <v>368</v>
      </c>
      <c r="C166" s="7">
        <v>2017</v>
      </c>
      <c r="D166" s="7" t="s">
        <v>4</v>
      </c>
      <c r="E166" s="7" t="s">
        <v>12</v>
      </c>
      <c r="F166" s="7">
        <v>0.470344859</v>
      </c>
    </row>
    <row r="167" spans="1:6" ht="16">
      <c r="A167" s="20" t="s">
        <v>3</v>
      </c>
      <c r="B167" s="19" t="s">
        <v>336</v>
      </c>
      <c r="C167" s="7">
        <v>2020</v>
      </c>
      <c r="D167" s="7" t="s">
        <v>4</v>
      </c>
      <c r="E167" s="7" t="s">
        <v>12</v>
      </c>
      <c r="F167" s="7">
        <v>2.9689480000000001</v>
      </c>
    </row>
    <row r="168" spans="1:6" ht="16" hidden="1">
      <c r="A168" s="20" t="s">
        <v>4</v>
      </c>
      <c r="B168" s="19" t="s">
        <v>337</v>
      </c>
      <c r="C168" s="7">
        <v>2020</v>
      </c>
      <c r="D168" s="7" t="s">
        <v>4</v>
      </c>
      <c r="E168" s="7" t="s">
        <v>12</v>
      </c>
      <c r="F168" s="23">
        <v>0.34325179</v>
      </c>
    </row>
    <row r="169" spans="1:6" ht="16" hidden="1">
      <c r="A169" s="19" t="s">
        <v>5</v>
      </c>
      <c r="B169" s="19" t="s">
        <v>338</v>
      </c>
      <c r="C169" s="7">
        <v>2020</v>
      </c>
      <c r="D169" s="7" t="s">
        <v>4</v>
      </c>
      <c r="E169" s="7" t="s">
        <v>12</v>
      </c>
      <c r="F169" s="23">
        <v>1.5094164000000001</v>
      </c>
    </row>
    <row r="170" spans="1:6" ht="16" hidden="1">
      <c r="A170" s="19" t="s">
        <v>6</v>
      </c>
      <c r="B170" s="19" t="s">
        <v>339</v>
      </c>
      <c r="C170" s="7">
        <v>2020</v>
      </c>
      <c r="D170" s="7" t="s">
        <v>4</v>
      </c>
      <c r="E170" s="7" t="s">
        <v>12</v>
      </c>
      <c r="F170" s="23">
        <v>3.2073870599999998</v>
      </c>
    </row>
    <row r="171" spans="1:6" ht="16" hidden="1">
      <c r="A171" s="19" t="s">
        <v>7</v>
      </c>
      <c r="B171" s="19" t="s">
        <v>340</v>
      </c>
      <c r="C171" s="7">
        <v>2020</v>
      </c>
      <c r="D171" s="7" t="s">
        <v>4</v>
      </c>
      <c r="E171" s="7" t="s">
        <v>12</v>
      </c>
      <c r="F171" s="23">
        <v>2.2920862299999998</v>
      </c>
    </row>
    <row r="172" spans="1:6" ht="16" hidden="1">
      <c r="A172" s="19" t="s">
        <v>8</v>
      </c>
      <c r="B172" s="19" t="s">
        <v>341</v>
      </c>
      <c r="C172" s="7">
        <v>2020</v>
      </c>
      <c r="D172" s="7" t="s">
        <v>4</v>
      </c>
      <c r="E172" s="7" t="s">
        <v>12</v>
      </c>
      <c r="F172" s="23">
        <v>0.58221601000000001</v>
      </c>
    </row>
    <row r="173" spans="1:6" ht="16" hidden="1">
      <c r="A173" s="19" t="s">
        <v>9</v>
      </c>
      <c r="B173" s="19" t="s">
        <v>342</v>
      </c>
      <c r="C173" s="7">
        <v>2020</v>
      </c>
      <c r="D173" s="7" t="s">
        <v>4</v>
      </c>
      <c r="E173" s="7" t="s">
        <v>12</v>
      </c>
      <c r="F173" s="23">
        <v>1.6881559100000001</v>
      </c>
    </row>
    <row r="174" spans="1:6" ht="16" hidden="1">
      <c r="A174" s="19" t="s">
        <v>10</v>
      </c>
      <c r="B174" s="19" t="s">
        <v>343</v>
      </c>
      <c r="C174" s="7">
        <v>2020</v>
      </c>
      <c r="D174" s="7" t="s">
        <v>4</v>
      </c>
      <c r="E174" s="7" t="s">
        <v>12</v>
      </c>
      <c r="F174" s="23">
        <v>11.023854399999999</v>
      </c>
    </row>
    <row r="175" spans="1:6" ht="16" hidden="1">
      <c r="A175" s="19" t="s">
        <v>11</v>
      </c>
      <c r="B175" s="19" t="s">
        <v>344</v>
      </c>
      <c r="C175" s="7">
        <v>2020</v>
      </c>
      <c r="D175" s="7" t="s">
        <v>4</v>
      </c>
      <c r="E175" s="7" t="s">
        <v>12</v>
      </c>
      <c r="F175" s="23">
        <v>1.7121865700000001</v>
      </c>
    </row>
    <row r="176" spans="1:6" ht="16" hidden="1">
      <c r="A176" s="19" t="s">
        <v>12</v>
      </c>
      <c r="B176" s="19" t="s">
        <v>345</v>
      </c>
      <c r="C176" s="7">
        <v>2020</v>
      </c>
      <c r="D176" s="7" t="s">
        <v>4</v>
      </c>
      <c r="E176" s="7" t="s">
        <v>12</v>
      </c>
      <c r="F176" s="23">
        <v>0.33148818000000002</v>
      </c>
    </row>
    <row r="177" spans="1:6" ht="16" hidden="1">
      <c r="A177" s="19" t="s">
        <v>13</v>
      </c>
      <c r="B177" s="19" t="s">
        <v>346</v>
      </c>
      <c r="C177" s="7">
        <v>2020</v>
      </c>
      <c r="D177" s="7" t="s">
        <v>4</v>
      </c>
      <c r="E177" s="7" t="s">
        <v>12</v>
      </c>
      <c r="F177" s="23">
        <v>3.2816657400000002</v>
      </c>
    </row>
    <row r="178" spans="1:6" ht="16" hidden="1">
      <c r="A178" s="19" t="s">
        <v>14</v>
      </c>
      <c r="B178" s="19" t="s">
        <v>347</v>
      </c>
      <c r="C178" s="7">
        <v>2020</v>
      </c>
      <c r="D178" s="7" t="s">
        <v>4</v>
      </c>
      <c r="E178" s="7" t="s">
        <v>12</v>
      </c>
      <c r="F178" s="23">
        <v>1.35556052</v>
      </c>
    </row>
    <row r="179" spans="1:6" ht="16" hidden="1">
      <c r="A179" s="19" t="s">
        <v>15</v>
      </c>
      <c r="B179" s="19" t="s">
        <v>348</v>
      </c>
      <c r="C179" s="7">
        <v>2020</v>
      </c>
      <c r="D179" s="7" t="s">
        <v>4</v>
      </c>
      <c r="E179" s="7" t="s">
        <v>12</v>
      </c>
      <c r="F179" s="23">
        <v>12.181796800000001</v>
      </c>
    </row>
    <row r="180" spans="1:6" ht="16" hidden="1">
      <c r="A180" s="19" t="s">
        <v>16</v>
      </c>
      <c r="B180" s="19" t="s">
        <v>349</v>
      </c>
      <c r="C180" s="7">
        <v>2020</v>
      </c>
      <c r="D180" s="7" t="s">
        <v>4</v>
      </c>
      <c r="E180" s="7" t="s">
        <v>12</v>
      </c>
      <c r="F180" s="23">
        <v>2.5060642899999999</v>
      </c>
    </row>
    <row r="181" spans="1:6" ht="16" hidden="1">
      <c r="A181" s="19" t="s">
        <v>17</v>
      </c>
      <c r="B181" s="19" t="s">
        <v>350</v>
      </c>
      <c r="C181" s="7">
        <v>2020</v>
      </c>
      <c r="D181" s="7" t="s">
        <v>4</v>
      </c>
      <c r="E181" s="7" t="s">
        <v>12</v>
      </c>
      <c r="F181" s="23">
        <v>1.06516247</v>
      </c>
    </row>
    <row r="182" spans="1:6" ht="16" hidden="1">
      <c r="A182" s="19" t="s">
        <v>18</v>
      </c>
      <c r="B182" s="19" t="s">
        <v>351</v>
      </c>
      <c r="C182" s="7">
        <v>2020</v>
      </c>
      <c r="D182" s="7" t="s">
        <v>4</v>
      </c>
      <c r="E182" s="7" t="s">
        <v>12</v>
      </c>
      <c r="F182" s="23">
        <v>1.3972529899999999</v>
      </c>
    </row>
    <row r="183" spans="1:6" ht="16" hidden="1">
      <c r="A183" s="19" t="s">
        <v>19</v>
      </c>
      <c r="B183" s="19" t="s">
        <v>352</v>
      </c>
      <c r="C183" s="7">
        <v>2020</v>
      </c>
      <c r="D183" s="7" t="s">
        <v>4</v>
      </c>
      <c r="E183" s="7" t="s">
        <v>12</v>
      </c>
      <c r="F183" s="23">
        <v>3.8805659000000001</v>
      </c>
    </row>
    <row r="184" spans="1:6" ht="16" hidden="1">
      <c r="A184" s="19" t="s">
        <v>20</v>
      </c>
      <c r="B184" s="19" t="s">
        <v>353</v>
      </c>
      <c r="C184" s="7">
        <v>2020</v>
      </c>
      <c r="D184" s="7" t="s">
        <v>4</v>
      </c>
      <c r="E184" s="7" t="s">
        <v>12</v>
      </c>
      <c r="F184" s="23">
        <v>2.9960999400000001</v>
      </c>
    </row>
    <row r="185" spans="1:6" ht="16" hidden="1">
      <c r="A185" s="19" t="s">
        <v>21</v>
      </c>
      <c r="B185" s="19" t="s">
        <v>354</v>
      </c>
      <c r="C185" s="7">
        <v>2020</v>
      </c>
      <c r="D185" s="7" t="s">
        <v>4</v>
      </c>
      <c r="E185" s="7" t="s">
        <v>12</v>
      </c>
      <c r="F185" s="23">
        <v>3.03002459</v>
      </c>
    </row>
    <row r="186" spans="1:6" ht="16" hidden="1">
      <c r="A186" s="19" t="s">
        <v>22</v>
      </c>
      <c r="B186" s="19" t="s">
        <v>355</v>
      </c>
      <c r="C186" s="7">
        <v>2020</v>
      </c>
      <c r="D186" s="7" t="s">
        <v>4</v>
      </c>
      <c r="E186" s="7" t="s">
        <v>12</v>
      </c>
      <c r="F186" s="23">
        <v>0.49575679</v>
      </c>
    </row>
    <row r="187" spans="1:6" ht="16" hidden="1">
      <c r="A187" s="19" t="s">
        <v>23</v>
      </c>
      <c r="B187" s="19" t="s">
        <v>356</v>
      </c>
      <c r="C187" s="7">
        <v>2020</v>
      </c>
      <c r="D187" s="7" t="s">
        <v>4</v>
      </c>
      <c r="E187" s="7" t="s">
        <v>12</v>
      </c>
      <c r="F187" s="23">
        <v>11.743290999999999</v>
      </c>
    </row>
    <row r="188" spans="1:6" ht="16" hidden="1">
      <c r="A188" s="19" t="s">
        <v>24</v>
      </c>
      <c r="B188" s="19" t="s">
        <v>357</v>
      </c>
      <c r="C188" s="7">
        <v>2020</v>
      </c>
      <c r="D188" s="7" t="s">
        <v>4</v>
      </c>
      <c r="E188" s="7" t="s">
        <v>12</v>
      </c>
      <c r="F188" s="23">
        <v>4.56552472</v>
      </c>
    </row>
    <row r="189" spans="1:6" ht="16" hidden="1">
      <c r="A189" s="19" t="s">
        <v>25</v>
      </c>
      <c r="B189" s="19" t="s">
        <v>358</v>
      </c>
      <c r="C189" s="7">
        <v>2020</v>
      </c>
      <c r="D189" s="7" t="s">
        <v>4</v>
      </c>
      <c r="E189" s="7" t="s">
        <v>12</v>
      </c>
      <c r="F189" s="23">
        <v>1.08083503</v>
      </c>
    </row>
    <row r="190" spans="1:6" ht="16" hidden="1">
      <c r="A190" s="19" t="s">
        <v>26</v>
      </c>
      <c r="B190" s="19" t="s">
        <v>359</v>
      </c>
      <c r="C190" s="7">
        <v>2020</v>
      </c>
      <c r="D190" s="7" t="s">
        <v>4</v>
      </c>
      <c r="E190" s="7" t="s">
        <v>12</v>
      </c>
      <c r="F190" s="23">
        <v>1.54149461</v>
      </c>
    </row>
    <row r="191" spans="1:6" ht="16" hidden="1">
      <c r="A191" s="19" t="s">
        <v>27</v>
      </c>
      <c r="B191" s="19" t="s">
        <v>360</v>
      </c>
      <c r="C191" s="7">
        <v>2020</v>
      </c>
      <c r="D191" s="7" t="s">
        <v>4</v>
      </c>
      <c r="E191" s="7" t="s">
        <v>12</v>
      </c>
      <c r="F191" s="23">
        <v>4.2963587399999996</v>
      </c>
    </row>
    <row r="192" spans="1:6" ht="16" hidden="1">
      <c r="A192" s="19" t="s">
        <v>28</v>
      </c>
      <c r="B192" s="19" t="s">
        <v>361</v>
      </c>
      <c r="C192" s="7">
        <v>2020</v>
      </c>
      <c r="D192" s="7" t="s">
        <v>4</v>
      </c>
      <c r="E192" s="7" t="s">
        <v>12</v>
      </c>
      <c r="F192" s="23">
        <v>2.0427853200000001</v>
      </c>
    </row>
    <row r="193" spans="1:6" ht="16" hidden="1">
      <c r="A193" s="19" t="s">
        <v>29</v>
      </c>
      <c r="B193" s="19" t="s">
        <v>362</v>
      </c>
      <c r="C193" s="7">
        <v>2020</v>
      </c>
      <c r="D193" s="7" t="s">
        <v>4</v>
      </c>
      <c r="E193" s="7" t="s">
        <v>12</v>
      </c>
      <c r="F193" s="23">
        <v>2.00184279</v>
      </c>
    </row>
    <row r="194" spans="1:6" ht="16" hidden="1">
      <c r="A194" s="19" t="s">
        <v>30</v>
      </c>
      <c r="B194" s="19" t="s">
        <v>363</v>
      </c>
      <c r="C194" s="7">
        <v>2020</v>
      </c>
      <c r="D194" s="7" t="s">
        <v>4</v>
      </c>
      <c r="E194" s="7" t="s">
        <v>12</v>
      </c>
      <c r="F194" s="23">
        <v>3.16125553</v>
      </c>
    </row>
    <row r="195" spans="1:6" ht="16" hidden="1">
      <c r="A195" s="19" t="s">
        <v>31</v>
      </c>
      <c r="B195" s="19" t="s">
        <v>364</v>
      </c>
      <c r="C195" s="7">
        <v>2020</v>
      </c>
      <c r="D195" s="7" t="s">
        <v>4</v>
      </c>
      <c r="E195" s="7" t="s">
        <v>12</v>
      </c>
      <c r="F195" s="23">
        <v>1.1322796500000001</v>
      </c>
    </row>
    <row r="196" spans="1:6" ht="16" hidden="1">
      <c r="A196" s="19" t="s">
        <v>32</v>
      </c>
      <c r="B196" s="19" t="s">
        <v>365</v>
      </c>
      <c r="C196" s="7">
        <v>2020</v>
      </c>
      <c r="D196" s="7" t="s">
        <v>4</v>
      </c>
      <c r="E196" s="7" t="s">
        <v>12</v>
      </c>
      <c r="F196" s="23">
        <v>1.28803698</v>
      </c>
    </row>
    <row r="197" spans="1:6" ht="16" hidden="1">
      <c r="A197" s="19" t="s">
        <v>33</v>
      </c>
      <c r="B197" s="19" t="s">
        <v>366</v>
      </c>
      <c r="C197" s="7">
        <v>2020</v>
      </c>
      <c r="D197" s="7" t="s">
        <v>4</v>
      </c>
      <c r="E197" s="7" t="s">
        <v>12</v>
      </c>
      <c r="F197" s="23">
        <v>5.4570330599999997</v>
      </c>
    </row>
    <row r="198" spans="1:6" ht="16" hidden="1">
      <c r="A198" s="19" t="s">
        <v>34</v>
      </c>
      <c r="B198" s="19" t="s">
        <v>367</v>
      </c>
      <c r="C198" s="7">
        <v>2020</v>
      </c>
      <c r="D198" s="7" t="s">
        <v>4</v>
      </c>
      <c r="E198" s="7" t="s">
        <v>12</v>
      </c>
      <c r="F198" s="23">
        <v>1.1940149600000001</v>
      </c>
    </row>
    <row r="199" spans="1:6" ht="16" hidden="1">
      <c r="A199" s="19" t="s">
        <v>35</v>
      </c>
      <c r="B199" s="19" t="s">
        <v>368</v>
      </c>
      <c r="C199" s="7">
        <v>2020</v>
      </c>
      <c r="D199" s="7" t="s">
        <v>4</v>
      </c>
      <c r="E199" s="7" t="s">
        <v>12</v>
      </c>
      <c r="F199" s="23">
        <v>0.97861478999999996</v>
      </c>
    </row>
  </sheetData>
  <autoFilter ref="A1:F199" xr:uid="{00000000-0009-0000-0000-00000A000000}">
    <filterColumn colId="0">
      <filters>
        <filter val="00"/>
      </filters>
    </filterColumn>
  </autoFilter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outlinePr summaryBelow="0" summaryRight="0"/>
  </sheetPr>
  <dimension ref="A1:F166"/>
  <sheetViews>
    <sheetView workbookViewId="0"/>
  </sheetViews>
  <sheetFormatPr baseColWidth="10" defaultColWidth="12.6640625" defaultRowHeight="15.75" customHeight="1"/>
  <sheetData>
    <row r="1" spans="1:6">
      <c r="A1" s="19" t="s">
        <v>1</v>
      </c>
      <c r="B1" s="19" t="s">
        <v>334</v>
      </c>
      <c r="C1" s="19" t="s">
        <v>0</v>
      </c>
      <c r="D1" s="19" t="s">
        <v>37</v>
      </c>
      <c r="E1" s="19" t="s">
        <v>39</v>
      </c>
      <c r="F1" s="19" t="s">
        <v>335</v>
      </c>
    </row>
    <row r="2" spans="1:6">
      <c r="A2" s="20" t="s">
        <v>3</v>
      </c>
      <c r="B2" s="19" t="s">
        <v>336</v>
      </c>
      <c r="C2" s="7">
        <v>2014</v>
      </c>
      <c r="D2" s="9" t="s">
        <v>4</v>
      </c>
      <c r="E2" s="9" t="s">
        <v>13</v>
      </c>
      <c r="F2" s="7">
        <v>16.15316202</v>
      </c>
    </row>
    <row r="3" spans="1:6">
      <c r="A3" s="20" t="s">
        <v>4</v>
      </c>
      <c r="B3" s="19" t="s">
        <v>337</v>
      </c>
      <c r="C3" s="7">
        <v>2014</v>
      </c>
      <c r="D3" s="9" t="s">
        <v>4</v>
      </c>
      <c r="E3" s="9" t="s">
        <v>13</v>
      </c>
      <c r="F3" s="7">
        <v>1.754837615</v>
      </c>
    </row>
    <row r="4" spans="1:6">
      <c r="A4" s="19" t="s">
        <v>5</v>
      </c>
      <c r="B4" s="19" t="s">
        <v>338</v>
      </c>
      <c r="C4" s="7">
        <v>2014</v>
      </c>
      <c r="D4" s="9" t="s">
        <v>4</v>
      </c>
      <c r="E4" s="9" t="s">
        <v>13</v>
      </c>
      <c r="F4" s="7">
        <v>1.796923922</v>
      </c>
    </row>
    <row r="5" spans="1:6">
      <c r="A5" s="19" t="s">
        <v>6</v>
      </c>
      <c r="B5" s="19" t="s">
        <v>339</v>
      </c>
      <c r="C5" s="7">
        <v>2014</v>
      </c>
      <c r="D5" s="9" t="s">
        <v>4</v>
      </c>
      <c r="E5" s="9" t="s">
        <v>13</v>
      </c>
      <c r="F5" s="7">
        <v>2.931972821</v>
      </c>
    </row>
    <row r="6" spans="1:6">
      <c r="A6" s="19" t="s">
        <v>7</v>
      </c>
      <c r="B6" s="19" t="s">
        <v>340</v>
      </c>
      <c r="C6" s="7">
        <v>2014</v>
      </c>
      <c r="D6" s="9" t="s">
        <v>4</v>
      </c>
      <c r="E6" s="9" t="s">
        <v>13</v>
      </c>
      <c r="F6" s="7">
        <v>29.32255932</v>
      </c>
    </row>
    <row r="7" spans="1:6">
      <c r="A7" s="19" t="s">
        <v>8</v>
      </c>
      <c r="B7" s="19" t="s">
        <v>341</v>
      </c>
      <c r="C7" s="7">
        <v>2014</v>
      </c>
      <c r="D7" s="9" t="s">
        <v>4</v>
      </c>
      <c r="E7" s="9" t="s">
        <v>13</v>
      </c>
      <c r="F7" s="7">
        <v>2.6960741000000001</v>
      </c>
    </row>
    <row r="8" spans="1:6">
      <c r="A8" s="19" t="s">
        <v>9</v>
      </c>
      <c r="B8" s="19" t="s">
        <v>342</v>
      </c>
      <c r="C8" s="7">
        <v>2014</v>
      </c>
      <c r="D8" s="9" t="s">
        <v>4</v>
      </c>
      <c r="E8" s="9" t="s">
        <v>13</v>
      </c>
      <c r="F8" s="7">
        <v>9.6675286479999993</v>
      </c>
    </row>
    <row r="9" spans="1:6">
      <c r="A9" s="19" t="s">
        <v>10</v>
      </c>
      <c r="B9" s="19" t="s">
        <v>343</v>
      </c>
      <c r="C9" s="7">
        <v>2014</v>
      </c>
      <c r="D9" s="9" t="s">
        <v>4</v>
      </c>
      <c r="E9" s="9" t="s">
        <v>13</v>
      </c>
      <c r="F9" s="7">
        <v>54.915676920000003</v>
      </c>
    </row>
    <row r="10" spans="1:6">
      <c r="A10" s="19" t="s">
        <v>11</v>
      </c>
      <c r="B10" s="19" t="s">
        <v>344</v>
      </c>
      <c r="C10" s="7">
        <v>2014</v>
      </c>
      <c r="D10" s="9" t="s">
        <v>4</v>
      </c>
      <c r="E10" s="9" t="s">
        <v>13</v>
      </c>
      <c r="F10" s="7">
        <v>6.3980968799999998</v>
      </c>
    </row>
    <row r="11" spans="1:6">
      <c r="A11" s="19" t="s">
        <v>12</v>
      </c>
      <c r="B11" s="19" t="s">
        <v>345</v>
      </c>
      <c r="C11" s="7">
        <v>2014</v>
      </c>
      <c r="D11" s="9" t="s">
        <v>4</v>
      </c>
      <c r="E11" s="9" t="s">
        <v>13</v>
      </c>
      <c r="F11" s="7">
        <v>0.374992979</v>
      </c>
    </row>
    <row r="12" spans="1:6">
      <c r="A12" s="19" t="s">
        <v>13</v>
      </c>
      <c r="B12" s="19" t="s">
        <v>346</v>
      </c>
      <c r="C12" s="7">
        <v>2014</v>
      </c>
      <c r="D12" s="9" t="s">
        <v>4</v>
      </c>
      <c r="E12" s="9" t="s">
        <v>13</v>
      </c>
      <c r="F12" s="7">
        <v>12.868204410000001</v>
      </c>
    </row>
    <row r="13" spans="1:6">
      <c r="A13" s="19" t="s">
        <v>14</v>
      </c>
      <c r="B13" s="19" t="s">
        <v>347</v>
      </c>
      <c r="C13" s="7">
        <v>2014</v>
      </c>
      <c r="D13" s="9" t="s">
        <v>4</v>
      </c>
      <c r="E13" s="9" t="s">
        <v>13</v>
      </c>
      <c r="F13" s="7">
        <v>11.68030518</v>
      </c>
    </row>
    <row r="14" spans="1:6">
      <c r="A14" s="19" t="s">
        <v>15</v>
      </c>
      <c r="B14" s="19" t="s">
        <v>348</v>
      </c>
      <c r="C14" s="7">
        <v>2014</v>
      </c>
      <c r="D14" s="9" t="s">
        <v>4</v>
      </c>
      <c r="E14" s="9" t="s">
        <v>13</v>
      </c>
      <c r="F14" s="7">
        <v>49.41311966</v>
      </c>
    </row>
    <row r="15" spans="1:6">
      <c r="A15" s="19" t="s">
        <v>16</v>
      </c>
      <c r="B15" s="19" t="s">
        <v>349</v>
      </c>
      <c r="C15" s="7">
        <v>2014</v>
      </c>
      <c r="D15" s="9" t="s">
        <v>4</v>
      </c>
      <c r="E15" s="9" t="s">
        <v>13</v>
      </c>
      <c r="F15" s="7">
        <v>22.314275139999999</v>
      </c>
    </row>
    <row r="16" spans="1:6">
      <c r="A16" s="19" t="s">
        <v>17</v>
      </c>
      <c r="B16" s="19" t="s">
        <v>350</v>
      </c>
      <c r="C16" s="7">
        <v>2014</v>
      </c>
      <c r="D16" s="9" t="s">
        <v>4</v>
      </c>
      <c r="E16" s="9" t="s">
        <v>13</v>
      </c>
      <c r="F16" s="7">
        <v>6.1156475810000002</v>
      </c>
    </row>
    <row r="17" spans="1:6">
      <c r="A17" s="19" t="s">
        <v>18</v>
      </c>
      <c r="B17" s="19" t="s">
        <v>351</v>
      </c>
      <c r="C17" s="7">
        <v>2014</v>
      </c>
      <c r="D17" s="9" t="s">
        <v>4</v>
      </c>
      <c r="E17" s="9" t="s">
        <v>13</v>
      </c>
      <c r="F17" s="7">
        <v>6.7394287090000002</v>
      </c>
    </row>
    <row r="18" spans="1:6">
      <c r="A18" s="19" t="s">
        <v>19</v>
      </c>
      <c r="B18" s="19" t="s">
        <v>352</v>
      </c>
      <c r="C18" s="7">
        <v>2014</v>
      </c>
      <c r="D18" s="9" t="s">
        <v>4</v>
      </c>
      <c r="E18" s="9" t="s">
        <v>13</v>
      </c>
      <c r="F18" s="7">
        <v>25.17914803</v>
      </c>
    </row>
    <row r="19" spans="1:6">
      <c r="A19" s="19" t="s">
        <v>20</v>
      </c>
      <c r="B19" s="19" t="s">
        <v>353</v>
      </c>
      <c r="C19" s="7">
        <v>2014</v>
      </c>
      <c r="D19" s="9" t="s">
        <v>4</v>
      </c>
      <c r="E19" s="9" t="s">
        <v>13</v>
      </c>
      <c r="F19" s="7">
        <v>12.9192334</v>
      </c>
    </row>
    <row r="20" spans="1:6">
      <c r="A20" s="19" t="s">
        <v>21</v>
      </c>
      <c r="B20" s="19" t="s">
        <v>354</v>
      </c>
      <c r="C20" s="7">
        <v>2014</v>
      </c>
      <c r="D20" s="9" t="s">
        <v>4</v>
      </c>
      <c r="E20" s="9" t="s">
        <v>13</v>
      </c>
      <c r="F20" s="7">
        <v>13.39409972</v>
      </c>
    </row>
    <row r="21" spans="1:6">
      <c r="A21" s="19" t="s">
        <v>22</v>
      </c>
      <c r="B21" s="19" t="s">
        <v>355</v>
      </c>
      <c r="C21" s="7">
        <v>2014</v>
      </c>
      <c r="D21" s="9" t="s">
        <v>4</v>
      </c>
      <c r="E21" s="9" t="s">
        <v>13</v>
      </c>
      <c r="F21" s="7">
        <v>2.8277259830000001</v>
      </c>
    </row>
    <row r="22" spans="1:6">
      <c r="A22" s="19" t="s">
        <v>23</v>
      </c>
      <c r="B22" s="19" t="s">
        <v>356</v>
      </c>
      <c r="C22" s="7">
        <v>2014</v>
      </c>
      <c r="D22" s="9" t="s">
        <v>4</v>
      </c>
      <c r="E22" s="9" t="s">
        <v>13</v>
      </c>
      <c r="F22" s="7">
        <v>51.729555079999997</v>
      </c>
    </row>
    <row r="23" spans="1:6">
      <c r="A23" s="19" t="s">
        <v>24</v>
      </c>
      <c r="B23" s="19" t="s">
        <v>357</v>
      </c>
      <c r="C23" s="7">
        <v>2014</v>
      </c>
      <c r="D23" s="9" t="s">
        <v>4</v>
      </c>
      <c r="E23" s="9" t="s">
        <v>13</v>
      </c>
      <c r="F23" s="7">
        <v>26.593990949999998</v>
      </c>
    </row>
    <row r="24" spans="1:6">
      <c r="A24" s="19" t="s">
        <v>25</v>
      </c>
      <c r="B24" s="19" t="s">
        <v>358</v>
      </c>
      <c r="C24" s="7">
        <v>2014</v>
      </c>
      <c r="D24" s="9" t="s">
        <v>4</v>
      </c>
      <c r="E24" s="9" t="s">
        <v>13</v>
      </c>
      <c r="F24" s="7">
        <v>11.66021035</v>
      </c>
    </row>
    <row r="25" spans="1:6">
      <c r="A25" s="19" t="s">
        <v>26</v>
      </c>
      <c r="B25" s="19" t="s">
        <v>359</v>
      </c>
      <c r="C25" s="7">
        <v>2014</v>
      </c>
      <c r="D25" s="9" t="s">
        <v>4</v>
      </c>
      <c r="E25" s="9" t="s">
        <v>13</v>
      </c>
      <c r="F25" s="7">
        <v>13.875346560000001</v>
      </c>
    </row>
    <row r="26" spans="1:6">
      <c r="A26" s="19" t="s">
        <v>27</v>
      </c>
      <c r="B26" s="19" t="s">
        <v>360</v>
      </c>
      <c r="C26" s="7">
        <v>2014</v>
      </c>
      <c r="D26" s="9" t="s">
        <v>4</v>
      </c>
      <c r="E26" s="9" t="s">
        <v>13</v>
      </c>
      <c r="F26" s="7">
        <v>27.463279880000002</v>
      </c>
    </row>
    <row r="27" spans="1:6">
      <c r="A27" s="19" t="s">
        <v>28</v>
      </c>
      <c r="B27" s="19" t="s">
        <v>361</v>
      </c>
      <c r="C27" s="7">
        <v>2014</v>
      </c>
      <c r="D27" s="9" t="s">
        <v>4</v>
      </c>
      <c r="E27" s="9" t="s">
        <v>13</v>
      </c>
      <c r="F27" s="7">
        <v>11.426309209999999</v>
      </c>
    </row>
    <row r="28" spans="1:6">
      <c r="A28" s="19" t="s">
        <v>29</v>
      </c>
      <c r="B28" s="19" t="s">
        <v>362</v>
      </c>
      <c r="C28" s="7">
        <v>2014</v>
      </c>
      <c r="D28" s="9" t="s">
        <v>4</v>
      </c>
      <c r="E28" s="9" t="s">
        <v>13</v>
      </c>
      <c r="F28" s="7">
        <v>5.1370927719999999</v>
      </c>
    </row>
    <row r="29" spans="1:6">
      <c r="A29" s="19" t="s">
        <v>30</v>
      </c>
      <c r="B29" s="19" t="s">
        <v>363</v>
      </c>
      <c r="C29" s="7">
        <v>2014</v>
      </c>
      <c r="D29" s="9" t="s">
        <v>4</v>
      </c>
      <c r="E29" s="9" t="s">
        <v>13</v>
      </c>
      <c r="F29" s="7">
        <v>27.467456089999999</v>
      </c>
    </row>
    <row r="30" spans="1:6">
      <c r="A30" s="19" t="s">
        <v>31</v>
      </c>
      <c r="B30" s="19" t="s">
        <v>364</v>
      </c>
      <c r="C30" s="7">
        <v>2014</v>
      </c>
      <c r="D30" s="9" t="s">
        <v>4</v>
      </c>
      <c r="E30" s="9" t="s">
        <v>13</v>
      </c>
      <c r="F30" s="7">
        <v>5.5721334330000003</v>
      </c>
    </row>
    <row r="31" spans="1:6">
      <c r="A31" s="19" t="s">
        <v>32</v>
      </c>
      <c r="B31" s="19" t="s">
        <v>365</v>
      </c>
      <c r="C31" s="7">
        <v>2014</v>
      </c>
      <c r="D31" s="9" t="s">
        <v>4</v>
      </c>
      <c r="E31" s="9" t="s">
        <v>13</v>
      </c>
      <c r="F31" s="7">
        <v>10.467144920000001</v>
      </c>
    </row>
    <row r="32" spans="1:6">
      <c r="A32" s="19" t="s">
        <v>33</v>
      </c>
      <c r="B32" s="19" t="s">
        <v>366</v>
      </c>
      <c r="C32" s="7">
        <v>2014</v>
      </c>
      <c r="D32" s="9" t="s">
        <v>4</v>
      </c>
      <c r="E32" s="9" t="s">
        <v>13</v>
      </c>
      <c r="F32" s="7">
        <v>29.201154549999998</v>
      </c>
    </row>
    <row r="33" spans="1:6">
      <c r="A33" s="19" t="s">
        <v>34</v>
      </c>
      <c r="B33" s="19" t="s">
        <v>367</v>
      </c>
      <c r="C33" s="7">
        <v>2014</v>
      </c>
      <c r="D33" s="9" t="s">
        <v>4</v>
      </c>
      <c r="E33" s="9" t="s">
        <v>13</v>
      </c>
      <c r="F33" s="7">
        <v>36.969800749999997</v>
      </c>
    </row>
    <row r="34" spans="1:6">
      <c r="A34" s="19" t="s">
        <v>35</v>
      </c>
      <c r="B34" s="19" t="s">
        <v>368</v>
      </c>
      <c r="C34" s="7">
        <v>2014</v>
      </c>
      <c r="D34" s="9" t="s">
        <v>4</v>
      </c>
      <c r="E34" s="9" t="s">
        <v>13</v>
      </c>
      <c r="F34" s="7">
        <v>9.9259285130000006</v>
      </c>
    </row>
    <row r="35" spans="1:6">
      <c r="A35" s="20" t="s">
        <v>3</v>
      </c>
      <c r="B35" s="19" t="s">
        <v>336</v>
      </c>
      <c r="C35" s="7">
        <v>2015</v>
      </c>
      <c r="D35" s="9" t="s">
        <v>4</v>
      </c>
      <c r="E35" s="9" t="s">
        <v>13</v>
      </c>
      <c r="F35" s="7">
        <v>15.770468040000001</v>
      </c>
    </row>
    <row r="36" spans="1:6">
      <c r="A36" s="20" t="s">
        <v>4</v>
      </c>
      <c r="B36" s="19" t="s">
        <v>337</v>
      </c>
      <c r="C36" s="7">
        <v>2015</v>
      </c>
      <c r="D36" s="9" t="s">
        <v>4</v>
      </c>
      <c r="E36" s="9" t="s">
        <v>13</v>
      </c>
      <c r="F36" s="7">
        <v>1.443874331</v>
      </c>
    </row>
    <row r="37" spans="1:6">
      <c r="A37" s="19" t="s">
        <v>5</v>
      </c>
      <c r="B37" s="19" t="s">
        <v>338</v>
      </c>
      <c r="C37" s="7">
        <v>2015</v>
      </c>
      <c r="D37" s="9" t="s">
        <v>4</v>
      </c>
      <c r="E37" s="9" t="s">
        <v>13</v>
      </c>
      <c r="F37" s="7">
        <v>1.0013088809999999</v>
      </c>
    </row>
    <row r="38" spans="1:6">
      <c r="A38" s="19" t="s">
        <v>6</v>
      </c>
      <c r="B38" s="19" t="s">
        <v>339</v>
      </c>
      <c r="C38" s="7">
        <v>2015</v>
      </c>
      <c r="D38" s="9" t="s">
        <v>4</v>
      </c>
      <c r="E38" s="9" t="s">
        <v>13</v>
      </c>
      <c r="F38" s="7">
        <v>1.9241614650000001</v>
      </c>
    </row>
    <row r="39" spans="1:6">
      <c r="A39" s="19" t="s">
        <v>7</v>
      </c>
      <c r="B39" s="19" t="s">
        <v>340</v>
      </c>
      <c r="C39" s="7">
        <v>2015</v>
      </c>
      <c r="D39" s="9" t="s">
        <v>4</v>
      </c>
      <c r="E39" s="9" t="s">
        <v>13</v>
      </c>
      <c r="F39" s="7">
        <v>25.771956710000001</v>
      </c>
    </row>
    <row r="40" spans="1:6">
      <c r="A40" s="19" t="s">
        <v>8</v>
      </c>
      <c r="B40" s="19" t="s">
        <v>341</v>
      </c>
      <c r="C40" s="7">
        <v>2015</v>
      </c>
      <c r="D40" s="9" t="s">
        <v>4</v>
      </c>
      <c r="E40" s="9" t="s">
        <v>13</v>
      </c>
      <c r="F40" s="7">
        <v>1.4564347360000001</v>
      </c>
    </row>
    <row r="41" spans="1:6">
      <c r="A41" s="19" t="s">
        <v>9</v>
      </c>
      <c r="B41" s="19" t="s">
        <v>342</v>
      </c>
      <c r="C41" s="7">
        <v>2015</v>
      </c>
      <c r="D41" s="9" t="s">
        <v>4</v>
      </c>
      <c r="E41" s="9" t="s">
        <v>13</v>
      </c>
      <c r="F41" s="7">
        <v>1.6907694529999999</v>
      </c>
    </row>
    <row r="42" spans="1:6">
      <c r="A42" s="19" t="s">
        <v>10</v>
      </c>
      <c r="B42" s="19" t="s">
        <v>343</v>
      </c>
      <c r="C42" s="7">
        <v>2015</v>
      </c>
      <c r="D42" s="9" t="s">
        <v>4</v>
      </c>
      <c r="E42" s="9" t="s">
        <v>13</v>
      </c>
      <c r="F42" s="7">
        <v>80.333631850000003</v>
      </c>
    </row>
    <row r="43" spans="1:6">
      <c r="A43" s="19" t="s">
        <v>11</v>
      </c>
      <c r="B43" s="19" t="s">
        <v>344</v>
      </c>
      <c r="C43" s="7">
        <v>2015</v>
      </c>
      <c r="D43" s="9" t="s">
        <v>4</v>
      </c>
      <c r="E43" s="9" t="s">
        <v>13</v>
      </c>
      <c r="F43" s="7">
        <v>50.198071900000002</v>
      </c>
    </row>
    <row r="44" spans="1:6">
      <c r="A44" s="19" t="s">
        <v>12</v>
      </c>
      <c r="B44" s="19" t="s">
        <v>345</v>
      </c>
      <c r="C44" s="7">
        <v>2015</v>
      </c>
      <c r="D44" s="9" t="s">
        <v>4</v>
      </c>
      <c r="E44" s="9" t="s">
        <v>13</v>
      </c>
      <c r="F44" s="7">
        <v>5.2337047999999997E-2</v>
      </c>
    </row>
    <row r="45" spans="1:6">
      <c r="A45" s="19" t="s">
        <v>13</v>
      </c>
      <c r="B45" s="19" t="s">
        <v>346</v>
      </c>
      <c r="C45" s="7">
        <v>2015</v>
      </c>
      <c r="D45" s="9" t="s">
        <v>4</v>
      </c>
      <c r="E45" s="9" t="s">
        <v>13</v>
      </c>
      <c r="F45" s="7">
        <v>10.896079329999999</v>
      </c>
    </row>
    <row r="46" spans="1:6">
      <c r="A46" s="19" t="s">
        <v>14</v>
      </c>
      <c r="B46" s="19" t="s">
        <v>347</v>
      </c>
      <c r="C46" s="7">
        <v>2015</v>
      </c>
      <c r="D46" s="9" t="s">
        <v>4</v>
      </c>
      <c r="E46" s="9" t="s">
        <v>13</v>
      </c>
      <c r="F46" s="7">
        <v>9.8942660470000003</v>
      </c>
    </row>
    <row r="47" spans="1:6">
      <c r="A47" s="19" t="s">
        <v>15</v>
      </c>
      <c r="B47" s="19" t="s">
        <v>348</v>
      </c>
      <c r="C47" s="7">
        <v>2015</v>
      </c>
      <c r="D47" s="9" t="s">
        <v>4</v>
      </c>
      <c r="E47" s="9" t="s">
        <v>13</v>
      </c>
      <c r="F47" s="7">
        <v>46.501432370000003</v>
      </c>
    </row>
    <row r="48" spans="1:6">
      <c r="A48" s="19" t="s">
        <v>16</v>
      </c>
      <c r="B48" s="19" t="s">
        <v>349</v>
      </c>
      <c r="C48" s="7">
        <v>2015</v>
      </c>
      <c r="D48" s="9" t="s">
        <v>4</v>
      </c>
      <c r="E48" s="9" t="s">
        <v>13</v>
      </c>
      <c r="F48" s="7">
        <v>18.754773570000001</v>
      </c>
    </row>
    <row r="49" spans="1:6">
      <c r="A49" s="19" t="s">
        <v>17</v>
      </c>
      <c r="B49" s="19" t="s">
        <v>350</v>
      </c>
      <c r="C49" s="7">
        <v>2015</v>
      </c>
      <c r="D49" s="9" t="s">
        <v>4</v>
      </c>
      <c r="E49" s="9" t="s">
        <v>13</v>
      </c>
      <c r="F49" s="7">
        <v>4.9893399299999999</v>
      </c>
    </row>
    <row r="50" spans="1:6">
      <c r="A50" s="19" t="s">
        <v>18</v>
      </c>
      <c r="B50" s="19" t="s">
        <v>351</v>
      </c>
      <c r="C50" s="7">
        <v>2015</v>
      </c>
      <c r="D50" s="9" t="s">
        <v>4</v>
      </c>
      <c r="E50" s="9" t="s">
        <v>13</v>
      </c>
      <c r="F50" s="7">
        <v>6.6808704030000001</v>
      </c>
    </row>
    <row r="51" spans="1:6">
      <c r="A51" s="19" t="s">
        <v>19</v>
      </c>
      <c r="B51" s="19" t="s">
        <v>352</v>
      </c>
      <c r="C51" s="7">
        <v>2015</v>
      </c>
      <c r="D51" s="9" t="s">
        <v>4</v>
      </c>
      <c r="E51" s="9" t="s">
        <v>13</v>
      </c>
      <c r="F51" s="7">
        <v>24.035632669999998</v>
      </c>
    </row>
    <row r="52" spans="1:6">
      <c r="A52" s="19" t="s">
        <v>20</v>
      </c>
      <c r="B52" s="19" t="s">
        <v>353</v>
      </c>
      <c r="C52" s="7">
        <v>2015</v>
      </c>
      <c r="D52" s="9" t="s">
        <v>4</v>
      </c>
      <c r="E52" s="9" t="s">
        <v>13</v>
      </c>
      <c r="F52" s="7">
        <v>11.32484741</v>
      </c>
    </row>
    <row r="53" spans="1:6">
      <c r="A53" s="19" t="s">
        <v>21</v>
      </c>
      <c r="B53" s="19" t="s">
        <v>354</v>
      </c>
      <c r="C53" s="7">
        <v>2015</v>
      </c>
      <c r="D53" s="9" t="s">
        <v>4</v>
      </c>
      <c r="E53" s="9" t="s">
        <v>13</v>
      </c>
      <c r="F53" s="7">
        <v>12.382796020000001</v>
      </c>
    </row>
    <row r="54" spans="1:6">
      <c r="A54" s="19" t="s">
        <v>22</v>
      </c>
      <c r="B54" s="19" t="s">
        <v>355</v>
      </c>
      <c r="C54" s="7">
        <v>2015</v>
      </c>
      <c r="D54" s="9" t="s">
        <v>4</v>
      </c>
      <c r="E54" s="9" t="s">
        <v>13</v>
      </c>
      <c r="F54" s="7">
        <v>1.703853769</v>
      </c>
    </row>
    <row r="55" spans="1:6">
      <c r="A55" s="19" t="s">
        <v>23</v>
      </c>
      <c r="B55" s="19" t="s">
        <v>356</v>
      </c>
      <c r="C55" s="7">
        <v>2015</v>
      </c>
      <c r="D55" s="9" t="s">
        <v>4</v>
      </c>
      <c r="E55" s="9" t="s">
        <v>13</v>
      </c>
      <c r="F55" s="7">
        <v>51.671930680000003</v>
      </c>
    </row>
    <row r="56" spans="1:6">
      <c r="A56" s="19" t="s">
        <v>24</v>
      </c>
      <c r="B56" s="19" t="s">
        <v>357</v>
      </c>
      <c r="C56" s="7">
        <v>2015</v>
      </c>
      <c r="D56" s="9" t="s">
        <v>4</v>
      </c>
      <c r="E56" s="9" t="s">
        <v>13</v>
      </c>
      <c r="F56" s="7">
        <v>25.65155038</v>
      </c>
    </row>
    <row r="57" spans="1:6">
      <c r="A57" s="19" t="s">
        <v>25</v>
      </c>
      <c r="B57" s="19" t="s">
        <v>358</v>
      </c>
      <c r="C57" s="7">
        <v>2015</v>
      </c>
      <c r="D57" s="9" t="s">
        <v>4</v>
      </c>
      <c r="E57" s="9" t="s">
        <v>13</v>
      </c>
      <c r="F57" s="7">
        <v>10.09392104</v>
      </c>
    </row>
    <row r="58" spans="1:6">
      <c r="A58" s="19" t="s">
        <v>26</v>
      </c>
      <c r="B58" s="19" t="s">
        <v>359</v>
      </c>
      <c r="C58" s="7">
        <v>2015</v>
      </c>
      <c r="D58" s="9" t="s">
        <v>4</v>
      </c>
      <c r="E58" s="9" t="s">
        <v>13</v>
      </c>
      <c r="F58" s="7">
        <v>11.14150308</v>
      </c>
    </row>
    <row r="59" spans="1:6">
      <c r="A59" s="19" t="s">
        <v>27</v>
      </c>
      <c r="B59" s="19" t="s">
        <v>360</v>
      </c>
      <c r="C59" s="7">
        <v>2015</v>
      </c>
      <c r="D59" s="9" t="s">
        <v>4</v>
      </c>
      <c r="E59" s="9" t="s">
        <v>13</v>
      </c>
      <c r="F59" s="7">
        <v>25.860996799999999</v>
      </c>
    </row>
    <row r="60" spans="1:6">
      <c r="A60" s="19" t="s">
        <v>28</v>
      </c>
      <c r="B60" s="19" t="s">
        <v>361</v>
      </c>
      <c r="C60" s="7">
        <v>2015</v>
      </c>
      <c r="D60" s="9" t="s">
        <v>4</v>
      </c>
      <c r="E60" s="9" t="s">
        <v>13</v>
      </c>
      <c r="F60" s="7">
        <v>9.1929087999999997</v>
      </c>
    </row>
    <row r="61" spans="1:6">
      <c r="A61" s="19" t="s">
        <v>29</v>
      </c>
      <c r="B61" s="19" t="s">
        <v>362</v>
      </c>
      <c r="C61" s="7">
        <v>2015</v>
      </c>
      <c r="D61" s="9" t="s">
        <v>4</v>
      </c>
      <c r="E61" s="9" t="s">
        <v>13</v>
      </c>
      <c r="F61" s="7">
        <v>6.5848790849999999</v>
      </c>
    </row>
    <row r="62" spans="1:6">
      <c r="A62" s="19" t="s">
        <v>30</v>
      </c>
      <c r="B62" s="19" t="s">
        <v>363</v>
      </c>
      <c r="C62" s="7">
        <v>2015</v>
      </c>
      <c r="D62" s="9" t="s">
        <v>4</v>
      </c>
      <c r="E62" s="9" t="s">
        <v>13</v>
      </c>
      <c r="F62" s="7">
        <v>31.781209029999999</v>
      </c>
    </row>
    <row r="63" spans="1:6">
      <c r="A63" s="19" t="s">
        <v>31</v>
      </c>
      <c r="B63" s="19" t="s">
        <v>364</v>
      </c>
      <c r="C63" s="7">
        <v>2015</v>
      </c>
      <c r="D63" s="9" t="s">
        <v>4</v>
      </c>
      <c r="E63" s="9" t="s">
        <v>13</v>
      </c>
      <c r="F63" s="7">
        <v>5.7456750850000002</v>
      </c>
    </row>
    <row r="64" spans="1:6">
      <c r="A64" s="19" t="s">
        <v>32</v>
      </c>
      <c r="B64" s="19" t="s">
        <v>365</v>
      </c>
      <c r="C64" s="7">
        <v>2015</v>
      </c>
      <c r="D64" s="9" t="s">
        <v>4</v>
      </c>
      <c r="E64" s="9" t="s">
        <v>13</v>
      </c>
      <c r="F64" s="7">
        <v>9.0605828689999992</v>
      </c>
    </row>
    <row r="65" spans="1:6">
      <c r="A65" s="19" t="s">
        <v>33</v>
      </c>
      <c r="B65" s="19" t="s">
        <v>366</v>
      </c>
      <c r="C65" s="7">
        <v>2015</v>
      </c>
      <c r="D65" s="9" t="s">
        <v>4</v>
      </c>
      <c r="E65" s="9" t="s">
        <v>13</v>
      </c>
      <c r="F65" s="7">
        <v>33.525548129999997</v>
      </c>
    </row>
    <row r="66" spans="1:6">
      <c r="A66" s="19" t="s">
        <v>34</v>
      </c>
      <c r="B66" s="19" t="s">
        <v>367</v>
      </c>
      <c r="C66" s="7">
        <v>2015</v>
      </c>
      <c r="D66" s="9" t="s">
        <v>4</v>
      </c>
      <c r="E66" s="9" t="s">
        <v>13</v>
      </c>
      <c r="F66" s="7">
        <v>34.579159359999998</v>
      </c>
    </row>
    <row r="67" spans="1:6">
      <c r="A67" s="19" t="s">
        <v>35</v>
      </c>
      <c r="B67" s="19" t="s">
        <v>368</v>
      </c>
      <c r="C67" s="7">
        <v>2015</v>
      </c>
      <c r="D67" s="9" t="s">
        <v>4</v>
      </c>
      <c r="E67" s="9" t="s">
        <v>13</v>
      </c>
      <c r="F67" s="7">
        <v>10.468240310000001</v>
      </c>
    </row>
    <row r="68" spans="1:6">
      <c r="A68" s="20" t="s">
        <v>3</v>
      </c>
      <c r="B68" s="19" t="s">
        <v>336</v>
      </c>
      <c r="C68" s="7">
        <v>2016</v>
      </c>
      <c r="D68" s="9" t="s">
        <v>4</v>
      </c>
      <c r="E68" s="9" t="s">
        <v>13</v>
      </c>
      <c r="F68" s="7">
        <v>14.71347995</v>
      </c>
    </row>
    <row r="69" spans="1:6">
      <c r="A69" s="20" t="s">
        <v>4</v>
      </c>
      <c r="B69" s="19" t="s">
        <v>337</v>
      </c>
      <c r="C69" s="7">
        <v>2016</v>
      </c>
      <c r="D69" s="9" t="s">
        <v>4</v>
      </c>
      <c r="E69" s="9" t="s">
        <v>13</v>
      </c>
      <c r="F69" s="7">
        <v>1.2526164209999999</v>
      </c>
    </row>
    <row r="70" spans="1:6">
      <c r="A70" s="19" t="s">
        <v>5</v>
      </c>
      <c r="B70" s="19" t="s">
        <v>338</v>
      </c>
      <c r="C70" s="7">
        <v>2016</v>
      </c>
      <c r="D70" s="9" t="s">
        <v>4</v>
      </c>
      <c r="E70" s="9" t="s">
        <v>13</v>
      </c>
      <c r="F70" s="7">
        <v>0.62324939499999998</v>
      </c>
    </row>
    <row r="71" spans="1:6">
      <c r="A71" s="19" t="s">
        <v>6</v>
      </c>
      <c r="B71" s="19" t="s">
        <v>339</v>
      </c>
      <c r="C71" s="7">
        <v>2016</v>
      </c>
      <c r="D71" s="9" t="s">
        <v>4</v>
      </c>
      <c r="E71" s="9" t="s">
        <v>13</v>
      </c>
      <c r="F71" s="7">
        <v>3.3145201379999998</v>
      </c>
    </row>
    <row r="72" spans="1:6">
      <c r="A72" s="19" t="s">
        <v>7</v>
      </c>
      <c r="B72" s="19" t="s">
        <v>340</v>
      </c>
      <c r="C72" s="7">
        <v>2016</v>
      </c>
      <c r="D72" s="9" t="s">
        <v>4</v>
      </c>
      <c r="E72" s="9" t="s">
        <v>13</v>
      </c>
      <c r="F72" s="7">
        <v>26.476573470000002</v>
      </c>
    </row>
    <row r="73" spans="1:6">
      <c r="A73" s="19" t="s">
        <v>8</v>
      </c>
      <c r="B73" s="19" t="s">
        <v>341</v>
      </c>
      <c r="C73" s="7">
        <v>2016</v>
      </c>
      <c r="D73" s="9" t="s">
        <v>4</v>
      </c>
      <c r="E73" s="9" t="s">
        <v>13</v>
      </c>
      <c r="F73" s="7">
        <v>1.221319794</v>
      </c>
    </row>
    <row r="74" spans="1:6">
      <c r="A74" s="19" t="s">
        <v>9</v>
      </c>
      <c r="B74" s="19" t="s">
        <v>342</v>
      </c>
      <c r="C74" s="7">
        <v>2016</v>
      </c>
      <c r="D74" s="9" t="s">
        <v>4</v>
      </c>
      <c r="E74" s="9" t="s">
        <v>13</v>
      </c>
      <c r="F74" s="7">
        <v>8.7765638690000003</v>
      </c>
    </row>
    <row r="75" spans="1:6">
      <c r="A75" s="19" t="s">
        <v>10</v>
      </c>
      <c r="B75" s="19" t="s">
        <v>343</v>
      </c>
      <c r="C75" s="7">
        <v>2016</v>
      </c>
      <c r="D75" s="9" t="s">
        <v>4</v>
      </c>
      <c r="E75" s="9" t="s">
        <v>13</v>
      </c>
      <c r="F75" s="7">
        <v>50.655142509999997</v>
      </c>
    </row>
    <row r="76" spans="1:6">
      <c r="A76" s="19" t="s">
        <v>11</v>
      </c>
      <c r="B76" s="19" t="s">
        <v>344</v>
      </c>
      <c r="C76" s="7">
        <v>2016</v>
      </c>
      <c r="D76" s="9" t="s">
        <v>4</v>
      </c>
      <c r="E76" s="9" t="s">
        <v>13</v>
      </c>
      <c r="F76" s="7">
        <v>8.7998227369999995</v>
      </c>
    </row>
    <row r="77" spans="1:6">
      <c r="A77" s="19" t="s">
        <v>12</v>
      </c>
      <c r="B77" s="19" t="s">
        <v>345</v>
      </c>
      <c r="C77" s="7">
        <v>2016</v>
      </c>
      <c r="D77" s="9" t="s">
        <v>4</v>
      </c>
      <c r="E77" s="9" t="s">
        <v>13</v>
      </c>
      <c r="F77" s="7">
        <v>5.8922734999999997E-2</v>
      </c>
    </row>
    <row r="78" spans="1:6">
      <c r="A78" s="19" t="s">
        <v>13</v>
      </c>
      <c r="B78" s="19" t="s">
        <v>346</v>
      </c>
      <c r="C78" s="7">
        <v>2016</v>
      </c>
      <c r="D78" s="9" t="s">
        <v>4</v>
      </c>
      <c r="E78" s="9" t="s">
        <v>13</v>
      </c>
      <c r="F78" s="7">
        <v>8.5059112910000003</v>
      </c>
    </row>
    <row r="79" spans="1:6">
      <c r="A79" s="19" t="s">
        <v>14</v>
      </c>
      <c r="B79" s="19" t="s">
        <v>347</v>
      </c>
      <c r="C79" s="7">
        <v>2016</v>
      </c>
      <c r="D79" s="9" t="s">
        <v>4</v>
      </c>
      <c r="E79" s="9" t="s">
        <v>13</v>
      </c>
      <c r="F79" s="7">
        <v>7.5120588899999996</v>
      </c>
    </row>
    <row r="80" spans="1:6">
      <c r="A80" s="19" t="s">
        <v>15</v>
      </c>
      <c r="B80" s="19" t="s">
        <v>348</v>
      </c>
      <c r="C80" s="7">
        <v>2016</v>
      </c>
      <c r="D80" s="9" t="s">
        <v>4</v>
      </c>
      <c r="E80" s="9" t="s">
        <v>13</v>
      </c>
      <c r="F80" s="7">
        <v>43.909593229999999</v>
      </c>
    </row>
    <row r="81" spans="1:6">
      <c r="A81" s="19" t="s">
        <v>16</v>
      </c>
      <c r="B81" s="19" t="s">
        <v>349</v>
      </c>
      <c r="C81" s="7">
        <v>2016</v>
      </c>
      <c r="D81" s="9" t="s">
        <v>4</v>
      </c>
      <c r="E81" s="9" t="s">
        <v>13</v>
      </c>
      <c r="F81" s="7">
        <v>18.47196112</v>
      </c>
    </row>
    <row r="82" spans="1:6">
      <c r="A82" s="19" t="s">
        <v>17</v>
      </c>
      <c r="B82" s="19" t="s">
        <v>350</v>
      </c>
      <c r="C82" s="7">
        <v>2016</v>
      </c>
      <c r="D82" s="9" t="s">
        <v>4</v>
      </c>
      <c r="E82" s="9" t="s">
        <v>13</v>
      </c>
      <c r="F82" s="7">
        <v>2.5589003699999999</v>
      </c>
    </row>
    <row r="83" spans="1:6">
      <c r="A83" s="19" t="s">
        <v>18</v>
      </c>
      <c r="B83" s="19" t="s">
        <v>351</v>
      </c>
      <c r="C83" s="7">
        <v>2016</v>
      </c>
      <c r="D83" s="9" t="s">
        <v>4</v>
      </c>
      <c r="E83" s="9" t="s">
        <v>13</v>
      </c>
      <c r="F83" s="7">
        <v>6.0047378419999999</v>
      </c>
    </row>
    <row r="84" spans="1:6">
      <c r="A84" s="19" t="s">
        <v>19</v>
      </c>
      <c r="B84" s="19" t="s">
        <v>352</v>
      </c>
      <c r="C84" s="27">
        <v>2016</v>
      </c>
      <c r="D84" s="9" t="s">
        <v>4</v>
      </c>
      <c r="E84" s="9" t="s">
        <v>13</v>
      </c>
      <c r="F84" s="7">
        <v>23.37961967</v>
      </c>
    </row>
    <row r="85" spans="1:6">
      <c r="A85" s="19" t="s">
        <v>20</v>
      </c>
      <c r="B85" s="19" t="s">
        <v>353</v>
      </c>
      <c r="C85" s="27">
        <v>2016</v>
      </c>
      <c r="D85" s="9" t="s">
        <v>4</v>
      </c>
      <c r="E85" s="9" t="s">
        <v>13</v>
      </c>
      <c r="F85" s="7">
        <v>7.7813814749999999</v>
      </c>
    </row>
    <row r="86" spans="1:6">
      <c r="A86" s="19" t="s">
        <v>21</v>
      </c>
      <c r="B86" s="19" t="s">
        <v>354</v>
      </c>
      <c r="C86" s="27">
        <v>2016</v>
      </c>
      <c r="D86" s="9" t="s">
        <v>4</v>
      </c>
      <c r="E86" s="9" t="s">
        <v>13</v>
      </c>
      <c r="F86" s="7">
        <v>10.38368724</v>
      </c>
    </row>
    <row r="87" spans="1:6">
      <c r="A87" s="19" t="s">
        <v>22</v>
      </c>
      <c r="B87" s="19" t="s">
        <v>355</v>
      </c>
      <c r="C87" s="27">
        <v>2016</v>
      </c>
      <c r="D87" s="9" t="s">
        <v>4</v>
      </c>
      <c r="E87" s="9" t="s">
        <v>13</v>
      </c>
      <c r="F87" s="7">
        <v>1.019822684</v>
      </c>
    </row>
    <row r="88" spans="1:6">
      <c r="A88" s="19" t="s">
        <v>23</v>
      </c>
      <c r="B88" s="19" t="s">
        <v>356</v>
      </c>
      <c r="C88" s="27">
        <v>2016</v>
      </c>
      <c r="D88" s="9" t="s">
        <v>4</v>
      </c>
      <c r="E88" s="9" t="s">
        <v>13</v>
      </c>
      <c r="F88" s="7">
        <v>53.115577459999997</v>
      </c>
    </row>
    <row r="89" spans="1:6">
      <c r="A89" s="19" t="s">
        <v>24</v>
      </c>
      <c r="B89" s="19" t="s">
        <v>357</v>
      </c>
      <c r="C89" s="27">
        <v>2016</v>
      </c>
      <c r="D89" s="9" t="s">
        <v>4</v>
      </c>
      <c r="E89" s="9" t="s">
        <v>13</v>
      </c>
      <c r="F89" s="7">
        <v>23.737964059999999</v>
      </c>
    </row>
    <row r="90" spans="1:6">
      <c r="A90" s="19" t="s">
        <v>25</v>
      </c>
      <c r="B90" s="19" t="s">
        <v>358</v>
      </c>
      <c r="C90" s="27">
        <v>2016</v>
      </c>
      <c r="D90" s="9" t="s">
        <v>4</v>
      </c>
      <c r="E90" s="9" t="s">
        <v>13</v>
      </c>
      <c r="F90" s="7">
        <v>9.6015259939999993</v>
      </c>
    </row>
    <row r="91" spans="1:6">
      <c r="A91" s="19" t="s">
        <v>26</v>
      </c>
      <c r="B91" s="19" t="s">
        <v>359</v>
      </c>
      <c r="C91" s="27">
        <v>2016</v>
      </c>
      <c r="D91" s="9" t="s">
        <v>4</v>
      </c>
      <c r="E91" s="9" t="s">
        <v>13</v>
      </c>
      <c r="F91" s="7">
        <v>11.70179568</v>
      </c>
    </row>
    <row r="92" spans="1:6">
      <c r="A92" s="19" t="s">
        <v>27</v>
      </c>
      <c r="B92" s="19" t="s">
        <v>360</v>
      </c>
      <c r="C92" s="27">
        <v>2016</v>
      </c>
      <c r="D92" s="9" t="s">
        <v>4</v>
      </c>
      <c r="E92" s="9" t="s">
        <v>13</v>
      </c>
      <c r="F92" s="7">
        <v>22.532547319999999</v>
      </c>
    </row>
    <row r="93" spans="1:6">
      <c r="A93" s="19" t="s">
        <v>28</v>
      </c>
      <c r="B93" s="19" t="s">
        <v>361</v>
      </c>
      <c r="C93" s="27">
        <v>2016</v>
      </c>
      <c r="D93" s="9" t="s">
        <v>4</v>
      </c>
      <c r="E93" s="9" t="s">
        <v>13</v>
      </c>
      <c r="F93" s="7">
        <v>7.5459382860000002</v>
      </c>
    </row>
    <row r="94" spans="1:6">
      <c r="A94" s="19" t="s">
        <v>29</v>
      </c>
      <c r="B94" s="19" t="s">
        <v>362</v>
      </c>
      <c r="C94" s="27">
        <v>2016</v>
      </c>
      <c r="D94" s="9" t="s">
        <v>4</v>
      </c>
      <c r="E94" s="9" t="s">
        <v>13</v>
      </c>
      <c r="F94" s="7">
        <v>4.517803228</v>
      </c>
    </row>
    <row r="95" spans="1:6">
      <c r="A95" s="19" t="s">
        <v>30</v>
      </c>
      <c r="B95" s="19" t="s">
        <v>363</v>
      </c>
      <c r="C95" s="27">
        <v>2016</v>
      </c>
      <c r="D95" s="9" t="s">
        <v>4</v>
      </c>
      <c r="E95" s="9" t="s">
        <v>13</v>
      </c>
      <c r="F95" s="7">
        <v>30.20161822</v>
      </c>
    </row>
    <row r="96" spans="1:6">
      <c r="A96" s="19" t="s">
        <v>31</v>
      </c>
      <c r="B96" s="19" t="s">
        <v>364</v>
      </c>
      <c r="C96" s="27">
        <v>2016</v>
      </c>
      <c r="D96" s="9" t="s">
        <v>4</v>
      </c>
      <c r="E96" s="9" t="s">
        <v>13</v>
      </c>
      <c r="F96" s="7">
        <v>5.8615929920000003</v>
      </c>
    </row>
    <row r="97" spans="1:6">
      <c r="A97" s="19" t="s">
        <v>32</v>
      </c>
      <c r="B97" s="19" t="s">
        <v>365</v>
      </c>
      <c r="C97" s="27">
        <v>2016</v>
      </c>
      <c r="D97" s="9" t="s">
        <v>4</v>
      </c>
      <c r="E97" s="9" t="s">
        <v>13</v>
      </c>
      <c r="F97" s="7">
        <v>8.7644745640000004</v>
      </c>
    </row>
    <row r="98" spans="1:6">
      <c r="A98" s="19" t="s">
        <v>33</v>
      </c>
      <c r="B98" s="19" t="s">
        <v>366</v>
      </c>
      <c r="C98" s="27">
        <v>2016</v>
      </c>
      <c r="D98" s="9" t="s">
        <v>4</v>
      </c>
      <c r="E98" s="9" t="s">
        <v>13</v>
      </c>
      <c r="F98" s="7">
        <v>33.285179120000002</v>
      </c>
    </row>
    <row r="99" spans="1:6">
      <c r="A99" s="19" t="s">
        <v>34</v>
      </c>
      <c r="B99" s="19" t="s">
        <v>367</v>
      </c>
      <c r="C99" s="27">
        <v>2016</v>
      </c>
      <c r="D99" s="9" t="s">
        <v>4</v>
      </c>
      <c r="E99" s="9" t="s">
        <v>13</v>
      </c>
      <c r="F99" s="7">
        <v>33.053709009999999</v>
      </c>
    </row>
    <row r="100" spans="1:6">
      <c r="A100" s="19" t="s">
        <v>35</v>
      </c>
      <c r="B100" s="19" t="s">
        <v>368</v>
      </c>
      <c r="C100" s="7">
        <v>2016</v>
      </c>
      <c r="D100" s="9" t="s">
        <v>4</v>
      </c>
      <c r="E100" s="9" t="s">
        <v>13</v>
      </c>
      <c r="F100" s="7">
        <v>9.9901446420000006</v>
      </c>
    </row>
    <row r="101" spans="1:6">
      <c r="A101" s="20" t="s">
        <v>3</v>
      </c>
      <c r="B101" s="19" t="s">
        <v>336</v>
      </c>
      <c r="C101" s="7">
        <v>2017</v>
      </c>
      <c r="D101" s="9" t="s">
        <v>4</v>
      </c>
      <c r="E101" s="9" t="s">
        <v>13</v>
      </c>
      <c r="F101" s="7">
        <v>13.561809439999999</v>
      </c>
    </row>
    <row r="102" spans="1:6">
      <c r="A102" s="20" t="s">
        <v>4</v>
      </c>
      <c r="B102" s="19" t="s">
        <v>337</v>
      </c>
      <c r="C102" s="7">
        <v>2017</v>
      </c>
      <c r="D102" s="9" t="s">
        <v>4</v>
      </c>
      <c r="E102" s="9" t="s">
        <v>13</v>
      </c>
      <c r="F102" s="7">
        <v>0.97436492299999999</v>
      </c>
    </row>
    <row r="103" spans="1:6">
      <c r="A103" s="19" t="s">
        <v>5</v>
      </c>
      <c r="B103" s="19" t="s">
        <v>338</v>
      </c>
      <c r="C103" s="7">
        <v>2017</v>
      </c>
      <c r="D103" s="9" t="s">
        <v>4</v>
      </c>
      <c r="E103" s="9" t="s">
        <v>13</v>
      </c>
      <c r="F103" s="7">
        <v>0.277213565</v>
      </c>
    </row>
    <row r="104" spans="1:6">
      <c r="A104" s="19" t="s">
        <v>6</v>
      </c>
      <c r="B104" s="19" t="s">
        <v>339</v>
      </c>
      <c r="C104" s="7">
        <v>2017</v>
      </c>
      <c r="D104" s="9" t="s">
        <v>4</v>
      </c>
      <c r="E104" s="9" t="s">
        <v>13</v>
      </c>
      <c r="F104" s="7">
        <v>1.8605669709999999</v>
      </c>
    </row>
    <row r="105" spans="1:6">
      <c r="A105" s="19" t="s">
        <v>7</v>
      </c>
      <c r="B105" s="19" t="s">
        <v>340</v>
      </c>
      <c r="C105" s="7">
        <v>2017</v>
      </c>
      <c r="D105" s="9" t="s">
        <v>4</v>
      </c>
      <c r="E105" s="9" t="s">
        <v>13</v>
      </c>
      <c r="F105" s="7">
        <v>29.08966599</v>
      </c>
    </row>
    <row r="106" spans="1:6">
      <c r="A106" s="19" t="s">
        <v>8</v>
      </c>
      <c r="B106" s="19" t="s">
        <v>341</v>
      </c>
      <c r="C106" s="7">
        <v>2017</v>
      </c>
      <c r="D106" s="9" t="s">
        <v>4</v>
      </c>
      <c r="E106" s="9" t="s">
        <v>13</v>
      </c>
      <c r="F106" s="7">
        <v>1.940266337</v>
      </c>
    </row>
    <row r="107" spans="1:6">
      <c r="A107" s="19" t="s">
        <v>9</v>
      </c>
      <c r="B107" s="19" t="s">
        <v>342</v>
      </c>
      <c r="C107" s="7">
        <v>2017</v>
      </c>
      <c r="D107" s="9" t="s">
        <v>4</v>
      </c>
      <c r="E107" s="9" t="s">
        <v>13</v>
      </c>
      <c r="F107" s="7">
        <v>6.8752597790000003</v>
      </c>
    </row>
    <row r="108" spans="1:6">
      <c r="A108" s="19" t="s">
        <v>10</v>
      </c>
      <c r="B108" s="19" t="s">
        <v>343</v>
      </c>
      <c r="C108" s="7">
        <v>2017</v>
      </c>
      <c r="D108" s="9" t="s">
        <v>4</v>
      </c>
      <c r="E108" s="9" t="s">
        <v>13</v>
      </c>
      <c r="F108" s="7">
        <v>48.903204520000003</v>
      </c>
    </row>
    <row r="109" spans="1:6">
      <c r="A109" s="19" t="s">
        <v>11</v>
      </c>
      <c r="B109" s="19" t="s">
        <v>344</v>
      </c>
      <c r="C109" s="7">
        <v>2017</v>
      </c>
      <c r="D109" s="9" t="s">
        <v>4</v>
      </c>
      <c r="E109" s="9" t="s">
        <v>13</v>
      </c>
      <c r="F109" s="7">
        <v>4.8194249600000001</v>
      </c>
    </row>
    <row r="110" spans="1:6">
      <c r="A110" s="19" t="s">
        <v>12</v>
      </c>
      <c r="B110" s="19" t="s">
        <v>345</v>
      </c>
      <c r="C110" s="7">
        <v>2017</v>
      </c>
      <c r="D110" s="9" t="s">
        <v>4</v>
      </c>
      <c r="E110" s="9" t="s">
        <v>13</v>
      </c>
      <c r="F110" s="7">
        <v>3.3223387E-2</v>
      </c>
    </row>
    <row r="111" spans="1:6">
      <c r="A111" s="19" t="s">
        <v>13</v>
      </c>
      <c r="B111" s="19" t="s">
        <v>346</v>
      </c>
      <c r="C111" s="7">
        <v>2017</v>
      </c>
      <c r="D111" s="9" t="s">
        <v>4</v>
      </c>
      <c r="E111" s="9" t="s">
        <v>13</v>
      </c>
      <c r="F111" s="7">
        <v>5.7958145820000002</v>
      </c>
    </row>
    <row r="112" spans="1:6">
      <c r="A112" s="19" t="s">
        <v>14</v>
      </c>
      <c r="B112" s="19" t="s">
        <v>347</v>
      </c>
      <c r="C112" s="7">
        <v>2017</v>
      </c>
      <c r="D112" s="9" t="s">
        <v>4</v>
      </c>
      <c r="E112" s="9" t="s">
        <v>13</v>
      </c>
      <c r="F112" s="7">
        <v>7.4586556169999998</v>
      </c>
    </row>
    <row r="113" spans="1:6">
      <c r="A113" s="19" t="s">
        <v>15</v>
      </c>
      <c r="B113" s="19" t="s">
        <v>348</v>
      </c>
      <c r="C113" s="7">
        <v>2017</v>
      </c>
      <c r="D113" s="9" t="s">
        <v>4</v>
      </c>
      <c r="E113" s="9" t="s">
        <v>13</v>
      </c>
      <c r="F113" s="7">
        <v>41.313058810000001</v>
      </c>
    </row>
    <row r="114" spans="1:6">
      <c r="A114" s="19" t="s">
        <v>16</v>
      </c>
      <c r="B114" s="19" t="s">
        <v>349</v>
      </c>
      <c r="C114" s="7">
        <v>2017</v>
      </c>
      <c r="D114" s="9" t="s">
        <v>4</v>
      </c>
      <c r="E114" s="9" t="s">
        <v>13</v>
      </c>
      <c r="F114" s="7">
        <v>21.153843729999998</v>
      </c>
    </row>
    <row r="115" spans="1:6">
      <c r="A115" s="19" t="s">
        <v>17</v>
      </c>
      <c r="B115" s="19" t="s">
        <v>350</v>
      </c>
      <c r="C115" s="7">
        <v>2017</v>
      </c>
      <c r="D115" s="9" t="s">
        <v>4</v>
      </c>
      <c r="E115" s="9" t="s">
        <v>13</v>
      </c>
      <c r="F115" s="7">
        <v>2.1532899200000002</v>
      </c>
    </row>
    <row r="116" spans="1:6">
      <c r="A116" s="19" t="s">
        <v>18</v>
      </c>
      <c r="B116" s="19" t="s">
        <v>351</v>
      </c>
      <c r="C116" s="7">
        <v>2017</v>
      </c>
      <c r="D116" s="9" t="s">
        <v>4</v>
      </c>
      <c r="E116" s="9" t="s">
        <v>13</v>
      </c>
      <c r="F116" s="7">
        <v>5.5506138780000001</v>
      </c>
    </row>
    <row r="117" spans="1:6">
      <c r="A117" s="19" t="s">
        <v>19</v>
      </c>
      <c r="B117" s="19" t="s">
        <v>352</v>
      </c>
      <c r="C117" s="7">
        <v>2017</v>
      </c>
      <c r="D117" s="9" t="s">
        <v>4</v>
      </c>
      <c r="E117" s="9" t="s">
        <v>13</v>
      </c>
      <c r="F117" s="7">
        <v>18.86548874</v>
      </c>
    </row>
    <row r="118" spans="1:6">
      <c r="A118" s="19" t="s">
        <v>20</v>
      </c>
      <c r="B118" s="19" t="s">
        <v>353</v>
      </c>
      <c r="C118" s="7">
        <v>2017</v>
      </c>
      <c r="D118" s="9" t="s">
        <v>4</v>
      </c>
      <c r="E118" s="9" t="s">
        <v>13</v>
      </c>
      <c r="F118" s="7">
        <v>8.8272220969999999</v>
      </c>
    </row>
    <row r="119" spans="1:6">
      <c r="A119" s="19" t="s">
        <v>21</v>
      </c>
      <c r="B119" s="19" t="s">
        <v>354</v>
      </c>
      <c r="C119" s="7">
        <v>2017</v>
      </c>
      <c r="D119" s="9" t="s">
        <v>4</v>
      </c>
      <c r="E119" s="9" t="s">
        <v>13</v>
      </c>
      <c r="F119" s="7">
        <v>7.9302235909999998</v>
      </c>
    </row>
    <row r="120" spans="1:6">
      <c r="A120" s="19" t="s">
        <v>22</v>
      </c>
      <c r="B120" s="19" t="s">
        <v>355</v>
      </c>
      <c r="C120" s="7">
        <v>2017</v>
      </c>
      <c r="D120" s="9" t="s">
        <v>4</v>
      </c>
      <c r="E120" s="9" t="s">
        <v>13</v>
      </c>
      <c r="F120" s="7">
        <v>0.82960741900000001</v>
      </c>
    </row>
    <row r="121" spans="1:6">
      <c r="A121" s="19" t="s">
        <v>23</v>
      </c>
      <c r="B121" s="19" t="s">
        <v>356</v>
      </c>
      <c r="C121" s="7">
        <v>2017</v>
      </c>
      <c r="D121" s="9" t="s">
        <v>4</v>
      </c>
      <c r="E121" s="9" t="s">
        <v>13</v>
      </c>
      <c r="F121" s="7">
        <v>48.775341480000002</v>
      </c>
    </row>
    <row r="122" spans="1:6">
      <c r="A122" s="19" t="s">
        <v>24</v>
      </c>
      <c r="B122" s="19" t="s">
        <v>357</v>
      </c>
      <c r="C122" s="7">
        <v>2017</v>
      </c>
      <c r="D122" s="9" t="s">
        <v>4</v>
      </c>
      <c r="E122" s="9" t="s">
        <v>13</v>
      </c>
      <c r="F122" s="7">
        <v>24.233001829999999</v>
      </c>
    </row>
    <row r="123" spans="1:6">
      <c r="A123" s="19" t="s">
        <v>25</v>
      </c>
      <c r="B123" s="19" t="s">
        <v>358</v>
      </c>
      <c r="C123" s="7">
        <v>2017</v>
      </c>
      <c r="D123" s="9" t="s">
        <v>4</v>
      </c>
      <c r="E123" s="9" t="s">
        <v>13</v>
      </c>
      <c r="F123" s="7">
        <v>9.4168426089999997</v>
      </c>
    </row>
    <row r="124" spans="1:6">
      <c r="A124" s="19" t="s">
        <v>26</v>
      </c>
      <c r="B124" s="19" t="s">
        <v>359</v>
      </c>
      <c r="C124" s="7">
        <v>2017</v>
      </c>
      <c r="D124" s="9" t="s">
        <v>4</v>
      </c>
      <c r="E124" s="9" t="s">
        <v>13</v>
      </c>
      <c r="F124" s="7">
        <v>12.704373609999999</v>
      </c>
    </row>
    <row r="125" spans="1:6">
      <c r="A125" s="19" t="s">
        <v>27</v>
      </c>
      <c r="B125" s="19" t="s">
        <v>360</v>
      </c>
      <c r="C125" s="7">
        <v>2017</v>
      </c>
      <c r="D125" s="9" t="s">
        <v>4</v>
      </c>
      <c r="E125" s="9" t="s">
        <v>13</v>
      </c>
      <c r="F125" s="7">
        <v>18.052664069999999</v>
      </c>
    </row>
    <row r="126" spans="1:6">
      <c r="A126" s="19" t="s">
        <v>28</v>
      </c>
      <c r="B126" s="19" t="s">
        <v>361</v>
      </c>
      <c r="C126" s="7">
        <v>2017</v>
      </c>
      <c r="D126" s="9" t="s">
        <v>4</v>
      </c>
      <c r="E126" s="9" t="s">
        <v>13</v>
      </c>
      <c r="F126" s="7">
        <v>6.8827402209999997</v>
      </c>
    </row>
    <row r="127" spans="1:6">
      <c r="A127" s="19" t="s">
        <v>29</v>
      </c>
      <c r="B127" s="19" t="s">
        <v>362</v>
      </c>
      <c r="C127" s="7">
        <v>2017</v>
      </c>
      <c r="D127" s="9" t="s">
        <v>4</v>
      </c>
      <c r="E127" s="9" t="s">
        <v>13</v>
      </c>
      <c r="F127" s="7">
        <v>3.002413636</v>
      </c>
    </row>
    <row r="128" spans="1:6">
      <c r="A128" s="19" t="s">
        <v>30</v>
      </c>
      <c r="B128" s="19" t="s">
        <v>363</v>
      </c>
      <c r="C128" s="7">
        <v>2017</v>
      </c>
      <c r="D128" s="9" t="s">
        <v>4</v>
      </c>
      <c r="E128" s="9" t="s">
        <v>13</v>
      </c>
      <c r="F128" s="7">
        <v>28.77799366</v>
      </c>
    </row>
    <row r="129" spans="1:6">
      <c r="A129" s="19" t="s">
        <v>31</v>
      </c>
      <c r="B129" s="19" t="s">
        <v>364</v>
      </c>
      <c r="C129" s="7">
        <v>2017</v>
      </c>
      <c r="D129" s="9" t="s">
        <v>4</v>
      </c>
      <c r="E129" s="9" t="s">
        <v>13</v>
      </c>
      <c r="F129" s="7">
        <v>6.1205716910000003</v>
      </c>
    </row>
    <row r="130" spans="1:6">
      <c r="A130" s="19" t="s">
        <v>32</v>
      </c>
      <c r="B130" s="19" t="s">
        <v>365</v>
      </c>
      <c r="C130" s="7">
        <v>2017</v>
      </c>
      <c r="D130" s="9" t="s">
        <v>4</v>
      </c>
      <c r="E130" s="9" t="s">
        <v>13</v>
      </c>
      <c r="F130" s="7">
        <v>7.5588766730000003</v>
      </c>
    </row>
    <row r="131" spans="1:6">
      <c r="A131" s="19" t="s">
        <v>33</v>
      </c>
      <c r="B131" s="19" t="s">
        <v>366</v>
      </c>
      <c r="C131" s="7">
        <v>2017</v>
      </c>
      <c r="D131" s="9" t="s">
        <v>4</v>
      </c>
      <c r="E131" s="9" t="s">
        <v>13</v>
      </c>
      <c r="F131" s="7">
        <v>30.018027660000001</v>
      </c>
    </row>
    <row r="132" spans="1:6">
      <c r="A132" s="19" t="s">
        <v>34</v>
      </c>
      <c r="B132" s="19" t="s">
        <v>367</v>
      </c>
      <c r="C132" s="7">
        <v>2017</v>
      </c>
      <c r="D132" s="9" t="s">
        <v>4</v>
      </c>
      <c r="E132" s="9" t="s">
        <v>13</v>
      </c>
      <c r="F132" s="7">
        <v>32.918454199999999</v>
      </c>
    </row>
    <row r="133" spans="1:6">
      <c r="A133" s="19" t="s">
        <v>35</v>
      </c>
      <c r="B133" s="19" t="s">
        <v>368</v>
      </c>
      <c r="C133" s="7">
        <v>2017</v>
      </c>
      <c r="D133" s="9" t="s">
        <v>4</v>
      </c>
      <c r="E133" s="9" t="s">
        <v>13</v>
      </c>
      <c r="F133" s="7">
        <v>6.4873036439999998</v>
      </c>
    </row>
    <row r="134" spans="1:6">
      <c r="A134" s="20" t="s">
        <v>3</v>
      </c>
      <c r="B134" s="19" t="s">
        <v>336</v>
      </c>
      <c r="C134" s="7">
        <v>2020</v>
      </c>
      <c r="D134" s="9" t="s">
        <v>4</v>
      </c>
      <c r="E134" s="9" t="s">
        <v>13</v>
      </c>
      <c r="F134" s="7">
        <v>1.35</v>
      </c>
    </row>
    <row r="135" spans="1:6">
      <c r="A135" s="20" t="s">
        <v>4</v>
      </c>
      <c r="B135" s="19" t="s">
        <v>337</v>
      </c>
      <c r="C135" s="7">
        <v>2020</v>
      </c>
      <c r="D135" s="9" t="s">
        <v>4</v>
      </c>
      <c r="E135" s="9" t="s">
        <v>13</v>
      </c>
      <c r="F135" s="23">
        <v>0.88560000000000005</v>
      </c>
    </row>
    <row r="136" spans="1:6">
      <c r="A136" s="19" t="s">
        <v>5</v>
      </c>
      <c r="B136" s="19" t="s">
        <v>338</v>
      </c>
      <c r="C136" s="7">
        <v>2020</v>
      </c>
      <c r="D136" s="9" t="s">
        <v>4</v>
      </c>
      <c r="E136" s="9" t="s">
        <v>13</v>
      </c>
      <c r="F136" s="23">
        <v>0.66779999999999995</v>
      </c>
    </row>
    <row r="137" spans="1:6">
      <c r="A137" s="19" t="s">
        <v>6</v>
      </c>
      <c r="B137" s="19" t="s">
        <v>339</v>
      </c>
      <c r="C137" s="7">
        <v>2020</v>
      </c>
      <c r="D137" s="9" t="s">
        <v>4</v>
      </c>
      <c r="E137" s="9" t="s">
        <v>13</v>
      </c>
      <c r="F137" s="23">
        <v>2.7877000000000001</v>
      </c>
    </row>
    <row r="138" spans="1:6">
      <c r="A138" s="19" t="s">
        <v>7</v>
      </c>
      <c r="B138" s="19" t="s">
        <v>340</v>
      </c>
      <c r="C138" s="7">
        <v>2020</v>
      </c>
      <c r="D138" s="9" t="s">
        <v>4</v>
      </c>
      <c r="E138" s="9" t="s">
        <v>13</v>
      </c>
      <c r="F138" s="23">
        <v>24.2607</v>
      </c>
    </row>
    <row r="139" spans="1:6">
      <c r="A139" s="19" t="s">
        <v>8</v>
      </c>
      <c r="B139" s="19" t="s">
        <v>341</v>
      </c>
      <c r="C139" s="7">
        <v>2020</v>
      </c>
      <c r="D139" s="9" t="s">
        <v>4</v>
      </c>
      <c r="E139" s="9" t="s">
        <v>13</v>
      </c>
      <c r="F139" s="23">
        <v>1.1888000000000001</v>
      </c>
    </row>
    <row r="140" spans="1:6">
      <c r="A140" s="19" t="s">
        <v>9</v>
      </c>
      <c r="B140" s="19" t="s">
        <v>342</v>
      </c>
      <c r="C140" s="7">
        <v>2020</v>
      </c>
      <c r="D140" s="9" t="s">
        <v>4</v>
      </c>
      <c r="E140" s="9" t="s">
        <v>13</v>
      </c>
      <c r="F140" s="23">
        <v>5.9142999999999999</v>
      </c>
    </row>
    <row r="141" spans="1:6">
      <c r="A141" s="19" t="s">
        <v>10</v>
      </c>
      <c r="B141" s="19" t="s">
        <v>343</v>
      </c>
      <c r="C141" s="7">
        <v>2020</v>
      </c>
      <c r="D141" s="9" t="s">
        <v>4</v>
      </c>
      <c r="E141" s="9" t="s">
        <v>13</v>
      </c>
      <c r="F141" s="23">
        <v>49.1678</v>
      </c>
    </row>
    <row r="142" spans="1:6">
      <c r="A142" s="19" t="s">
        <v>11</v>
      </c>
      <c r="B142" s="19" t="s">
        <v>344</v>
      </c>
      <c r="C142" s="7">
        <v>2020</v>
      </c>
      <c r="D142" s="9" t="s">
        <v>4</v>
      </c>
      <c r="E142" s="9" t="s">
        <v>13</v>
      </c>
      <c r="F142" s="23">
        <v>5.992</v>
      </c>
    </row>
    <row r="143" spans="1:6">
      <c r="A143" s="19" t="s">
        <v>12</v>
      </c>
      <c r="B143" s="19" t="s">
        <v>345</v>
      </c>
      <c r="C143" s="7">
        <v>2020</v>
      </c>
      <c r="D143" s="9" t="s">
        <v>4</v>
      </c>
      <c r="E143" s="9" t="s">
        <v>13</v>
      </c>
      <c r="F143" s="23">
        <v>0.23019999999999999</v>
      </c>
    </row>
    <row r="144" spans="1:6">
      <c r="A144" s="19" t="s">
        <v>13</v>
      </c>
      <c r="B144" s="19" t="s">
        <v>346</v>
      </c>
      <c r="C144" s="7">
        <v>2020</v>
      </c>
      <c r="D144" s="9" t="s">
        <v>4</v>
      </c>
      <c r="E144" s="9" t="s">
        <v>13</v>
      </c>
      <c r="F144" s="23">
        <v>10.5213</v>
      </c>
    </row>
    <row r="145" spans="1:6">
      <c r="A145" s="19" t="s">
        <v>14</v>
      </c>
      <c r="B145" s="19" t="s">
        <v>347</v>
      </c>
      <c r="C145" s="7">
        <v>2020</v>
      </c>
      <c r="D145" s="9" t="s">
        <v>4</v>
      </c>
      <c r="E145" s="9" t="s">
        <v>13</v>
      </c>
      <c r="F145" s="23">
        <v>5.4663000000000004</v>
      </c>
    </row>
    <row r="146" spans="1:6">
      <c r="A146" s="19" t="s">
        <v>15</v>
      </c>
      <c r="B146" s="19" t="s">
        <v>348</v>
      </c>
      <c r="C146" s="7">
        <v>2020</v>
      </c>
      <c r="D146" s="9" t="s">
        <v>4</v>
      </c>
      <c r="E146" s="9" t="s">
        <v>13</v>
      </c>
      <c r="F146" s="23">
        <v>40.694699999999997</v>
      </c>
    </row>
    <row r="147" spans="1:6">
      <c r="A147" s="19" t="s">
        <v>16</v>
      </c>
      <c r="B147" s="19" t="s">
        <v>349</v>
      </c>
      <c r="C147" s="7">
        <v>2020</v>
      </c>
      <c r="D147" s="9" t="s">
        <v>4</v>
      </c>
      <c r="E147" s="9" t="s">
        <v>13</v>
      </c>
      <c r="F147" s="23">
        <v>18.808299999999999</v>
      </c>
    </row>
    <row r="148" spans="1:6">
      <c r="A148" s="19" t="s">
        <v>17</v>
      </c>
      <c r="B148" s="19" t="s">
        <v>350</v>
      </c>
      <c r="C148" s="7">
        <v>2020</v>
      </c>
      <c r="D148" s="9" t="s">
        <v>4</v>
      </c>
      <c r="E148" s="9" t="s">
        <v>13</v>
      </c>
      <c r="F148" s="23">
        <v>2.6185999999999998</v>
      </c>
    </row>
    <row r="149" spans="1:6">
      <c r="A149" s="19" t="s">
        <v>18</v>
      </c>
      <c r="B149" s="19" t="s">
        <v>351</v>
      </c>
      <c r="C149" s="7">
        <v>2020</v>
      </c>
      <c r="D149" s="9" t="s">
        <v>4</v>
      </c>
      <c r="E149" s="9" t="s">
        <v>13</v>
      </c>
      <c r="F149" s="23">
        <v>5.0750000000000002</v>
      </c>
    </row>
    <row r="150" spans="1:6">
      <c r="A150" s="19" t="s">
        <v>19</v>
      </c>
      <c r="B150" s="19" t="s">
        <v>352</v>
      </c>
      <c r="C150" s="7">
        <v>2020</v>
      </c>
      <c r="D150" s="9" t="s">
        <v>4</v>
      </c>
      <c r="E150" s="9" t="s">
        <v>13</v>
      </c>
      <c r="F150" s="23">
        <v>14.843299999999999</v>
      </c>
    </row>
    <row r="151" spans="1:6">
      <c r="A151" s="19" t="s">
        <v>20</v>
      </c>
      <c r="B151" s="19" t="s">
        <v>353</v>
      </c>
      <c r="C151" s="7">
        <v>2020</v>
      </c>
      <c r="D151" s="9" t="s">
        <v>4</v>
      </c>
      <c r="E151" s="9" t="s">
        <v>13</v>
      </c>
      <c r="F151" s="23">
        <v>8.7019000000000002</v>
      </c>
    </row>
    <row r="152" spans="1:6">
      <c r="A152" s="19" t="s">
        <v>21</v>
      </c>
      <c r="B152" s="19" t="s">
        <v>354</v>
      </c>
      <c r="C152" s="7">
        <v>2020</v>
      </c>
      <c r="D152" s="9" t="s">
        <v>4</v>
      </c>
      <c r="E152" s="9" t="s">
        <v>13</v>
      </c>
      <c r="F152" s="23">
        <v>10.8704</v>
      </c>
    </row>
    <row r="153" spans="1:6">
      <c r="A153" s="19" t="s">
        <v>22</v>
      </c>
      <c r="B153" s="19" t="s">
        <v>355</v>
      </c>
      <c r="C153" s="7">
        <v>2020</v>
      </c>
      <c r="D153" s="9" t="s">
        <v>4</v>
      </c>
      <c r="E153" s="9" t="s">
        <v>13</v>
      </c>
      <c r="F153" s="23">
        <v>1.1674</v>
      </c>
    </row>
    <row r="154" spans="1:6">
      <c r="A154" s="19" t="s">
        <v>23</v>
      </c>
      <c r="B154" s="19" t="s">
        <v>356</v>
      </c>
      <c r="C154" s="7">
        <v>2020</v>
      </c>
      <c r="D154" s="9" t="s">
        <v>4</v>
      </c>
      <c r="E154" s="9" t="s">
        <v>13</v>
      </c>
      <c r="F154" s="23">
        <v>45.901600000000002</v>
      </c>
    </row>
    <row r="155" spans="1:6">
      <c r="A155" s="19" t="s">
        <v>24</v>
      </c>
      <c r="B155" s="19" t="s">
        <v>357</v>
      </c>
      <c r="C155" s="7">
        <v>2020</v>
      </c>
      <c r="D155" s="9" t="s">
        <v>4</v>
      </c>
      <c r="E155" s="9" t="s">
        <v>13</v>
      </c>
      <c r="F155" s="23">
        <v>21.206399999999999</v>
      </c>
    </row>
    <row r="156" spans="1:6">
      <c r="A156" s="19" t="s">
        <v>25</v>
      </c>
      <c r="B156" s="19" t="s">
        <v>358</v>
      </c>
      <c r="C156" s="7">
        <v>2020</v>
      </c>
      <c r="D156" s="9" t="s">
        <v>4</v>
      </c>
      <c r="E156" s="9" t="s">
        <v>13</v>
      </c>
      <c r="F156" s="23">
        <v>5.6653000000000002</v>
      </c>
    </row>
    <row r="157" spans="1:6">
      <c r="A157" s="19" t="s">
        <v>26</v>
      </c>
      <c r="B157" s="19" t="s">
        <v>359</v>
      </c>
      <c r="C157" s="7">
        <v>2020</v>
      </c>
      <c r="D157" s="9" t="s">
        <v>4</v>
      </c>
      <c r="E157" s="9" t="s">
        <v>13</v>
      </c>
      <c r="F157" s="23">
        <v>11.046200000000001</v>
      </c>
    </row>
    <row r="158" spans="1:6">
      <c r="A158" s="19" t="s">
        <v>27</v>
      </c>
      <c r="B158" s="19" t="s">
        <v>360</v>
      </c>
      <c r="C158" s="7">
        <v>2020</v>
      </c>
      <c r="D158" s="9" t="s">
        <v>4</v>
      </c>
      <c r="E158" s="9" t="s">
        <v>13</v>
      </c>
      <c r="F158" s="23">
        <v>18.989799999999999</v>
      </c>
    </row>
    <row r="159" spans="1:6">
      <c r="A159" s="19" t="s">
        <v>28</v>
      </c>
      <c r="B159" s="19" t="s">
        <v>361</v>
      </c>
      <c r="C159" s="7">
        <v>2020</v>
      </c>
      <c r="D159" s="9" t="s">
        <v>4</v>
      </c>
      <c r="E159" s="9" t="s">
        <v>13</v>
      </c>
      <c r="F159" s="23">
        <v>6.0496999999999996</v>
      </c>
    </row>
    <row r="160" spans="1:6">
      <c r="A160" s="19" t="s">
        <v>29</v>
      </c>
      <c r="B160" s="19" t="s">
        <v>362</v>
      </c>
      <c r="C160" s="7">
        <v>2020</v>
      </c>
      <c r="D160" s="9" t="s">
        <v>4</v>
      </c>
      <c r="E160" s="9" t="s">
        <v>13</v>
      </c>
      <c r="F160" s="23">
        <v>3.3448000000000002</v>
      </c>
    </row>
    <row r="161" spans="1:6">
      <c r="A161" s="19" t="s">
        <v>30</v>
      </c>
      <c r="B161" s="19" t="s">
        <v>363</v>
      </c>
      <c r="C161" s="7">
        <v>2020</v>
      </c>
      <c r="D161" s="9" t="s">
        <v>4</v>
      </c>
      <c r="E161" s="9" t="s">
        <v>13</v>
      </c>
      <c r="F161" s="23">
        <v>26.553599999999999</v>
      </c>
    </row>
    <row r="162" spans="1:6">
      <c r="A162" s="19" t="s">
        <v>31</v>
      </c>
      <c r="B162" s="19" t="s">
        <v>364</v>
      </c>
      <c r="C162" s="7">
        <v>2020</v>
      </c>
      <c r="D162" s="9" t="s">
        <v>4</v>
      </c>
      <c r="E162" s="9" t="s">
        <v>13</v>
      </c>
      <c r="F162" s="23">
        <v>3.3868</v>
      </c>
    </row>
    <row r="163" spans="1:6">
      <c r="A163" s="19" t="s">
        <v>32</v>
      </c>
      <c r="B163" s="19" t="s">
        <v>365</v>
      </c>
      <c r="C163" s="7">
        <v>2020</v>
      </c>
      <c r="D163" s="9" t="s">
        <v>4</v>
      </c>
      <c r="E163" s="9" t="s">
        <v>13</v>
      </c>
      <c r="F163" s="23">
        <v>7.3152999999999997</v>
      </c>
    </row>
    <row r="164" spans="1:6">
      <c r="A164" s="19" t="s">
        <v>33</v>
      </c>
      <c r="B164" s="19" t="s">
        <v>366</v>
      </c>
      <c r="C164" s="7">
        <v>2020</v>
      </c>
      <c r="D164" s="9" t="s">
        <v>4</v>
      </c>
      <c r="E164" s="9" t="s">
        <v>13</v>
      </c>
      <c r="F164" s="23">
        <v>25.1218</v>
      </c>
    </row>
    <row r="165" spans="1:6">
      <c r="A165" s="19" t="s">
        <v>34</v>
      </c>
      <c r="B165" s="19" t="s">
        <v>367</v>
      </c>
      <c r="C165" s="7">
        <v>2020</v>
      </c>
      <c r="D165" s="9" t="s">
        <v>4</v>
      </c>
      <c r="E165" s="9" t="s">
        <v>13</v>
      </c>
      <c r="F165" s="23">
        <v>27.426500000000001</v>
      </c>
    </row>
    <row r="166" spans="1:6">
      <c r="A166" s="19" t="s">
        <v>35</v>
      </c>
      <c r="B166" s="19" t="s">
        <v>368</v>
      </c>
      <c r="C166" s="7">
        <v>2020</v>
      </c>
      <c r="D166" s="9" t="s">
        <v>4</v>
      </c>
      <c r="E166" s="9" t="s">
        <v>13</v>
      </c>
      <c r="F166" s="23">
        <v>4.6223000000000001</v>
      </c>
    </row>
  </sheetData>
  <autoFilter ref="A1:F166" xr:uid="{00000000-0009-0000-0000-00000B000000}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outlinePr summaryBelow="0" summaryRight="0"/>
  </sheetPr>
  <dimension ref="A1:F166"/>
  <sheetViews>
    <sheetView workbookViewId="0"/>
  </sheetViews>
  <sheetFormatPr baseColWidth="10" defaultColWidth="12.6640625" defaultRowHeight="15.75" customHeight="1"/>
  <sheetData>
    <row r="1" spans="1:6">
      <c r="A1" s="19" t="s">
        <v>1</v>
      </c>
      <c r="B1" s="19" t="s">
        <v>334</v>
      </c>
      <c r="C1" s="19" t="s">
        <v>0</v>
      </c>
      <c r="D1" s="19" t="s">
        <v>37</v>
      </c>
      <c r="E1" s="19" t="s">
        <v>39</v>
      </c>
      <c r="F1" s="19" t="s">
        <v>335</v>
      </c>
    </row>
    <row r="2" spans="1:6">
      <c r="A2" s="20" t="s">
        <v>3</v>
      </c>
      <c r="B2" s="19" t="s">
        <v>336</v>
      </c>
      <c r="C2" s="7">
        <v>2012</v>
      </c>
      <c r="D2" s="7" t="s">
        <v>4</v>
      </c>
      <c r="E2" s="7" t="s">
        <v>14</v>
      </c>
      <c r="F2" s="23">
        <v>6.7122489999999999</v>
      </c>
    </row>
    <row r="3" spans="1:6">
      <c r="A3" s="20" t="s">
        <v>4</v>
      </c>
      <c r="B3" s="19" t="s">
        <v>337</v>
      </c>
      <c r="C3" s="7">
        <v>2012</v>
      </c>
      <c r="D3" s="7" t="s">
        <v>4</v>
      </c>
      <c r="E3" s="7" t="s">
        <v>14</v>
      </c>
      <c r="F3" s="23">
        <v>1.7600979999999999</v>
      </c>
    </row>
    <row r="4" spans="1:6">
      <c r="A4" s="19" t="s">
        <v>5</v>
      </c>
      <c r="B4" s="19" t="s">
        <v>338</v>
      </c>
      <c r="C4" s="7">
        <v>2012</v>
      </c>
      <c r="D4" s="7" t="s">
        <v>4</v>
      </c>
      <c r="E4" s="7" t="s">
        <v>14</v>
      </c>
      <c r="F4" s="23">
        <v>1.2482089999999999</v>
      </c>
    </row>
    <row r="5" spans="1:6">
      <c r="A5" s="19" t="s">
        <v>6</v>
      </c>
      <c r="B5" s="19" t="s">
        <v>339</v>
      </c>
      <c r="C5" s="7">
        <v>2012</v>
      </c>
      <c r="D5" s="7" t="s">
        <v>4</v>
      </c>
      <c r="E5" s="7" t="s">
        <v>14</v>
      </c>
      <c r="F5" s="23">
        <v>2.7071559999999999</v>
      </c>
    </row>
    <row r="6" spans="1:6">
      <c r="A6" s="19" t="s">
        <v>7</v>
      </c>
      <c r="B6" s="19" t="s">
        <v>340</v>
      </c>
      <c r="C6" s="7">
        <v>2012</v>
      </c>
      <c r="D6" s="7" t="s">
        <v>4</v>
      </c>
      <c r="E6" s="7" t="s">
        <v>14</v>
      </c>
      <c r="F6" s="23">
        <v>12.5502</v>
      </c>
    </row>
    <row r="7" spans="1:6">
      <c r="A7" s="19" t="s">
        <v>8</v>
      </c>
      <c r="B7" s="19" t="s">
        <v>341</v>
      </c>
      <c r="C7" s="7">
        <v>2012</v>
      </c>
      <c r="D7" s="7" t="s">
        <v>4</v>
      </c>
      <c r="E7" s="7" t="s">
        <v>14</v>
      </c>
      <c r="F7" s="23">
        <v>4.9380189999999997</v>
      </c>
    </row>
    <row r="8" spans="1:6">
      <c r="A8" s="19" t="s">
        <v>9</v>
      </c>
      <c r="B8" s="19" t="s">
        <v>342</v>
      </c>
      <c r="C8" s="7">
        <v>2012</v>
      </c>
      <c r="D8" s="7" t="s">
        <v>4</v>
      </c>
      <c r="E8" s="7" t="s">
        <v>14</v>
      </c>
      <c r="F8" s="23">
        <v>7.6144889999999998</v>
      </c>
    </row>
    <row r="9" spans="1:6">
      <c r="A9" s="19" t="s">
        <v>10</v>
      </c>
      <c r="B9" s="19" t="s">
        <v>343</v>
      </c>
      <c r="C9" s="7">
        <v>2012</v>
      </c>
      <c r="D9" s="7" t="s">
        <v>4</v>
      </c>
      <c r="E9" s="7" t="s">
        <v>14</v>
      </c>
      <c r="F9" s="23">
        <v>17.19922</v>
      </c>
    </row>
    <row r="10" spans="1:6">
      <c r="A10" s="19" t="s">
        <v>11</v>
      </c>
      <c r="B10" s="19" t="s">
        <v>344</v>
      </c>
      <c r="C10" s="7">
        <v>2012</v>
      </c>
      <c r="D10" s="7" t="s">
        <v>4</v>
      </c>
      <c r="E10" s="7" t="s">
        <v>14</v>
      </c>
      <c r="F10" s="23">
        <v>2.8948489999999998</v>
      </c>
    </row>
    <row r="11" spans="1:6">
      <c r="A11" s="19" t="s">
        <v>12</v>
      </c>
      <c r="B11" s="19" t="s">
        <v>345</v>
      </c>
      <c r="C11" s="7">
        <v>2012</v>
      </c>
      <c r="D11" s="7" t="s">
        <v>4</v>
      </c>
      <c r="E11" s="7" t="s">
        <v>14</v>
      </c>
      <c r="F11" s="23">
        <v>4.2974199999999998</v>
      </c>
    </row>
    <row r="12" spans="1:6">
      <c r="A12" s="19" t="s">
        <v>13</v>
      </c>
      <c r="B12" s="19" t="s">
        <v>346</v>
      </c>
      <c r="C12" s="7">
        <v>2012</v>
      </c>
      <c r="D12" s="7" t="s">
        <v>4</v>
      </c>
      <c r="E12" s="7" t="s">
        <v>14</v>
      </c>
      <c r="F12" s="23">
        <v>4.7194789999999998</v>
      </c>
    </row>
    <row r="13" spans="1:6">
      <c r="A13" s="19" t="s">
        <v>14</v>
      </c>
      <c r="B13" s="19" t="s">
        <v>347</v>
      </c>
      <c r="C13" s="7">
        <v>2012</v>
      </c>
      <c r="D13" s="7" t="s">
        <v>4</v>
      </c>
      <c r="E13" s="7" t="s">
        <v>14</v>
      </c>
      <c r="F13" s="23">
        <v>2.32457</v>
      </c>
    </row>
    <row r="14" spans="1:6">
      <c r="A14" s="19" t="s">
        <v>15</v>
      </c>
      <c r="B14" s="19" t="s">
        <v>348</v>
      </c>
      <c r="C14" s="7">
        <v>2012</v>
      </c>
      <c r="D14" s="7" t="s">
        <v>4</v>
      </c>
      <c r="E14" s="7" t="s">
        <v>14</v>
      </c>
      <c r="F14" s="23">
        <v>19.87358</v>
      </c>
    </row>
    <row r="15" spans="1:6">
      <c r="A15" s="19" t="s">
        <v>16</v>
      </c>
      <c r="B15" s="19" t="s">
        <v>349</v>
      </c>
      <c r="C15" s="7">
        <v>2012</v>
      </c>
      <c r="D15" s="7" t="s">
        <v>4</v>
      </c>
      <c r="E15" s="7" t="s">
        <v>14</v>
      </c>
      <c r="F15" s="23">
        <v>6.9300949999999997</v>
      </c>
    </row>
    <row r="16" spans="1:6">
      <c r="A16" s="19" t="s">
        <v>17</v>
      </c>
      <c r="B16" s="19" t="s">
        <v>350</v>
      </c>
      <c r="C16" s="7">
        <v>2012</v>
      </c>
      <c r="D16" s="7" t="s">
        <v>4</v>
      </c>
      <c r="E16" s="7" t="s">
        <v>14</v>
      </c>
      <c r="F16" s="23">
        <v>3.527844</v>
      </c>
    </row>
    <row r="17" spans="1:6">
      <c r="A17" s="19" t="s">
        <v>18</v>
      </c>
      <c r="B17" s="19" t="s">
        <v>351</v>
      </c>
      <c r="C17" s="7">
        <v>2012</v>
      </c>
      <c r="D17" s="7" t="s">
        <v>4</v>
      </c>
      <c r="E17" s="7" t="s">
        <v>14</v>
      </c>
      <c r="F17" s="23">
        <v>7.7620110000000002</v>
      </c>
    </row>
    <row r="18" spans="1:6">
      <c r="A18" s="19" t="s">
        <v>19</v>
      </c>
      <c r="B18" s="19" t="s">
        <v>352</v>
      </c>
      <c r="C18" s="7">
        <v>2012</v>
      </c>
      <c r="D18" s="7" t="s">
        <v>4</v>
      </c>
      <c r="E18" s="7" t="s">
        <v>14</v>
      </c>
      <c r="F18" s="23">
        <v>10.808859999999999</v>
      </c>
    </row>
    <row r="19" spans="1:6">
      <c r="A19" s="19" t="s">
        <v>20</v>
      </c>
      <c r="B19" s="19" t="s">
        <v>353</v>
      </c>
      <c r="C19" s="7">
        <v>2012</v>
      </c>
      <c r="D19" s="7" t="s">
        <v>4</v>
      </c>
      <c r="E19" s="7" t="s">
        <v>14</v>
      </c>
      <c r="F19" s="23">
        <v>5.215179</v>
      </c>
    </row>
    <row r="20" spans="1:6">
      <c r="A20" s="19" t="s">
        <v>21</v>
      </c>
      <c r="B20" s="19" t="s">
        <v>354</v>
      </c>
      <c r="C20" s="7">
        <v>2012</v>
      </c>
      <c r="D20" s="7" t="s">
        <v>4</v>
      </c>
      <c r="E20" s="7" t="s">
        <v>14</v>
      </c>
      <c r="F20" s="23">
        <v>6.5661480000000001</v>
      </c>
    </row>
    <row r="21" spans="1:6">
      <c r="A21" s="19" t="s">
        <v>22</v>
      </c>
      <c r="B21" s="19" t="s">
        <v>355</v>
      </c>
      <c r="C21" s="7">
        <v>2012</v>
      </c>
      <c r="D21" s="7" t="s">
        <v>4</v>
      </c>
      <c r="E21" s="7" t="s">
        <v>14</v>
      </c>
      <c r="F21" s="23">
        <v>4.2086360000000003</v>
      </c>
    </row>
    <row r="22" spans="1:6">
      <c r="A22" s="19" t="s">
        <v>23</v>
      </c>
      <c r="B22" s="19" t="s">
        <v>356</v>
      </c>
      <c r="C22" s="7">
        <v>2012</v>
      </c>
      <c r="D22" s="7" t="s">
        <v>4</v>
      </c>
      <c r="E22" s="7" t="s">
        <v>14</v>
      </c>
      <c r="F22" s="23">
        <v>6.3647119999999999</v>
      </c>
    </row>
    <row r="23" spans="1:6">
      <c r="A23" s="19" t="s">
        <v>24</v>
      </c>
      <c r="B23" s="19" t="s">
        <v>357</v>
      </c>
      <c r="C23" s="7">
        <v>2012</v>
      </c>
      <c r="D23" s="7" t="s">
        <v>4</v>
      </c>
      <c r="E23" s="7" t="s">
        <v>14</v>
      </c>
      <c r="F23" s="23">
        <v>7.6007790000000002</v>
      </c>
    </row>
    <row r="24" spans="1:6">
      <c r="A24" s="19" t="s">
        <v>25</v>
      </c>
      <c r="B24" s="19" t="s">
        <v>358</v>
      </c>
      <c r="C24" s="7">
        <v>2012</v>
      </c>
      <c r="D24" s="7" t="s">
        <v>4</v>
      </c>
      <c r="E24" s="7" t="s">
        <v>14</v>
      </c>
      <c r="F24" s="23">
        <v>2.953983</v>
      </c>
    </row>
    <row r="25" spans="1:6">
      <c r="A25" s="19" t="s">
        <v>26</v>
      </c>
      <c r="B25" s="19" t="s">
        <v>359</v>
      </c>
      <c r="C25" s="7">
        <v>2012</v>
      </c>
      <c r="D25" s="7" t="s">
        <v>4</v>
      </c>
      <c r="E25" s="7" t="s">
        <v>14</v>
      </c>
      <c r="F25" s="23">
        <v>7.5736939999999997</v>
      </c>
    </row>
    <row r="26" spans="1:6">
      <c r="A26" s="19" t="s">
        <v>27</v>
      </c>
      <c r="B26" s="19" t="s">
        <v>360</v>
      </c>
      <c r="C26" s="7">
        <v>2012</v>
      </c>
      <c r="D26" s="7" t="s">
        <v>4</v>
      </c>
      <c r="E26" s="7" t="s">
        <v>14</v>
      </c>
      <c r="F26" s="23">
        <v>4.0182440000000001</v>
      </c>
    </row>
    <row r="27" spans="1:6">
      <c r="A27" s="19" t="s">
        <v>28</v>
      </c>
      <c r="B27" s="19" t="s">
        <v>361</v>
      </c>
      <c r="C27" s="7">
        <v>2012</v>
      </c>
      <c r="D27" s="7" t="s">
        <v>4</v>
      </c>
      <c r="E27" s="7" t="s">
        <v>14</v>
      </c>
      <c r="F27" s="23">
        <v>3.735255</v>
      </c>
    </row>
    <row r="28" spans="1:6">
      <c r="A28" s="19" t="s">
        <v>29</v>
      </c>
      <c r="B28" s="19" t="s">
        <v>362</v>
      </c>
      <c r="C28" s="7">
        <v>2012</v>
      </c>
      <c r="D28" s="7" t="s">
        <v>4</v>
      </c>
      <c r="E28" s="7" t="s">
        <v>14</v>
      </c>
      <c r="F28" s="23">
        <v>4.0653370000000004</v>
      </c>
    </row>
    <row r="29" spans="1:6">
      <c r="A29" s="19" t="s">
        <v>30</v>
      </c>
      <c r="B29" s="19" t="s">
        <v>363</v>
      </c>
      <c r="C29" s="7">
        <v>2012</v>
      </c>
      <c r="D29" s="7" t="s">
        <v>4</v>
      </c>
      <c r="E29" s="7" t="s">
        <v>14</v>
      </c>
      <c r="F29" s="23">
        <v>13.20764</v>
      </c>
    </row>
    <row r="30" spans="1:6">
      <c r="A30" s="19" t="s">
        <v>31</v>
      </c>
      <c r="B30" s="19" t="s">
        <v>364</v>
      </c>
      <c r="C30" s="7">
        <v>2012</v>
      </c>
      <c r="D30" s="7" t="s">
        <v>4</v>
      </c>
      <c r="E30" s="7" t="s">
        <v>14</v>
      </c>
      <c r="F30" s="23">
        <v>4.3711260000000003</v>
      </c>
    </row>
    <row r="31" spans="1:6">
      <c r="A31" s="19" t="s">
        <v>32</v>
      </c>
      <c r="B31" s="19" t="s">
        <v>365</v>
      </c>
      <c r="C31" s="7">
        <v>2012</v>
      </c>
      <c r="D31" s="7" t="s">
        <v>4</v>
      </c>
      <c r="E31" s="7" t="s">
        <v>14</v>
      </c>
      <c r="F31" s="23">
        <v>6.351572</v>
      </c>
    </row>
    <row r="32" spans="1:6">
      <c r="A32" s="19" t="s">
        <v>33</v>
      </c>
      <c r="B32" s="19" t="s">
        <v>366</v>
      </c>
      <c r="C32" s="7">
        <v>2012</v>
      </c>
      <c r="D32" s="7" t="s">
        <v>4</v>
      </c>
      <c r="E32" s="7" t="s">
        <v>14</v>
      </c>
      <c r="F32" s="23">
        <v>9.1381809999999994</v>
      </c>
    </row>
    <row r="33" spans="1:6">
      <c r="A33" s="19" t="s">
        <v>34</v>
      </c>
      <c r="B33" s="19" t="s">
        <v>367</v>
      </c>
      <c r="C33" s="7">
        <v>2012</v>
      </c>
      <c r="D33" s="7" t="s">
        <v>4</v>
      </c>
      <c r="E33" s="7" t="s">
        <v>14</v>
      </c>
      <c r="F33" s="23">
        <v>12.64837</v>
      </c>
    </row>
    <row r="34" spans="1:6">
      <c r="A34" s="19" t="s">
        <v>35</v>
      </c>
      <c r="B34" s="19" t="s">
        <v>368</v>
      </c>
      <c r="C34" s="7">
        <v>2012</v>
      </c>
      <c r="D34" s="7" t="s">
        <v>4</v>
      </c>
      <c r="E34" s="7" t="s">
        <v>14</v>
      </c>
      <c r="F34" s="23">
        <v>3.8728180000000001</v>
      </c>
    </row>
    <row r="35" spans="1:6">
      <c r="A35" s="20" t="s">
        <v>3</v>
      </c>
      <c r="B35" s="19" t="s">
        <v>336</v>
      </c>
      <c r="C35" s="7">
        <v>2014</v>
      </c>
      <c r="D35" s="7" t="s">
        <v>4</v>
      </c>
      <c r="E35" s="7" t="s">
        <v>14</v>
      </c>
      <c r="F35" s="23">
        <v>5.7398749999999996</v>
      </c>
    </row>
    <row r="36" spans="1:6">
      <c r="A36" s="20" t="s">
        <v>4</v>
      </c>
      <c r="B36" s="19" t="s">
        <v>337</v>
      </c>
      <c r="C36" s="7">
        <v>2014</v>
      </c>
      <c r="D36" s="7" t="s">
        <v>4</v>
      </c>
      <c r="E36" s="7" t="s">
        <v>14</v>
      </c>
      <c r="F36" s="23">
        <v>1.4504269999999999</v>
      </c>
    </row>
    <row r="37" spans="1:6">
      <c r="A37" s="19" t="s">
        <v>5</v>
      </c>
      <c r="B37" s="19" t="s">
        <v>338</v>
      </c>
      <c r="C37" s="7">
        <v>2014</v>
      </c>
      <c r="D37" s="7" t="s">
        <v>4</v>
      </c>
      <c r="E37" s="7" t="s">
        <v>14</v>
      </c>
      <c r="F37" s="23">
        <v>4.6280049999999999</v>
      </c>
    </row>
    <row r="38" spans="1:6">
      <c r="A38" s="19" t="s">
        <v>6</v>
      </c>
      <c r="B38" s="19" t="s">
        <v>339</v>
      </c>
      <c r="C38" s="7">
        <v>2014</v>
      </c>
      <c r="D38" s="7" t="s">
        <v>4</v>
      </c>
      <c r="E38" s="7" t="s">
        <v>14</v>
      </c>
      <c r="F38" s="23">
        <v>8.7233020000000003</v>
      </c>
    </row>
    <row r="39" spans="1:6">
      <c r="A39" s="19" t="s">
        <v>7</v>
      </c>
      <c r="B39" s="19" t="s">
        <v>340</v>
      </c>
      <c r="C39" s="7">
        <v>2014</v>
      </c>
      <c r="D39" s="7" t="s">
        <v>4</v>
      </c>
      <c r="E39" s="7" t="s">
        <v>14</v>
      </c>
      <c r="F39" s="23">
        <v>11.763960000000001</v>
      </c>
    </row>
    <row r="40" spans="1:6">
      <c r="A40" s="19" t="s">
        <v>8</v>
      </c>
      <c r="B40" s="19" t="s">
        <v>341</v>
      </c>
      <c r="C40" s="7">
        <v>2014</v>
      </c>
      <c r="D40" s="7" t="s">
        <v>4</v>
      </c>
      <c r="E40" s="7" t="s">
        <v>14</v>
      </c>
      <c r="F40" s="23">
        <v>2.4213420000000001</v>
      </c>
    </row>
    <row r="41" spans="1:6">
      <c r="A41" s="19" t="s">
        <v>9</v>
      </c>
      <c r="B41" s="19" t="s">
        <v>342</v>
      </c>
      <c r="C41" s="7">
        <v>2014</v>
      </c>
      <c r="D41" s="7" t="s">
        <v>4</v>
      </c>
      <c r="E41" s="7" t="s">
        <v>14</v>
      </c>
      <c r="F41" s="23">
        <v>6.3120580000000004</v>
      </c>
    </row>
    <row r="42" spans="1:6">
      <c r="A42" s="19" t="s">
        <v>10</v>
      </c>
      <c r="B42" s="19" t="s">
        <v>343</v>
      </c>
      <c r="C42" s="7">
        <v>2014</v>
      </c>
      <c r="D42" s="7" t="s">
        <v>4</v>
      </c>
      <c r="E42" s="7" t="s">
        <v>14</v>
      </c>
      <c r="F42" s="23">
        <v>13.057729999999999</v>
      </c>
    </row>
    <row r="43" spans="1:6">
      <c r="A43" s="19" t="s">
        <v>11</v>
      </c>
      <c r="B43" s="19" t="s">
        <v>344</v>
      </c>
      <c r="C43" s="7">
        <v>2014</v>
      </c>
      <c r="D43" s="7" t="s">
        <v>4</v>
      </c>
      <c r="E43" s="7" t="s">
        <v>14</v>
      </c>
      <c r="F43" s="23">
        <v>5.3202259999999999</v>
      </c>
    </row>
    <row r="44" spans="1:6">
      <c r="A44" s="19" t="s">
        <v>12</v>
      </c>
      <c r="B44" s="19" t="s">
        <v>345</v>
      </c>
      <c r="C44" s="7">
        <v>2014</v>
      </c>
      <c r="D44" s="7" t="s">
        <v>4</v>
      </c>
      <c r="E44" s="7" t="s">
        <v>14</v>
      </c>
      <c r="F44" s="23">
        <v>3.827258</v>
      </c>
    </row>
    <row r="45" spans="1:6">
      <c r="A45" s="19" t="s">
        <v>13</v>
      </c>
      <c r="B45" s="19" t="s">
        <v>346</v>
      </c>
      <c r="C45" s="7">
        <v>2014</v>
      </c>
      <c r="D45" s="7" t="s">
        <v>4</v>
      </c>
      <c r="E45" s="7" t="s">
        <v>14</v>
      </c>
      <c r="F45" s="23">
        <v>2.0528029999999999</v>
      </c>
    </row>
    <row r="46" spans="1:6">
      <c r="A46" s="19" t="s">
        <v>14</v>
      </c>
      <c r="B46" s="19" t="s">
        <v>347</v>
      </c>
      <c r="C46" s="7">
        <v>2014</v>
      </c>
      <c r="D46" s="7" t="s">
        <v>4</v>
      </c>
      <c r="E46" s="7" t="s">
        <v>14</v>
      </c>
      <c r="F46" s="23">
        <v>5.0741259999999997</v>
      </c>
    </row>
    <row r="47" spans="1:6">
      <c r="A47" s="19" t="s">
        <v>15</v>
      </c>
      <c r="B47" s="19" t="s">
        <v>348</v>
      </c>
      <c r="C47" s="7">
        <v>2014</v>
      </c>
      <c r="D47" s="7" t="s">
        <v>4</v>
      </c>
      <c r="E47" s="7" t="s">
        <v>14</v>
      </c>
      <c r="F47" s="23">
        <v>16.840350000000001</v>
      </c>
    </row>
    <row r="48" spans="1:6">
      <c r="A48" s="19" t="s">
        <v>16</v>
      </c>
      <c r="B48" s="19" t="s">
        <v>349</v>
      </c>
      <c r="C48" s="7">
        <v>2014</v>
      </c>
      <c r="D48" s="7" t="s">
        <v>4</v>
      </c>
      <c r="E48" s="7" t="s">
        <v>14</v>
      </c>
      <c r="F48" s="23">
        <v>2.3715329999999999</v>
      </c>
    </row>
    <row r="49" spans="1:6">
      <c r="A49" s="19" t="s">
        <v>17</v>
      </c>
      <c r="B49" s="19" t="s">
        <v>350</v>
      </c>
      <c r="C49" s="7">
        <v>2014</v>
      </c>
      <c r="D49" s="7" t="s">
        <v>4</v>
      </c>
      <c r="E49" s="7" t="s">
        <v>14</v>
      </c>
      <c r="F49" s="23">
        <v>2.3912819999999999</v>
      </c>
    </row>
    <row r="50" spans="1:6">
      <c r="A50" s="19" t="s">
        <v>18</v>
      </c>
      <c r="B50" s="19" t="s">
        <v>351</v>
      </c>
      <c r="C50" s="7">
        <v>2014</v>
      </c>
      <c r="D50" s="7" t="s">
        <v>4</v>
      </c>
      <c r="E50" s="7" t="s">
        <v>14</v>
      </c>
      <c r="F50" s="23">
        <v>5.6527479999999999</v>
      </c>
    </row>
    <row r="51" spans="1:6">
      <c r="A51" s="19" t="s">
        <v>19</v>
      </c>
      <c r="B51" s="19" t="s">
        <v>352</v>
      </c>
      <c r="C51" s="7">
        <v>2014</v>
      </c>
      <c r="D51" s="7" t="s">
        <v>4</v>
      </c>
      <c r="E51" s="7" t="s">
        <v>14</v>
      </c>
      <c r="F51" s="23">
        <v>7.0072739999999998</v>
      </c>
    </row>
    <row r="52" spans="1:6">
      <c r="A52" s="19" t="s">
        <v>20</v>
      </c>
      <c r="B52" s="19" t="s">
        <v>353</v>
      </c>
      <c r="C52" s="7">
        <v>2014</v>
      </c>
      <c r="D52" s="7" t="s">
        <v>4</v>
      </c>
      <c r="E52" s="7" t="s">
        <v>14</v>
      </c>
      <c r="F52" s="23">
        <v>6.2784950000000004</v>
      </c>
    </row>
    <row r="53" spans="1:6">
      <c r="A53" s="19" t="s">
        <v>21</v>
      </c>
      <c r="B53" s="19" t="s">
        <v>354</v>
      </c>
      <c r="C53" s="7">
        <v>2014</v>
      </c>
      <c r="D53" s="7" t="s">
        <v>4</v>
      </c>
      <c r="E53" s="7" t="s">
        <v>14</v>
      </c>
      <c r="F53" s="23">
        <v>3.357513</v>
      </c>
    </row>
    <row r="54" spans="1:6">
      <c r="A54" s="19" t="s">
        <v>22</v>
      </c>
      <c r="B54" s="19" t="s">
        <v>355</v>
      </c>
      <c r="C54" s="7">
        <v>2014</v>
      </c>
      <c r="D54" s="7" t="s">
        <v>4</v>
      </c>
      <c r="E54" s="7" t="s">
        <v>14</v>
      </c>
      <c r="F54" s="23">
        <v>1.5268889999999999</v>
      </c>
    </row>
    <row r="55" spans="1:6">
      <c r="A55" s="19" t="s">
        <v>23</v>
      </c>
      <c r="B55" s="19" t="s">
        <v>356</v>
      </c>
      <c r="C55" s="7">
        <v>2014</v>
      </c>
      <c r="D55" s="7" t="s">
        <v>4</v>
      </c>
      <c r="E55" s="7" t="s">
        <v>14</v>
      </c>
      <c r="F55" s="23">
        <v>9.8873449999999998</v>
      </c>
    </row>
    <row r="56" spans="1:6">
      <c r="A56" s="19" t="s">
        <v>24</v>
      </c>
      <c r="B56" s="19" t="s">
        <v>357</v>
      </c>
      <c r="C56" s="7">
        <v>2014</v>
      </c>
      <c r="D56" s="7" t="s">
        <v>4</v>
      </c>
      <c r="E56" s="7" t="s">
        <v>14</v>
      </c>
      <c r="F56" s="23">
        <v>7.0583749999999998</v>
      </c>
    </row>
    <row r="57" spans="1:6">
      <c r="A57" s="19" t="s">
        <v>25</v>
      </c>
      <c r="B57" s="19" t="s">
        <v>358</v>
      </c>
      <c r="C57" s="7">
        <v>2014</v>
      </c>
      <c r="D57" s="7" t="s">
        <v>4</v>
      </c>
      <c r="E57" s="7" t="s">
        <v>14</v>
      </c>
      <c r="F57" s="23">
        <v>5.449198</v>
      </c>
    </row>
    <row r="58" spans="1:6">
      <c r="A58" s="19" t="s">
        <v>26</v>
      </c>
      <c r="B58" s="19" t="s">
        <v>359</v>
      </c>
      <c r="C58" s="7">
        <v>2014</v>
      </c>
      <c r="D58" s="7" t="s">
        <v>4</v>
      </c>
      <c r="E58" s="7" t="s">
        <v>14</v>
      </c>
      <c r="F58" s="23">
        <v>9.5256139999999991</v>
      </c>
    </row>
    <row r="59" spans="1:6">
      <c r="A59" s="19" t="s">
        <v>27</v>
      </c>
      <c r="B59" s="19" t="s">
        <v>360</v>
      </c>
      <c r="C59" s="7">
        <v>2014</v>
      </c>
      <c r="D59" s="7" t="s">
        <v>4</v>
      </c>
      <c r="E59" s="7" t="s">
        <v>14</v>
      </c>
      <c r="F59" s="23">
        <v>3.152425</v>
      </c>
    </row>
    <row r="60" spans="1:6">
      <c r="A60" s="19" t="s">
        <v>28</v>
      </c>
      <c r="B60" s="19" t="s">
        <v>361</v>
      </c>
      <c r="C60" s="7">
        <v>2014</v>
      </c>
      <c r="D60" s="7" t="s">
        <v>4</v>
      </c>
      <c r="E60" s="7" t="s">
        <v>14</v>
      </c>
      <c r="F60" s="23">
        <v>4.981611</v>
      </c>
    </row>
    <row r="61" spans="1:6">
      <c r="A61" s="19" t="s">
        <v>29</v>
      </c>
      <c r="B61" s="19" t="s">
        <v>362</v>
      </c>
      <c r="C61" s="7">
        <v>2014</v>
      </c>
      <c r="D61" s="7" t="s">
        <v>4</v>
      </c>
      <c r="E61" s="7" t="s">
        <v>14</v>
      </c>
      <c r="F61" s="23">
        <v>3.1335730000000002</v>
      </c>
    </row>
    <row r="62" spans="1:6">
      <c r="A62" s="19" t="s">
        <v>30</v>
      </c>
      <c r="B62" s="19" t="s">
        <v>363</v>
      </c>
      <c r="C62" s="7">
        <v>2014</v>
      </c>
      <c r="D62" s="7" t="s">
        <v>4</v>
      </c>
      <c r="E62" s="7" t="s">
        <v>14</v>
      </c>
      <c r="F62" s="23">
        <v>7.3459669999999999</v>
      </c>
    </row>
    <row r="63" spans="1:6">
      <c r="A63" s="19" t="s">
        <v>31</v>
      </c>
      <c r="B63" s="19" t="s">
        <v>364</v>
      </c>
      <c r="C63" s="7">
        <v>2014</v>
      </c>
      <c r="D63" s="7" t="s">
        <v>4</v>
      </c>
      <c r="E63" s="7" t="s">
        <v>14</v>
      </c>
      <c r="F63" s="23">
        <v>3.3594029999999999</v>
      </c>
    </row>
    <row r="64" spans="1:6">
      <c r="A64" s="19" t="s">
        <v>32</v>
      </c>
      <c r="B64" s="19" t="s">
        <v>365</v>
      </c>
      <c r="C64" s="7">
        <v>2014</v>
      </c>
      <c r="D64" s="7" t="s">
        <v>4</v>
      </c>
      <c r="E64" s="7" t="s">
        <v>14</v>
      </c>
      <c r="F64" s="23">
        <v>6.0919829999999999</v>
      </c>
    </row>
    <row r="65" spans="1:6">
      <c r="A65" s="19" t="s">
        <v>33</v>
      </c>
      <c r="B65" s="19" t="s">
        <v>366</v>
      </c>
      <c r="C65" s="7">
        <v>2014</v>
      </c>
      <c r="D65" s="7" t="s">
        <v>4</v>
      </c>
      <c r="E65" s="7" t="s">
        <v>14</v>
      </c>
      <c r="F65" s="23">
        <v>8.375318</v>
      </c>
    </row>
    <row r="66" spans="1:6">
      <c r="A66" s="19" t="s">
        <v>34</v>
      </c>
      <c r="B66" s="19" t="s">
        <v>367</v>
      </c>
      <c r="C66" s="7">
        <v>2014</v>
      </c>
      <c r="D66" s="7" t="s">
        <v>4</v>
      </c>
      <c r="E66" s="7" t="s">
        <v>14</v>
      </c>
      <c r="F66" s="23">
        <v>8.586881</v>
      </c>
    </row>
    <row r="67" spans="1:6">
      <c r="A67" s="19" t="s">
        <v>35</v>
      </c>
      <c r="B67" s="19" t="s">
        <v>368</v>
      </c>
      <c r="C67" s="7">
        <v>2014</v>
      </c>
      <c r="D67" s="7" t="s">
        <v>4</v>
      </c>
      <c r="E67" s="7" t="s">
        <v>14</v>
      </c>
      <c r="F67" s="23">
        <v>1.574721</v>
      </c>
    </row>
    <row r="68" spans="1:6">
      <c r="A68" s="20" t="s">
        <v>3</v>
      </c>
      <c r="B68" s="19" t="s">
        <v>336</v>
      </c>
      <c r="C68" s="7">
        <v>2016</v>
      </c>
      <c r="D68" s="7" t="s">
        <v>4</v>
      </c>
      <c r="E68" s="7" t="s">
        <v>14</v>
      </c>
      <c r="F68" s="7">
        <v>5.6119070000000004</v>
      </c>
    </row>
    <row r="69" spans="1:6">
      <c r="A69" s="20" t="s">
        <v>4</v>
      </c>
      <c r="B69" s="19" t="s">
        <v>337</v>
      </c>
      <c r="C69" s="7">
        <v>2016</v>
      </c>
      <c r="D69" s="7" t="s">
        <v>4</v>
      </c>
      <c r="E69" s="7" t="s">
        <v>14</v>
      </c>
      <c r="F69" s="32">
        <v>2.761682</v>
      </c>
    </row>
    <row r="70" spans="1:6">
      <c r="A70" s="19" t="s">
        <v>5</v>
      </c>
      <c r="B70" s="19" t="s">
        <v>338</v>
      </c>
      <c r="C70" s="7">
        <v>2016</v>
      </c>
      <c r="D70" s="7" t="s">
        <v>4</v>
      </c>
      <c r="E70" s="7" t="s">
        <v>14</v>
      </c>
      <c r="F70" s="32">
        <v>2.6542759999999999</v>
      </c>
    </row>
    <row r="71" spans="1:6">
      <c r="A71" s="19" t="s">
        <v>6</v>
      </c>
      <c r="B71" s="19" t="s">
        <v>339</v>
      </c>
      <c r="C71" s="7">
        <v>2016</v>
      </c>
      <c r="D71" s="7" t="s">
        <v>4</v>
      </c>
      <c r="E71" s="7" t="s">
        <v>14</v>
      </c>
      <c r="F71" s="32">
        <v>7.0436829999999997</v>
      </c>
    </row>
    <row r="72" spans="1:6">
      <c r="A72" s="19" t="s">
        <v>7</v>
      </c>
      <c r="B72" s="19" t="s">
        <v>340</v>
      </c>
      <c r="C72" s="7">
        <v>2016</v>
      </c>
      <c r="D72" s="7" t="s">
        <v>4</v>
      </c>
      <c r="E72" s="7" t="s">
        <v>14</v>
      </c>
      <c r="F72" s="32">
        <v>9.4684989999999996</v>
      </c>
    </row>
    <row r="73" spans="1:6">
      <c r="A73" s="19" t="s">
        <v>8</v>
      </c>
      <c r="B73" s="19" t="s">
        <v>341</v>
      </c>
      <c r="C73" s="7">
        <v>2016</v>
      </c>
      <c r="D73" s="7" t="s">
        <v>4</v>
      </c>
      <c r="E73" s="7" t="s">
        <v>14</v>
      </c>
      <c r="F73" s="32">
        <v>2.4893019999999999</v>
      </c>
    </row>
    <row r="74" spans="1:6">
      <c r="A74" s="19" t="s">
        <v>9</v>
      </c>
      <c r="B74" s="19" t="s">
        <v>342</v>
      </c>
      <c r="C74" s="7">
        <v>2016</v>
      </c>
      <c r="D74" s="7" t="s">
        <v>4</v>
      </c>
      <c r="E74" s="7" t="s">
        <v>14</v>
      </c>
      <c r="F74" s="32">
        <v>5.219481</v>
      </c>
    </row>
    <row r="75" spans="1:6">
      <c r="A75" s="19" t="s">
        <v>10</v>
      </c>
      <c r="B75" s="19" t="s">
        <v>343</v>
      </c>
      <c r="C75" s="7">
        <v>2016</v>
      </c>
      <c r="D75" s="7" t="s">
        <v>4</v>
      </c>
      <c r="E75" s="7" t="s">
        <v>14</v>
      </c>
      <c r="F75" s="32">
        <v>10.451420000000001</v>
      </c>
    </row>
    <row r="76" spans="1:6">
      <c r="A76" s="19" t="s">
        <v>11</v>
      </c>
      <c r="B76" s="19" t="s">
        <v>344</v>
      </c>
      <c r="C76" s="7">
        <v>2016</v>
      </c>
      <c r="D76" s="7" t="s">
        <v>4</v>
      </c>
      <c r="E76" s="7" t="s">
        <v>14</v>
      </c>
      <c r="F76" s="32">
        <v>3.954421</v>
      </c>
    </row>
    <row r="77" spans="1:6">
      <c r="A77" s="19" t="s">
        <v>12</v>
      </c>
      <c r="B77" s="19" t="s">
        <v>345</v>
      </c>
      <c r="C77" s="7">
        <v>2016</v>
      </c>
      <c r="D77" s="7" t="s">
        <v>4</v>
      </c>
      <c r="E77" s="7" t="s">
        <v>14</v>
      </c>
      <c r="F77" s="32">
        <v>3.397243</v>
      </c>
    </row>
    <row r="78" spans="1:6">
      <c r="A78" s="19" t="s">
        <v>13</v>
      </c>
      <c r="B78" s="19" t="s">
        <v>346</v>
      </c>
      <c r="C78" s="7">
        <v>2016</v>
      </c>
      <c r="D78" s="7" t="s">
        <v>4</v>
      </c>
      <c r="E78" s="7" t="s">
        <v>14</v>
      </c>
      <c r="F78" s="32">
        <v>2.8809710000000002</v>
      </c>
    </row>
    <row r="79" spans="1:6">
      <c r="A79" s="19" t="s">
        <v>14</v>
      </c>
      <c r="B79" s="19" t="s">
        <v>347</v>
      </c>
      <c r="C79" s="7">
        <v>2016</v>
      </c>
      <c r="D79" s="7" t="s">
        <v>4</v>
      </c>
      <c r="E79" s="7" t="s">
        <v>14</v>
      </c>
      <c r="F79" s="32">
        <v>4.3369989999999996</v>
      </c>
    </row>
    <row r="80" spans="1:6">
      <c r="A80" s="19" t="s">
        <v>15</v>
      </c>
      <c r="B80" s="19" t="s">
        <v>348</v>
      </c>
      <c r="C80" s="7">
        <v>2016</v>
      </c>
      <c r="D80" s="7" t="s">
        <v>4</v>
      </c>
      <c r="E80" s="7" t="s">
        <v>14</v>
      </c>
      <c r="F80" s="32">
        <v>15.643840000000001</v>
      </c>
    </row>
    <row r="81" spans="1:6">
      <c r="A81" s="19" t="s">
        <v>16</v>
      </c>
      <c r="B81" s="19" t="s">
        <v>349</v>
      </c>
      <c r="C81" s="7">
        <v>2016</v>
      </c>
      <c r="D81" s="7" t="s">
        <v>4</v>
      </c>
      <c r="E81" s="7" t="s">
        <v>14</v>
      </c>
      <c r="F81" s="32">
        <v>4.6040710000000002</v>
      </c>
    </row>
    <row r="82" spans="1:6">
      <c r="A82" s="19" t="s">
        <v>17</v>
      </c>
      <c r="B82" s="19" t="s">
        <v>350</v>
      </c>
      <c r="C82" s="7">
        <v>2016</v>
      </c>
      <c r="D82" s="7" t="s">
        <v>4</v>
      </c>
      <c r="E82" s="7" t="s">
        <v>14</v>
      </c>
      <c r="F82" s="32">
        <v>3.1825070000000002</v>
      </c>
    </row>
    <row r="83" spans="1:6">
      <c r="A83" s="19" t="s">
        <v>18</v>
      </c>
      <c r="B83" s="19" t="s">
        <v>351</v>
      </c>
      <c r="C83" s="7">
        <v>2016</v>
      </c>
      <c r="D83" s="7" t="s">
        <v>4</v>
      </c>
      <c r="E83" s="7" t="s">
        <v>14</v>
      </c>
      <c r="F83" s="32">
        <v>6.9429829999999999</v>
      </c>
    </row>
    <row r="84" spans="1:6">
      <c r="A84" s="19" t="s">
        <v>19</v>
      </c>
      <c r="B84" s="19" t="s">
        <v>352</v>
      </c>
      <c r="C84" s="7">
        <v>2016</v>
      </c>
      <c r="D84" s="7" t="s">
        <v>4</v>
      </c>
      <c r="E84" s="7" t="s">
        <v>14</v>
      </c>
      <c r="F84" s="32">
        <v>5.4424869999999999</v>
      </c>
    </row>
    <row r="85" spans="1:6">
      <c r="A85" s="19" t="s">
        <v>20</v>
      </c>
      <c r="B85" s="19" t="s">
        <v>353</v>
      </c>
      <c r="C85" s="7">
        <v>2016</v>
      </c>
      <c r="D85" s="7" t="s">
        <v>4</v>
      </c>
      <c r="E85" s="7" t="s">
        <v>14</v>
      </c>
      <c r="F85" s="32">
        <v>5.4735630000000004</v>
      </c>
    </row>
    <row r="86" spans="1:6">
      <c r="A86" s="19" t="s">
        <v>21</v>
      </c>
      <c r="B86" s="19" t="s">
        <v>354</v>
      </c>
      <c r="C86" s="7">
        <v>2016</v>
      </c>
      <c r="D86" s="7" t="s">
        <v>4</v>
      </c>
      <c r="E86" s="7" t="s">
        <v>14</v>
      </c>
      <c r="F86" s="32">
        <v>4.0242519999999997</v>
      </c>
    </row>
    <row r="87" spans="1:6">
      <c r="A87" s="19" t="s">
        <v>22</v>
      </c>
      <c r="B87" s="19" t="s">
        <v>355</v>
      </c>
      <c r="C87" s="7">
        <v>2016</v>
      </c>
      <c r="D87" s="7" t="s">
        <v>4</v>
      </c>
      <c r="E87" s="7" t="s">
        <v>14</v>
      </c>
      <c r="F87" s="32">
        <v>2.1659410000000001</v>
      </c>
    </row>
    <row r="88" spans="1:6">
      <c r="A88" s="19" t="s">
        <v>23</v>
      </c>
      <c r="B88" s="19" t="s">
        <v>356</v>
      </c>
      <c r="C88" s="7">
        <v>2016</v>
      </c>
      <c r="D88" s="7" t="s">
        <v>4</v>
      </c>
      <c r="E88" s="7" t="s">
        <v>14</v>
      </c>
      <c r="F88" s="32">
        <v>9.4846160000000008</v>
      </c>
    </row>
    <row r="89" spans="1:6">
      <c r="A89" s="19" t="s">
        <v>24</v>
      </c>
      <c r="B89" s="19" t="s">
        <v>357</v>
      </c>
      <c r="C89" s="7">
        <v>2016</v>
      </c>
      <c r="D89" s="7" t="s">
        <v>4</v>
      </c>
      <c r="E89" s="7" t="s">
        <v>14</v>
      </c>
      <c r="F89" s="32">
        <v>6.6164740000000002</v>
      </c>
    </row>
    <row r="90" spans="1:6">
      <c r="A90" s="19" t="s">
        <v>25</v>
      </c>
      <c r="B90" s="19" t="s">
        <v>358</v>
      </c>
      <c r="C90" s="7">
        <v>2016</v>
      </c>
      <c r="D90" s="7" t="s">
        <v>4</v>
      </c>
      <c r="E90" s="7" t="s">
        <v>14</v>
      </c>
      <c r="F90" s="32">
        <v>5.3123040000000001</v>
      </c>
    </row>
    <row r="91" spans="1:6">
      <c r="A91" s="19" t="s">
        <v>26</v>
      </c>
      <c r="B91" s="19" t="s">
        <v>359</v>
      </c>
      <c r="C91" s="7">
        <v>2016</v>
      </c>
      <c r="D91" s="7" t="s">
        <v>4</v>
      </c>
      <c r="E91" s="7" t="s">
        <v>14</v>
      </c>
      <c r="F91" s="32">
        <v>10.856439999999999</v>
      </c>
    </row>
    <row r="92" spans="1:6">
      <c r="A92" s="19" t="s">
        <v>27</v>
      </c>
      <c r="B92" s="19" t="s">
        <v>360</v>
      </c>
      <c r="C92" s="7">
        <v>2016</v>
      </c>
      <c r="D92" s="7" t="s">
        <v>4</v>
      </c>
      <c r="E92" s="7" t="s">
        <v>14</v>
      </c>
      <c r="F92" s="32">
        <v>3.415686</v>
      </c>
    </row>
    <row r="93" spans="1:6">
      <c r="A93" s="19" t="s">
        <v>28</v>
      </c>
      <c r="B93" s="19" t="s">
        <v>361</v>
      </c>
      <c r="C93" s="7">
        <v>2016</v>
      </c>
      <c r="D93" s="7" t="s">
        <v>4</v>
      </c>
      <c r="E93" s="7" t="s">
        <v>14</v>
      </c>
      <c r="F93" s="32">
        <v>5.5640150000000004</v>
      </c>
    </row>
    <row r="94" spans="1:6">
      <c r="A94" s="19" t="s">
        <v>29</v>
      </c>
      <c r="B94" s="19" t="s">
        <v>362</v>
      </c>
      <c r="C94" s="7">
        <v>2016</v>
      </c>
      <c r="D94" s="7" t="s">
        <v>4</v>
      </c>
      <c r="E94" s="7" t="s">
        <v>14</v>
      </c>
      <c r="F94" s="32">
        <v>3.6452300000000002</v>
      </c>
    </row>
    <row r="95" spans="1:6">
      <c r="A95" s="19" t="s">
        <v>30</v>
      </c>
      <c r="B95" s="19" t="s">
        <v>363</v>
      </c>
      <c r="C95" s="7">
        <v>2016</v>
      </c>
      <c r="D95" s="7" t="s">
        <v>4</v>
      </c>
      <c r="E95" s="7" t="s">
        <v>14</v>
      </c>
      <c r="F95" s="32">
        <v>6.4356479999999996</v>
      </c>
    </row>
    <row r="96" spans="1:6">
      <c r="A96" s="19" t="s">
        <v>31</v>
      </c>
      <c r="B96" s="19" t="s">
        <v>364</v>
      </c>
      <c r="C96" s="7">
        <v>2016</v>
      </c>
      <c r="D96" s="7" t="s">
        <v>4</v>
      </c>
      <c r="E96" s="7" t="s">
        <v>14</v>
      </c>
      <c r="F96" s="32">
        <v>2.8612190000000002</v>
      </c>
    </row>
    <row r="97" spans="1:6">
      <c r="A97" s="19" t="s">
        <v>32</v>
      </c>
      <c r="B97" s="19" t="s">
        <v>365</v>
      </c>
      <c r="C97" s="7">
        <v>2016</v>
      </c>
      <c r="D97" s="7" t="s">
        <v>4</v>
      </c>
      <c r="E97" s="7" t="s">
        <v>14</v>
      </c>
      <c r="F97" s="32">
        <v>6.1633550000000001</v>
      </c>
    </row>
    <row r="98" spans="1:6">
      <c r="A98" s="19" t="s">
        <v>33</v>
      </c>
      <c r="B98" s="19" t="s">
        <v>366</v>
      </c>
      <c r="C98" s="7">
        <v>2016</v>
      </c>
      <c r="D98" s="7" t="s">
        <v>4</v>
      </c>
      <c r="E98" s="7" t="s">
        <v>14</v>
      </c>
      <c r="F98" s="32">
        <v>7.0172590000000001</v>
      </c>
    </row>
    <row r="99" spans="1:6">
      <c r="A99" s="19" t="s">
        <v>34</v>
      </c>
      <c r="B99" s="19" t="s">
        <v>367</v>
      </c>
      <c r="C99" s="7">
        <v>2016</v>
      </c>
      <c r="D99" s="7" t="s">
        <v>4</v>
      </c>
      <c r="E99" s="7" t="s">
        <v>14</v>
      </c>
      <c r="F99" s="32">
        <v>8.1355360000000001</v>
      </c>
    </row>
    <row r="100" spans="1:6">
      <c r="A100" s="19" t="s">
        <v>35</v>
      </c>
      <c r="B100" s="19" t="s">
        <v>368</v>
      </c>
      <c r="C100" s="7">
        <v>2016</v>
      </c>
      <c r="D100" s="7" t="s">
        <v>4</v>
      </c>
      <c r="E100" s="7" t="s">
        <v>14</v>
      </c>
      <c r="F100" s="32">
        <v>2.328023</v>
      </c>
    </row>
    <row r="101" spans="1:6">
      <c r="A101" s="20" t="s">
        <v>3</v>
      </c>
      <c r="B101" s="19" t="s">
        <v>336</v>
      </c>
      <c r="C101" s="7">
        <v>2018</v>
      </c>
      <c r="D101" s="7" t="s">
        <v>4</v>
      </c>
      <c r="E101" s="7" t="s">
        <v>14</v>
      </c>
      <c r="F101" s="7">
        <v>5.1327509999999998</v>
      </c>
    </row>
    <row r="102" spans="1:6">
      <c r="A102" s="20" t="s">
        <v>4</v>
      </c>
      <c r="B102" s="19" t="s">
        <v>337</v>
      </c>
      <c r="C102" s="7">
        <v>2018</v>
      </c>
      <c r="D102" s="7" t="s">
        <v>4</v>
      </c>
      <c r="E102" s="7" t="s">
        <v>14</v>
      </c>
      <c r="F102" s="23">
        <v>2.291687</v>
      </c>
    </row>
    <row r="103" spans="1:6">
      <c r="A103" s="19" t="s">
        <v>5</v>
      </c>
      <c r="B103" s="19" t="s">
        <v>338</v>
      </c>
      <c r="C103" s="7">
        <v>2018</v>
      </c>
      <c r="D103" s="7" t="s">
        <v>4</v>
      </c>
      <c r="E103" s="7" t="s">
        <v>14</v>
      </c>
      <c r="F103" s="23">
        <v>3.4129580000000002</v>
      </c>
    </row>
    <row r="104" spans="1:6">
      <c r="A104" s="19" t="s">
        <v>6</v>
      </c>
      <c r="B104" s="19" t="s">
        <v>339</v>
      </c>
      <c r="C104" s="7">
        <v>2018</v>
      </c>
      <c r="D104" s="7" t="s">
        <v>4</v>
      </c>
      <c r="E104" s="7" t="s">
        <v>14</v>
      </c>
      <c r="F104" s="23">
        <v>8.0510889999999993</v>
      </c>
    </row>
    <row r="105" spans="1:6">
      <c r="A105" s="19" t="s">
        <v>7</v>
      </c>
      <c r="B105" s="19" t="s">
        <v>340</v>
      </c>
      <c r="C105" s="7">
        <v>2018</v>
      </c>
      <c r="D105" s="7" t="s">
        <v>4</v>
      </c>
      <c r="E105" s="7" t="s">
        <v>14</v>
      </c>
      <c r="F105" s="23">
        <v>10.568479999999999</v>
      </c>
    </row>
    <row r="106" spans="1:6">
      <c r="A106" s="19" t="s">
        <v>8</v>
      </c>
      <c r="B106" s="19" t="s">
        <v>341</v>
      </c>
      <c r="C106" s="7">
        <v>2018</v>
      </c>
      <c r="D106" s="7" t="s">
        <v>4</v>
      </c>
      <c r="E106" s="7" t="s">
        <v>14</v>
      </c>
      <c r="F106" s="23">
        <v>1.731975</v>
      </c>
    </row>
    <row r="107" spans="1:6">
      <c r="A107" s="19" t="s">
        <v>9</v>
      </c>
      <c r="B107" s="19" t="s">
        <v>342</v>
      </c>
      <c r="C107" s="7">
        <v>2018</v>
      </c>
      <c r="D107" s="7" t="s">
        <v>4</v>
      </c>
      <c r="E107" s="7" t="s">
        <v>14</v>
      </c>
      <c r="F107" s="23">
        <v>3.6935280000000001</v>
      </c>
    </row>
    <row r="108" spans="1:6">
      <c r="A108" s="19" t="s">
        <v>10</v>
      </c>
      <c r="B108" s="19" t="s">
        <v>343</v>
      </c>
      <c r="C108" s="7">
        <v>2018</v>
      </c>
      <c r="D108" s="7" t="s">
        <v>4</v>
      </c>
      <c r="E108" s="7" t="s">
        <v>14</v>
      </c>
      <c r="F108" s="23">
        <v>11.51205</v>
      </c>
    </row>
    <row r="109" spans="1:6">
      <c r="A109" s="19" t="s">
        <v>11</v>
      </c>
      <c r="B109" s="19" t="s">
        <v>344</v>
      </c>
      <c r="C109" s="7">
        <v>2018</v>
      </c>
      <c r="D109" s="7" t="s">
        <v>4</v>
      </c>
      <c r="E109" s="7" t="s">
        <v>14</v>
      </c>
      <c r="F109" s="23">
        <v>2.728008</v>
      </c>
    </row>
    <row r="110" spans="1:6">
      <c r="A110" s="19" t="s">
        <v>12</v>
      </c>
      <c r="B110" s="19" t="s">
        <v>345</v>
      </c>
      <c r="C110" s="7">
        <v>2018</v>
      </c>
      <c r="D110" s="7" t="s">
        <v>4</v>
      </c>
      <c r="E110" s="7" t="s">
        <v>14</v>
      </c>
      <c r="F110" s="23">
        <v>2.7174010000000002</v>
      </c>
    </row>
    <row r="111" spans="1:6">
      <c r="A111" s="19" t="s">
        <v>13</v>
      </c>
      <c r="B111" s="19" t="s">
        <v>346</v>
      </c>
      <c r="C111" s="7">
        <v>2018</v>
      </c>
      <c r="D111" s="7" t="s">
        <v>4</v>
      </c>
      <c r="E111" s="7" t="s">
        <v>14</v>
      </c>
      <c r="F111" s="23">
        <v>2.2423500000000001</v>
      </c>
    </row>
    <row r="112" spans="1:6">
      <c r="A112" s="19" t="s">
        <v>14</v>
      </c>
      <c r="B112" s="19" t="s">
        <v>347</v>
      </c>
      <c r="C112" s="7">
        <v>2018</v>
      </c>
      <c r="D112" s="7" t="s">
        <v>4</v>
      </c>
      <c r="E112" s="7" t="s">
        <v>14</v>
      </c>
      <c r="F112" s="23">
        <v>5.0191439999999998</v>
      </c>
    </row>
    <row r="113" spans="1:6">
      <c r="A113" s="19" t="s">
        <v>15</v>
      </c>
      <c r="B113" s="19" t="s">
        <v>348</v>
      </c>
      <c r="C113" s="7">
        <v>2018</v>
      </c>
      <c r="D113" s="7" t="s">
        <v>4</v>
      </c>
      <c r="E113" s="7" t="s">
        <v>14</v>
      </c>
      <c r="F113" s="23">
        <v>13.17883</v>
      </c>
    </row>
    <row r="114" spans="1:6">
      <c r="A114" s="19" t="s">
        <v>16</v>
      </c>
      <c r="B114" s="19" t="s">
        <v>349</v>
      </c>
      <c r="C114" s="7">
        <v>2018</v>
      </c>
      <c r="D114" s="7" t="s">
        <v>4</v>
      </c>
      <c r="E114" s="7" t="s">
        <v>14</v>
      </c>
      <c r="F114" s="23">
        <v>3.418415</v>
      </c>
    </row>
    <row r="115" spans="1:6">
      <c r="A115" s="19" t="s">
        <v>17</v>
      </c>
      <c r="B115" s="19" t="s">
        <v>350</v>
      </c>
      <c r="C115" s="7">
        <v>2018</v>
      </c>
      <c r="D115" s="7" t="s">
        <v>4</v>
      </c>
      <c r="E115" s="7" t="s">
        <v>14</v>
      </c>
      <c r="F115" s="23">
        <v>3.2680660000000001</v>
      </c>
    </row>
    <row r="116" spans="1:6">
      <c r="A116" s="19" t="s">
        <v>18</v>
      </c>
      <c r="B116" s="19" t="s">
        <v>351</v>
      </c>
      <c r="C116" s="7">
        <v>2018</v>
      </c>
      <c r="D116" s="7" t="s">
        <v>4</v>
      </c>
      <c r="E116" s="7" t="s">
        <v>14</v>
      </c>
      <c r="F116" s="23">
        <v>4.852576</v>
      </c>
    </row>
    <row r="117" spans="1:6">
      <c r="A117" s="19" t="s">
        <v>19</v>
      </c>
      <c r="B117" s="19" t="s">
        <v>352</v>
      </c>
      <c r="C117" s="7">
        <v>2018</v>
      </c>
      <c r="D117" s="7" t="s">
        <v>4</v>
      </c>
      <c r="E117" s="7" t="s">
        <v>14</v>
      </c>
      <c r="F117" s="23">
        <v>5.1513530000000003</v>
      </c>
    </row>
    <row r="118" spans="1:6">
      <c r="A118" s="19" t="s">
        <v>20</v>
      </c>
      <c r="B118" s="19" t="s">
        <v>353</v>
      </c>
      <c r="C118" s="7">
        <v>2018</v>
      </c>
      <c r="D118" s="7" t="s">
        <v>4</v>
      </c>
      <c r="E118" s="7" t="s">
        <v>14</v>
      </c>
      <c r="F118" s="23">
        <v>5.350314</v>
      </c>
    </row>
    <row r="119" spans="1:6">
      <c r="A119" s="19" t="s">
        <v>21</v>
      </c>
      <c r="B119" s="19" t="s">
        <v>354</v>
      </c>
      <c r="C119" s="7">
        <v>2018</v>
      </c>
      <c r="D119" s="7" t="s">
        <v>4</v>
      </c>
      <c r="E119" s="7" t="s">
        <v>14</v>
      </c>
      <c r="F119" s="23">
        <v>4.5468120000000001</v>
      </c>
    </row>
    <row r="120" spans="1:6">
      <c r="A120" s="19" t="s">
        <v>22</v>
      </c>
      <c r="B120" s="19" t="s">
        <v>355</v>
      </c>
      <c r="C120" s="7">
        <v>2018</v>
      </c>
      <c r="D120" s="7" t="s">
        <v>4</v>
      </c>
      <c r="E120" s="7" t="s">
        <v>14</v>
      </c>
      <c r="F120" s="23">
        <v>1.4384950000000001</v>
      </c>
    </row>
    <row r="121" spans="1:6">
      <c r="A121" s="19" t="s">
        <v>23</v>
      </c>
      <c r="B121" s="19" t="s">
        <v>356</v>
      </c>
      <c r="C121" s="7">
        <v>2018</v>
      </c>
      <c r="D121" s="7" t="s">
        <v>4</v>
      </c>
      <c r="E121" s="7" t="s">
        <v>14</v>
      </c>
      <c r="F121" s="23">
        <v>9.6540750000000006</v>
      </c>
    </row>
    <row r="122" spans="1:6">
      <c r="A122" s="19" t="s">
        <v>24</v>
      </c>
      <c r="B122" s="19" t="s">
        <v>357</v>
      </c>
      <c r="C122" s="7">
        <v>2018</v>
      </c>
      <c r="D122" s="7" t="s">
        <v>4</v>
      </c>
      <c r="E122" s="7" t="s">
        <v>14</v>
      </c>
      <c r="F122" s="23">
        <v>6.0387740000000001</v>
      </c>
    </row>
    <row r="123" spans="1:6">
      <c r="A123" s="19" t="s">
        <v>25</v>
      </c>
      <c r="B123" s="19" t="s">
        <v>358</v>
      </c>
      <c r="C123" s="7">
        <v>2018</v>
      </c>
      <c r="D123" s="7" t="s">
        <v>4</v>
      </c>
      <c r="E123" s="7" t="s">
        <v>14</v>
      </c>
      <c r="F123" s="23">
        <v>4.722658</v>
      </c>
    </row>
    <row r="124" spans="1:6">
      <c r="A124" s="19" t="s">
        <v>26</v>
      </c>
      <c r="B124" s="19" t="s">
        <v>359</v>
      </c>
      <c r="C124" s="7">
        <v>2018</v>
      </c>
      <c r="D124" s="7" t="s">
        <v>4</v>
      </c>
      <c r="E124" s="7" t="s">
        <v>14</v>
      </c>
      <c r="F124" s="23">
        <v>12.492139999999999</v>
      </c>
    </row>
    <row r="125" spans="1:6">
      <c r="A125" s="19" t="s">
        <v>27</v>
      </c>
      <c r="B125" s="19" t="s">
        <v>360</v>
      </c>
      <c r="C125" s="7">
        <v>2018</v>
      </c>
      <c r="D125" s="7" t="s">
        <v>4</v>
      </c>
      <c r="E125" s="7" t="s">
        <v>14</v>
      </c>
      <c r="F125" s="23">
        <v>2.5060410000000002</v>
      </c>
    </row>
    <row r="126" spans="1:6">
      <c r="A126" s="19" t="s">
        <v>28</v>
      </c>
      <c r="B126" s="19" t="s">
        <v>361</v>
      </c>
      <c r="C126" s="7">
        <v>2018</v>
      </c>
      <c r="D126" s="7" t="s">
        <v>4</v>
      </c>
      <c r="E126" s="7" t="s">
        <v>14</v>
      </c>
      <c r="F126" s="23">
        <v>3.558481</v>
      </c>
    </row>
    <row r="127" spans="1:6">
      <c r="A127" s="19" t="s">
        <v>29</v>
      </c>
      <c r="B127" s="19" t="s">
        <v>362</v>
      </c>
      <c r="C127" s="7">
        <v>2018</v>
      </c>
      <c r="D127" s="7" t="s">
        <v>4</v>
      </c>
      <c r="E127" s="7" t="s">
        <v>14</v>
      </c>
      <c r="F127" s="23">
        <v>3.671932</v>
      </c>
    </row>
    <row r="128" spans="1:6">
      <c r="A128" s="19" t="s">
        <v>30</v>
      </c>
      <c r="B128" s="19" t="s">
        <v>363</v>
      </c>
      <c r="C128" s="7">
        <v>2018</v>
      </c>
      <c r="D128" s="7" t="s">
        <v>4</v>
      </c>
      <c r="E128" s="7" t="s">
        <v>14</v>
      </c>
      <c r="F128" s="23">
        <v>6.3726510000000003</v>
      </c>
    </row>
    <row r="129" spans="1:6">
      <c r="A129" s="19" t="s">
        <v>31</v>
      </c>
      <c r="B129" s="19" t="s">
        <v>364</v>
      </c>
      <c r="C129" s="7">
        <v>2018</v>
      </c>
      <c r="D129" s="7" t="s">
        <v>4</v>
      </c>
      <c r="E129" s="7" t="s">
        <v>14</v>
      </c>
      <c r="F129" s="23">
        <v>3.6858949999999999</v>
      </c>
    </row>
    <row r="130" spans="1:6">
      <c r="A130" s="19" t="s">
        <v>32</v>
      </c>
      <c r="B130" s="19" t="s">
        <v>365</v>
      </c>
      <c r="C130" s="7">
        <v>2018</v>
      </c>
      <c r="D130" s="7" t="s">
        <v>4</v>
      </c>
      <c r="E130" s="7" t="s">
        <v>14</v>
      </c>
      <c r="F130" s="23">
        <v>5.0110429999999999</v>
      </c>
    </row>
    <row r="131" spans="1:6">
      <c r="A131" s="19" t="s">
        <v>33</v>
      </c>
      <c r="B131" s="19" t="s">
        <v>366</v>
      </c>
      <c r="C131" s="7">
        <v>2018</v>
      </c>
      <c r="D131" s="7" t="s">
        <v>4</v>
      </c>
      <c r="E131" s="7" t="s">
        <v>14</v>
      </c>
      <c r="F131" s="23">
        <v>7.6373600000000001</v>
      </c>
    </row>
    <row r="132" spans="1:6">
      <c r="A132" s="19" t="s">
        <v>34</v>
      </c>
      <c r="B132" s="19" t="s">
        <v>367</v>
      </c>
      <c r="C132" s="7">
        <v>2018</v>
      </c>
      <c r="D132" s="7" t="s">
        <v>4</v>
      </c>
      <c r="E132" s="7" t="s">
        <v>14</v>
      </c>
      <c r="F132" s="23">
        <v>7.3944559999999999</v>
      </c>
    </row>
    <row r="133" spans="1:6">
      <c r="A133" s="19" t="s">
        <v>35</v>
      </c>
      <c r="B133" s="19" t="s">
        <v>368</v>
      </c>
      <c r="C133" s="7">
        <v>2018</v>
      </c>
      <c r="D133" s="7" t="s">
        <v>4</v>
      </c>
      <c r="E133" s="7" t="s">
        <v>14</v>
      </c>
      <c r="F133" s="23">
        <v>2.4420760000000001</v>
      </c>
    </row>
    <row r="134" spans="1:6">
      <c r="A134" s="20" t="s">
        <v>3</v>
      </c>
      <c r="B134" s="19" t="s">
        <v>336</v>
      </c>
      <c r="C134" s="7">
        <v>2020</v>
      </c>
      <c r="D134" s="7" t="s">
        <v>4</v>
      </c>
      <c r="E134" s="7" t="s">
        <v>14</v>
      </c>
      <c r="F134" s="7">
        <v>4.1087410000000002</v>
      </c>
    </row>
    <row r="135" spans="1:6">
      <c r="A135" s="20" t="s">
        <v>4</v>
      </c>
      <c r="B135" s="19" t="s">
        <v>337</v>
      </c>
      <c r="C135" s="7">
        <v>2020</v>
      </c>
      <c r="D135" s="7" t="s">
        <v>4</v>
      </c>
      <c r="E135" s="7" t="s">
        <v>14</v>
      </c>
      <c r="F135" s="23">
        <v>1.5916520000000001</v>
      </c>
    </row>
    <row r="136" spans="1:6">
      <c r="A136" s="19" t="s">
        <v>5</v>
      </c>
      <c r="B136" s="19" t="s">
        <v>338</v>
      </c>
      <c r="C136" s="7">
        <v>2020</v>
      </c>
      <c r="D136" s="7" t="s">
        <v>4</v>
      </c>
      <c r="E136" s="7" t="s">
        <v>14</v>
      </c>
      <c r="F136" s="23">
        <v>2.3801580000000002</v>
      </c>
    </row>
    <row r="137" spans="1:6">
      <c r="A137" s="19" t="s">
        <v>6</v>
      </c>
      <c r="B137" s="19" t="s">
        <v>339</v>
      </c>
      <c r="C137" s="7">
        <v>2020</v>
      </c>
      <c r="D137" s="7" t="s">
        <v>4</v>
      </c>
      <c r="E137" s="7" t="s">
        <v>14</v>
      </c>
      <c r="F137" s="23">
        <v>5.3478960000000004</v>
      </c>
    </row>
    <row r="138" spans="1:6">
      <c r="A138" s="19" t="s">
        <v>7</v>
      </c>
      <c r="B138" s="19" t="s">
        <v>340</v>
      </c>
      <c r="C138" s="7">
        <v>2020</v>
      </c>
      <c r="D138" s="7" t="s">
        <v>4</v>
      </c>
      <c r="E138" s="7" t="s">
        <v>14</v>
      </c>
      <c r="F138" s="23">
        <v>7.3954170000000001</v>
      </c>
    </row>
    <row r="139" spans="1:6">
      <c r="A139" s="19" t="s">
        <v>8</v>
      </c>
      <c r="B139" s="19" t="s">
        <v>341</v>
      </c>
      <c r="C139" s="7">
        <v>2020</v>
      </c>
      <c r="D139" s="7" t="s">
        <v>4</v>
      </c>
      <c r="E139" s="7" t="s">
        <v>14</v>
      </c>
      <c r="F139" s="23">
        <v>0.99478299999999997</v>
      </c>
    </row>
    <row r="140" spans="1:6">
      <c r="A140" s="19" t="s">
        <v>9</v>
      </c>
      <c r="B140" s="19" t="s">
        <v>342</v>
      </c>
      <c r="C140" s="7">
        <v>2020</v>
      </c>
      <c r="D140" s="7" t="s">
        <v>4</v>
      </c>
      <c r="E140" s="7" t="s">
        <v>14</v>
      </c>
      <c r="F140" s="23">
        <v>2.5425219999999999</v>
      </c>
    </row>
    <row r="141" spans="1:6">
      <c r="A141" s="19" t="s">
        <v>10</v>
      </c>
      <c r="B141" s="19" t="s">
        <v>343</v>
      </c>
      <c r="C141" s="7">
        <v>2020</v>
      </c>
      <c r="D141" s="7" t="s">
        <v>4</v>
      </c>
      <c r="E141" s="7" t="s">
        <v>14</v>
      </c>
      <c r="F141" s="23">
        <v>10.037559999999999</v>
      </c>
    </row>
    <row r="142" spans="1:6">
      <c r="A142" s="19" t="s">
        <v>11</v>
      </c>
      <c r="B142" s="19" t="s">
        <v>344</v>
      </c>
      <c r="C142" s="7">
        <v>2020</v>
      </c>
      <c r="D142" s="7" t="s">
        <v>4</v>
      </c>
      <c r="E142" s="7" t="s">
        <v>14</v>
      </c>
      <c r="F142" s="23">
        <v>2.4815499999999999</v>
      </c>
    </row>
    <row r="143" spans="1:6">
      <c r="A143" s="19" t="s">
        <v>12</v>
      </c>
      <c r="B143" s="19" t="s">
        <v>345</v>
      </c>
      <c r="C143" s="7">
        <v>2020</v>
      </c>
      <c r="D143" s="7" t="s">
        <v>4</v>
      </c>
      <c r="E143" s="7" t="s">
        <v>14</v>
      </c>
      <c r="F143" s="23">
        <v>2.9233989999999999</v>
      </c>
    </row>
    <row r="144" spans="1:6">
      <c r="A144" s="19" t="s">
        <v>13</v>
      </c>
      <c r="B144" s="19" t="s">
        <v>346</v>
      </c>
      <c r="C144" s="7">
        <v>2020</v>
      </c>
      <c r="D144" s="7" t="s">
        <v>4</v>
      </c>
      <c r="E144" s="7" t="s">
        <v>14</v>
      </c>
      <c r="F144" s="23">
        <v>2.2924980000000001</v>
      </c>
    </row>
    <row r="145" spans="1:6">
      <c r="A145" s="19" t="s">
        <v>14</v>
      </c>
      <c r="B145" s="19" t="s">
        <v>347</v>
      </c>
      <c r="C145" s="7">
        <v>2020</v>
      </c>
      <c r="D145" s="7" t="s">
        <v>4</v>
      </c>
      <c r="E145" s="7" t="s">
        <v>14</v>
      </c>
      <c r="F145" s="23">
        <v>2.8758499999999998</v>
      </c>
    </row>
    <row r="146" spans="1:6">
      <c r="A146" s="19" t="s">
        <v>15</v>
      </c>
      <c r="B146" s="19" t="s">
        <v>348</v>
      </c>
      <c r="C146" s="7">
        <v>2020</v>
      </c>
      <c r="D146" s="7" t="s">
        <v>4</v>
      </c>
      <c r="E146" s="7" t="s">
        <v>14</v>
      </c>
      <c r="F146" s="23">
        <v>13.063879999999999</v>
      </c>
    </row>
    <row r="147" spans="1:6">
      <c r="A147" s="19" t="s">
        <v>16</v>
      </c>
      <c r="B147" s="19" t="s">
        <v>349</v>
      </c>
      <c r="C147" s="7">
        <v>2020</v>
      </c>
      <c r="D147" s="7" t="s">
        <v>4</v>
      </c>
      <c r="E147" s="7" t="s">
        <v>14</v>
      </c>
      <c r="F147" s="23">
        <v>2.8048999999999999</v>
      </c>
    </row>
    <row r="148" spans="1:6">
      <c r="A148" s="19" t="s">
        <v>17</v>
      </c>
      <c r="B148" s="19" t="s">
        <v>350</v>
      </c>
      <c r="C148" s="7">
        <v>2020</v>
      </c>
      <c r="D148" s="7" t="s">
        <v>4</v>
      </c>
      <c r="E148" s="7" t="s">
        <v>14</v>
      </c>
      <c r="F148" s="23">
        <v>2.7271390000000002</v>
      </c>
    </row>
    <row r="149" spans="1:6">
      <c r="A149" s="19" t="s">
        <v>18</v>
      </c>
      <c r="B149" s="19" t="s">
        <v>351</v>
      </c>
      <c r="C149" s="7">
        <v>2020</v>
      </c>
      <c r="D149" s="7" t="s">
        <v>4</v>
      </c>
      <c r="E149" s="7" t="s">
        <v>14</v>
      </c>
      <c r="F149" s="23">
        <v>3.1889150000000002</v>
      </c>
    </row>
    <row r="150" spans="1:6">
      <c r="A150" s="19" t="s">
        <v>19</v>
      </c>
      <c r="B150" s="19" t="s">
        <v>352</v>
      </c>
      <c r="C150" s="7">
        <v>2020</v>
      </c>
      <c r="D150" s="7" t="s">
        <v>4</v>
      </c>
      <c r="E150" s="7" t="s">
        <v>14</v>
      </c>
      <c r="F150" s="23">
        <v>4.4038209999999998</v>
      </c>
    </row>
    <row r="151" spans="1:6">
      <c r="A151" s="19" t="s">
        <v>20</v>
      </c>
      <c r="B151" s="19" t="s">
        <v>353</v>
      </c>
      <c r="C151" s="7">
        <v>2020</v>
      </c>
      <c r="D151" s="7" t="s">
        <v>4</v>
      </c>
      <c r="E151" s="7" t="s">
        <v>14</v>
      </c>
      <c r="F151" s="23">
        <v>4.5338830000000003</v>
      </c>
    </row>
    <row r="152" spans="1:6">
      <c r="A152" s="19" t="s">
        <v>21</v>
      </c>
      <c r="B152" s="19" t="s">
        <v>354</v>
      </c>
      <c r="C152" s="7">
        <v>2020</v>
      </c>
      <c r="D152" s="7" t="s">
        <v>4</v>
      </c>
      <c r="E152" s="7" t="s">
        <v>14</v>
      </c>
      <c r="F152" s="23">
        <v>2.8381340000000002</v>
      </c>
    </row>
    <row r="153" spans="1:6">
      <c r="A153" s="19" t="s">
        <v>22</v>
      </c>
      <c r="B153" s="19" t="s">
        <v>355</v>
      </c>
      <c r="C153" s="7">
        <v>2020</v>
      </c>
      <c r="D153" s="7" t="s">
        <v>4</v>
      </c>
      <c r="E153" s="7" t="s">
        <v>14</v>
      </c>
      <c r="F153" s="23">
        <v>1.7515700000000001</v>
      </c>
    </row>
    <row r="154" spans="1:6">
      <c r="A154" s="19" t="s">
        <v>23</v>
      </c>
      <c r="B154" s="19" t="s">
        <v>356</v>
      </c>
      <c r="C154" s="7">
        <v>2020</v>
      </c>
      <c r="D154" s="7" t="s">
        <v>4</v>
      </c>
      <c r="E154" s="7" t="s">
        <v>14</v>
      </c>
      <c r="F154" s="23">
        <v>7.7632810000000001</v>
      </c>
    </row>
    <row r="155" spans="1:6">
      <c r="A155" s="19" t="s">
        <v>24</v>
      </c>
      <c r="B155" s="19" t="s">
        <v>357</v>
      </c>
      <c r="C155" s="7">
        <v>2020</v>
      </c>
      <c r="D155" s="7" t="s">
        <v>4</v>
      </c>
      <c r="E155" s="7" t="s">
        <v>14</v>
      </c>
      <c r="F155" s="23">
        <v>4.8594200000000001</v>
      </c>
    </row>
    <row r="156" spans="1:6">
      <c r="A156" s="19" t="s">
        <v>25</v>
      </c>
      <c r="B156" s="19" t="s">
        <v>358</v>
      </c>
      <c r="C156" s="7">
        <v>2020</v>
      </c>
      <c r="D156" s="7" t="s">
        <v>4</v>
      </c>
      <c r="E156" s="7" t="s">
        <v>14</v>
      </c>
      <c r="F156" s="23">
        <v>3.0493960000000002</v>
      </c>
    </row>
    <row r="157" spans="1:6">
      <c r="A157" s="19" t="s">
        <v>26</v>
      </c>
      <c r="B157" s="19" t="s">
        <v>359</v>
      </c>
      <c r="C157" s="7">
        <v>2020</v>
      </c>
      <c r="D157" s="7" t="s">
        <v>4</v>
      </c>
      <c r="E157" s="7" t="s">
        <v>14</v>
      </c>
      <c r="F157" s="23">
        <v>7.7196860000000003</v>
      </c>
    </row>
    <row r="158" spans="1:6">
      <c r="A158" s="19" t="s">
        <v>27</v>
      </c>
      <c r="B158" s="19" t="s">
        <v>360</v>
      </c>
      <c r="C158" s="7">
        <v>2020</v>
      </c>
      <c r="D158" s="7" t="s">
        <v>4</v>
      </c>
      <c r="E158" s="7" t="s">
        <v>14</v>
      </c>
      <c r="F158" s="23">
        <v>2.0140530000000001</v>
      </c>
    </row>
    <row r="159" spans="1:6">
      <c r="A159" s="19" t="s">
        <v>28</v>
      </c>
      <c r="B159" s="19" t="s">
        <v>361</v>
      </c>
      <c r="C159" s="7">
        <v>2020</v>
      </c>
      <c r="D159" s="7" t="s">
        <v>4</v>
      </c>
      <c r="E159" s="7" t="s">
        <v>14</v>
      </c>
      <c r="F159" s="23">
        <v>2.8157079999999999</v>
      </c>
    </row>
    <row r="160" spans="1:6">
      <c r="A160" s="19" t="s">
        <v>29</v>
      </c>
      <c r="B160" s="19" t="s">
        <v>362</v>
      </c>
      <c r="C160" s="7">
        <v>2020</v>
      </c>
      <c r="D160" s="7" t="s">
        <v>4</v>
      </c>
      <c r="E160" s="7" t="s">
        <v>14</v>
      </c>
      <c r="F160" s="23">
        <v>3.2915679999999998</v>
      </c>
    </row>
    <row r="161" spans="1:6">
      <c r="A161" s="19" t="s">
        <v>30</v>
      </c>
      <c r="B161" s="19" t="s">
        <v>363</v>
      </c>
      <c r="C161" s="7">
        <v>2020</v>
      </c>
      <c r="D161" s="7" t="s">
        <v>4</v>
      </c>
      <c r="E161" s="7" t="s">
        <v>14</v>
      </c>
      <c r="F161" s="23">
        <v>5.3353580000000003</v>
      </c>
    </row>
    <row r="162" spans="1:6">
      <c r="A162" s="19" t="s">
        <v>31</v>
      </c>
      <c r="B162" s="19" t="s">
        <v>364</v>
      </c>
      <c r="C162" s="7">
        <v>2020</v>
      </c>
      <c r="D162" s="7" t="s">
        <v>4</v>
      </c>
      <c r="E162" s="7" t="s">
        <v>14</v>
      </c>
      <c r="F162" s="23">
        <v>2.3994819999999999</v>
      </c>
    </row>
    <row r="163" spans="1:6">
      <c r="A163" s="19" t="s">
        <v>32</v>
      </c>
      <c r="B163" s="19" t="s">
        <v>365</v>
      </c>
      <c r="C163" s="7">
        <v>2020</v>
      </c>
      <c r="D163" s="7" t="s">
        <v>4</v>
      </c>
      <c r="E163" s="7" t="s">
        <v>14</v>
      </c>
      <c r="F163" s="23">
        <v>4.93581</v>
      </c>
    </row>
    <row r="164" spans="1:6">
      <c r="A164" s="19" t="s">
        <v>33</v>
      </c>
      <c r="B164" s="19" t="s">
        <v>366</v>
      </c>
      <c r="C164" s="7">
        <v>2020</v>
      </c>
      <c r="D164" s="7" t="s">
        <v>4</v>
      </c>
      <c r="E164" s="7" t="s">
        <v>14</v>
      </c>
      <c r="F164" s="23">
        <v>6.3579040000000004</v>
      </c>
    </row>
    <row r="165" spans="1:6">
      <c r="A165" s="19" t="s">
        <v>34</v>
      </c>
      <c r="B165" s="19" t="s">
        <v>367</v>
      </c>
      <c r="C165" s="7">
        <v>2020</v>
      </c>
      <c r="D165" s="7" t="s">
        <v>4</v>
      </c>
      <c r="E165" s="7" t="s">
        <v>14</v>
      </c>
      <c r="F165" s="23">
        <v>6.6180209999999997</v>
      </c>
    </row>
    <row r="166" spans="1:6">
      <c r="A166" s="19" t="s">
        <v>35</v>
      </c>
      <c r="B166" s="19" t="s">
        <v>368</v>
      </c>
      <c r="C166" s="7">
        <v>2020</v>
      </c>
      <c r="D166" s="7" t="s">
        <v>4</v>
      </c>
      <c r="E166" s="7" t="s">
        <v>14</v>
      </c>
      <c r="F166" s="23">
        <v>1.5101059999999999</v>
      </c>
    </row>
  </sheetData>
  <autoFilter ref="A1:F166" xr:uid="{00000000-0009-0000-0000-00000C000000}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outlinePr summaryBelow="0" summaryRight="0"/>
  </sheetPr>
  <dimension ref="A1:F397"/>
  <sheetViews>
    <sheetView workbookViewId="0"/>
  </sheetViews>
  <sheetFormatPr baseColWidth="10" defaultColWidth="12.6640625" defaultRowHeight="15.75" customHeight="1"/>
  <sheetData>
    <row r="1" spans="1:6">
      <c r="A1" s="19" t="s">
        <v>1</v>
      </c>
      <c r="B1" s="19" t="s">
        <v>334</v>
      </c>
      <c r="C1" s="19" t="s">
        <v>0</v>
      </c>
      <c r="D1" s="19" t="s">
        <v>37</v>
      </c>
      <c r="E1" s="19" t="s">
        <v>39</v>
      </c>
      <c r="F1" s="19" t="s">
        <v>335</v>
      </c>
    </row>
    <row r="2" spans="1:6">
      <c r="A2" s="20" t="s">
        <v>3</v>
      </c>
      <c r="B2" s="19" t="s">
        <v>336</v>
      </c>
      <c r="C2" s="5">
        <v>2010</v>
      </c>
      <c r="D2" s="9" t="s">
        <v>4</v>
      </c>
      <c r="E2" s="9" t="s">
        <v>15</v>
      </c>
      <c r="F2" s="5">
        <v>22.928426000000002</v>
      </c>
    </row>
    <row r="3" spans="1:6">
      <c r="A3" s="20" t="s">
        <v>4</v>
      </c>
      <c r="B3" s="19" t="s">
        <v>337</v>
      </c>
      <c r="C3" s="5">
        <v>2010</v>
      </c>
      <c r="D3" s="9" t="s">
        <v>4</v>
      </c>
      <c r="E3" s="9" t="s">
        <v>15</v>
      </c>
      <c r="F3" s="5">
        <v>6.32913529</v>
      </c>
    </row>
    <row r="4" spans="1:6">
      <c r="A4" s="19" t="s">
        <v>5</v>
      </c>
      <c r="B4" s="19" t="s">
        <v>338</v>
      </c>
      <c r="C4" s="5">
        <v>2010</v>
      </c>
      <c r="D4" s="9" t="s">
        <v>4</v>
      </c>
      <c r="E4" s="9" t="s">
        <v>15</v>
      </c>
      <c r="F4" s="5">
        <v>48.429987300000001</v>
      </c>
    </row>
    <row r="5" spans="1:6">
      <c r="A5" s="19" t="s">
        <v>6</v>
      </c>
      <c r="B5" s="19" t="s">
        <v>339</v>
      </c>
      <c r="C5" s="5">
        <v>2010</v>
      </c>
      <c r="D5" s="9" t="s">
        <v>4</v>
      </c>
      <c r="E5" s="9" t="s">
        <v>15</v>
      </c>
      <c r="F5" s="5">
        <v>8.6338705200000003</v>
      </c>
    </row>
    <row r="6" spans="1:6">
      <c r="A6" s="19" t="s">
        <v>7</v>
      </c>
      <c r="B6" s="19" t="s">
        <v>340</v>
      </c>
      <c r="C6" s="5">
        <v>2010</v>
      </c>
      <c r="D6" s="9" t="s">
        <v>4</v>
      </c>
      <c r="E6" s="9" t="s">
        <v>15</v>
      </c>
      <c r="F6" s="5">
        <v>5.8362849099999998</v>
      </c>
    </row>
    <row r="7" spans="1:6">
      <c r="A7" s="19" t="s">
        <v>8</v>
      </c>
      <c r="B7" s="19" t="s">
        <v>341</v>
      </c>
      <c r="C7" s="5">
        <v>2010</v>
      </c>
      <c r="D7" s="9" t="s">
        <v>4</v>
      </c>
      <c r="E7" s="9" t="s">
        <v>15</v>
      </c>
      <c r="F7" s="5">
        <v>16.3368313</v>
      </c>
    </row>
    <row r="8" spans="1:6">
      <c r="A8" s="19" t="s">
        <v>9</v>
      </c>
      <c r="B8" s="19" t="s">
        <v>342</v>
      </c>
      <c r="C8" s="5">
        <v>2010</v>
      </c>
      <c r="D8" s="9" t="s">
        <v>4</v>
      </c>
      <c r="E8" s="9" t="s">
        <v>15</v>
      </c>
      <c r="F8" s="5">
        <v>20.136652600000001</v>
      </c>
    </row>
    <row r="9" spans="1:6">
      <c r="A9" s="19" t="s">
        <v>10</v>
      </c>
      <c r="B9" s="19" t="s">
        <v>343</v>
      </c>
      <c r="C9" s="5">
        <v>2010</v>
      </c>
      <c r="D9" s="9" t="s">
        <v>4</v>
      </c>
      <c r="E9" s="9" t="s">
        <v>15</v>
      </c>
      <c r="F9" s="5">
        <v>4.1487893500000004</v>
      </c>
    </row>
    <row r="10" spans="1:6">
      <c r="A10" s="19" t="s">
        <v>11</v>
      </c>
      <c r="B10" s="19" t="s">
        <v>344</v>
      </c>
      <c r="C10" s="5">
        <v>2010</v>
      </c>
      <c r="D10" s="9" t="s">
        <v>4</v>
      </c>
      <c r="E10" s="9" t="s">
        <v>15</v>
      </c>
      <c r="F10" s="5">
        <v>188.083541</v>
      </c>
    </row>
    <row r="11" spans="1:6">
      <c r="A11" s="19" t="s">
        <v>12</v>
      </c>
      <c r="B11" s="19" t="s">
        <v>345</v>
      </c>
      <c r="C11" s="5">
        <v>2010</v>
      </c>
      <c r="D11" s="9" t="s">
        <v>4</v>
      </c>
      <c r="E11" s="9" t="s">
        <v>15</v>
      </c>
      <c r="F11" s="5">
        <v>12.1680066</v>
      </c>
    </row>
    <row r="12" spans="1:6">
      <c r="A12" s="19" t="s">
        <v>13</v>
      </c>
      <c r="B12" s="19" t="s">
        <v>346</v>
      </c>
      <c r="C12" s="5">
        <v>2010</v>
      </c>
      <c r="D12" s="9" t="s">
        <v>4</v>
      </c>
      <c r="E12" s="9" t="s">
        <v>15</v>
      </c>
      <c r="F12" s="5">
        <v>67.914563599999994</v>
      </c>
    </row>
    <row r="13" spans="1:6">
      <c r="A13" s="19" t="s">
        <v>14</v>
      </c>
      <c r="B13" s="19" t="s">
        <v>347</v>
      </c>
      <c r="C13" s="5">
        <v>2010</v>
      </c>
      <c r="D13" s="9" t="s">
        <v>4</v>
      </c>
      <c r="E13" s="9" t="s">
        <v>15</v>
      </c>
      <c r="F13" s="5">
        <v>8.11100669</v>
      </c>
    </row>
    <row r="14" spans="1:6">
      <c r="A14" s="19" t="s">
        <v>15</v>
      </c>
      <c r="B14" s="19" t="s">
        <v>348</v>
      </c>
      <c r="C14" s="5">
        <v>2010</v>
      </c>
      <c r="D14" s="9" t="s">
        <v>4</v>
      </c>
      <c r="E14" s="9" t="s">
        <v>15</v>
      </c>
      <c r="F14" s="5">
        <v>45.886882800000002</v>
      </c>
    </row>
    <row r="15" spans="1:6">
      <c r="A15" s="19" t="s">
        <v>16</v>
      </c>
      <c r="B15" s="19" t="s">
        <v>349</v>
      </c>
      <c r="C15" s="5">
        <v>2010</v>
      </c>
      <c r="D15" s="9" t="s">
        <v>4</v>
      </c>
      <c r="E15" s="9" t="s">
        <v>15</v>
      </c>
      <c r="F15" s="5">
        <v>4.2025982600000003</v>
      </c>
    </row>
    <row r="16" spans="1:6">
      <c r="A16" s="19" t="s">
        <v>17</v>
      </c>
      <c r="B16" s="19" t="s">
        <v>350</v>
      </c>
      <c r="C16" s="5">
        <v>2010</v>
      </c>
      <c r="D16" s="9" t="s">
        <v>4</v>
      </c>
      <c r="E16" s="9" t="s">
        <v>15</v>
      </c>
      <c r="F16" s="5">
        <v>14.5836808</v>
      </c>
    </row>
    <row r="17" spans="1:6">
      <c r="A17" s="19" t="s">
        <v>18</v>
      </c>
      <c r="B17" s="19" t="s">
        <v>351</v>
      </c>
      <c r="C17" s="5">
        <v>2010</v>
      </c>
      <c r="D17" s="9" t="s">
        <v>4</v>
      </c>
      <c r="E17" s="9" t="s">
        <v>15</v>
      </c>
      <c r="F17" s="5">
        <v>13.910247699999999</v>
      </c>
    </row>
    <row r="18" spans="1:6">
      <c r="A18" s="19" t="s">
        <v>19</v>
      </c>
      <c r="B18" s="19" t="s">
        <v>352</v>
      </c>
      <c r="C18" s="5">
        <v>2010</v>
      </c>
      <c r="D18" s="9" t="s">
        <v>4</v>
      </c>
      <c r="E18" s="9" t="s">
        <v>15</v>
      </c>
      <c r="F18" s="5">
        <v>16.6167284</v>
      </c>
    </row>
    <row r="19" spans="1:6">
      <c r="A19" s="19" t="s">
        <v>20</v>
      </c>
      <c r="B19" s="19" t="s">
        <v>353</v>
      </c>
      <c r="C19" s="5">
        <v>2010</v>
      </c>
      <c r="D19" s="9" t="s">
        <v>4</v>
      </c>
      <c r="E19" s="9" t="s">
        <v>15</v>
      </c>
      <c r="F19" s="5">
        <v>27.7398442</v>
      </c>
    </row>
    <row r="20" spans="1:6">
      <c r="A20" s="19" t="s">
        <v>21</v>
      </c>
      <c r="B20" s="19" t="s">
        <v>354</v>
      </c>
      <c r="C20" s="5">
        <v>2010</v>
      </c>
      <c r="D20" s="9" t="s">
        <v>4</v>
      </c>
      <c r="E20" s="9" t="s">
        <v>15</v>
      </c>
      <c r="F20" s="5">
        <v>49.678380900000001</v>
      </c>
    </row>
    <row r="21" spans="1:6">
      <c r="A21" s="19" t="s">
        <v>22</v>
      </c>
      <c r="B21" s="19" t="s">
        <v>355</v>
      </c>
      <c r="C21" s="5">
        <v>2010</v>
      </c>
      <c r="D21" s="9" t="s">
        <v>4</v>
      </c>
      <c r="E21" s="9" t="s">
        <v>15</v>
      </c>
      <c r="F21" s="5">
        <v>20.436415199999999</v>
      </c>
    </row>
    <row r="22" spans="1:6">
      <c r="A22" s="19" t="s">
        <v>23</v>
      </c>
      <c r="B22" s="19" t="s">
        <v>356</v>
      </c>
      <c r="C22" s="5">
        <v>2010</v>
      </c>
      <c r="D22" s="9" t="s">
        <v>4</v>
      </c>
      <c r="E22" s="9" t="s">
        <v>15</v>
      </c>
      <c r="F22" s="5">
        <v>19.279519400000002</v>
      </c>
    </row>
    <row r="23" spans="1:6">
      <c r="A23" s="19" t="s">
        <v>24</v>
      </c>
      <c r="B23" s="19" t="s">
        <v>357</v>
      </c>
      <c r="C23" s="5">
        <v>2010</v>
      </c>
      <c r="D23" s="9" t="s">
        <v>4</v>
      </c>
      <c r="E23" s="9" t="s">
        <v>15</v>
      </c>
      <c r="F23" s="5">
        <v>6.5053827699999998</v>
      </c>
    </row>
    <row r="24" spans="1:6">
      <c r="A24" s="19" t="s">
        <v>25</v>
      </c>
      <c r="B24" s="19" t="s">
        <v>358</v>
      </c>
      <c r="C24" s="5">
        <v>2010</v>
      </c>
      <c r="D24" s="9" t="s">
        <v>4</v>
      </c>
      <c r="E24" s="9" t="s">
        <v>15</v>
      </c>
      <c r="F24" s="5">
        <v>4.0482795600000001</v>
      </c>
    </row>
    <row r="25" spans="1:6">
      <c r="A25" s="19" t="s">
        <v>26</v>
      </c>
      <c r="B25" s="19" t="s">
        <v>359</v>
      </c>
      <c r="C25" s="5">
        <v>2010</v>
      </c>
      <c r="D25" s="9" t="s">
        <v>4</v>
      </c>
      <c r="E25" s="9" t="s">
        <v>15</v>
      </c>
      <c r="F25" s="5">
        <v>10.9386245</v>
      </c>
    </row>
    <row r="26" spans="1:6">
      <c r="A26" s="19" t="s">
        <v>27</v>
      </c>
      <c r="B26" s="19" t="s">
        <v>360</v>
      </c>
      <c r="C26" s="5">
        <v>2010</v>
      </c>
      <c r="D26" s="9" t="s">
        <v>4</v>
      </c>
      <c r="E26" s="9" t="s">
        <v>15</v>
      </c>
      <c r="F26" s="5">
        <v>14.1557707</v>
      </c>
    </row>
    <row r="27" spans="1:6">
      <c r="A27" s="19" t="s">
        <v>28</v>
      </c>
      <c r="B27" s="19" t="s">
        <v>361</v>
      </c>
      <c r="C27" s="5">
        <v>2010</v>
      </c>
      <c r="D27" s="9" t="s">
        <v>4</v>
      </c>
      <c r="E27" s="9" t="s">
        <v>15</v>
      </c>
      <c r="F27" s="5">
        <v>87.543685999999994</v>
      </c>
    </row>
    <row r="28" spans="1:6">
      <c r="A28" s="19" t="s">
        <v>29</v>
      </c>
      <c r="B28" s="19" t="s">
        <v>362</v>
      </c>
      <c r="C28" s="5">
        <v>2010</v>
      </c>
      <c r="D28" s="9" t="s">
        <v>4</v>
      </c>
      <c r="E28" s="9" t="s">
        <v>15</v>
      </c>
      <c r="F28" s="5">
        <v>27.718518100000001</v>
      </c>
    </row>
    <row r="29" spans="1:6">
      <c r="A29" s="19" t="s">
        <v>30</v>
      </c>
      <c r="B29" s="19" t="s">
        <v>363</v>
      </c>
      <c r="C29" s="5">
        <v>2010</v>
      </c>
      <c r="D29" s="9" t="s">
        <v>4</v>
      </c>
      <c r="E29" s="9" t="s">
        <v>15</v>
      </c>
      <c r="F29" s="5">
        <v>8.62144829</v>
      </c>
    </row>
    <row r="30" spans="1:6">
      <c r="A30" s="19" t="s">
        <v>31</v>
      </c>
      <c r="B30" s="19" t="s">
        <v>364</v>
      </c>
      <c r="C30" s="5">
        <v>2010</v>
      </c>
      <c r="D30" s="9" t="s">
        <v>4</v>
      </c>
      <c r="E30" s="9" t="s">
        <v>15</v>
      </c>
      <c r="F30" s="5">
        <v>28.605921800000001</v>
      </c>
    </row>
    <row r="31" spans="1:6">
      <c r="A31" s="19" t="s">
        <v>32</v>
      </c>
      <c r="B31" s="19" t="s">
        <v>365</v>
      </c>
      <c r="C31" s="5">
        <v>2010</v>
      </c>
      <c r="D31" s="9" t="s">
        <v>4</v>
      </c>
      <c r="E31" s="9" t="s">
        <v>15</v>
      </c>
      <c r="F31" s="5">
        <v>4.8720613799999999</v>
      </c>
    </row>
    <row r="32" spans="1:6">
      <c r="A32" s="19" t="s">
        <v>33</v>
      </c>
      <c r="B32" s="19" t="s">
        <v>366</v>
      </c>
      <c r="C32" s="5">
        <v>2010</v>
      </c>
      <c r="D32" s="9" t="s">
        <v>4</v>
      </c>
      <c r="E32" s="9" t="s">
        <v>15</v>
      </c>
      <c r="F32" s="5">
        <v>6.0315098599999999</v>
      </c>
    </row>
    <row r="33" spans="1:6">
      <c r="A33" s="19" t="s">
        <v>34</v>
      </c>
      <c r="B33" s="19" t="s">
        <v>367</v>
      </c>
      <c r="C33" s="5">
        <v>2010</v>
      </c>
      <c r="D33" s="9" t="s">
        <v>4</v>
      </c>
      <c r="E33" s="9" t="s">
        <v>15</v>
      </c>
      <c r="F33" s="5">
        <v>1.7386173</v>
      </c>
    </row>
    <row r="34" spans="1:6">
      <c r="A34" s="19" t="s">
        <v>35</v>
      </c>
      <c r="B34" s="19" t="s">
        <v>368</v>
      </c>
      <c r="C34" s="5">
        <v>2010</v>
      </c>
      <c r="D34" s="9" t="s">
        <v>4</v>
      </c>
      <c r="E34" s="9" t="s">
        <v>15</v>
      </c>
      <c r="F34" s="5">
        <v>9.5930146799999996</v>
      </c>
    </row>
    <row r="35" spans="1:6">
      <c r="A35" s="20" t="s">
        <v>3</v>
      </c>
      <c r="B35" s="19" t="s">
        <v>336</v>
      </c>
      <c r="C35" s="5">
        <v>2011</v>
      </c>
      <c r="D35" s="9" t="s">
        <v>4</v>
      </c>
      <c r="E35" s="9" t="s">
        <v>15</v>
      </c>
      <c r="F35" s="5">
        <v>23.588108699999999</v>
      </c>
    </row>
    <row r="36" spans="1:6">
      <c r="A36" s="20" t="s">
        <v>4</v>
      </c>
      <c r="B36" s="19" t="s">
        <v>337</v>
      </c>
      <c r="C36" s="5">
        <v>2011</v>
      </c>
      <c r="D36" s="9" t="s">
        <v>4</v>
      </c>
      <c r="E36" s="9" t="s">
        <v>15</v>
      </c>
      <c r="F36" s="5">
        <v>6.7024950399999996</v>
      </c>
    </row>
    <row r="37" spans="1:6">
      <c r="A37" s="19" t="s">
        <v>5</v>
      </c>
      <c r="B37" s="19" t="s">
        <v>338</v>
      </c>
      <c r="C37" s="5">
        <v>2011</v>
      </c>
      <c r="D37" s="9" t="s">
        <v>4</v>
      </c>
      <c r="E37" s="9" t="s">
        <v>15</v>
      </c>
      <c r="F37" s="5">
        <v>25.103906599999998</v>
      </c>
    </row>
    <row r="38" spans="1:6">
      <c r="A38" s="19" t="s">
        <v>6</v>
      </c>
      <c r="B38" s="19" t="s">
        <v>339</v>
      </c>
      <c r="C38" s="5">
        <v>2011</v>
      </c>
      <c r="D38" s="9" t="s">
        <v>4</v>
      </c>
      <c r="E38" s="9" t="s">
        <v>15</v>
      </c>
      <c r="F38" s="5">
        <v>6.4474631499999999</v>
      </c>
    </row>
    <row r="39" spans="1:6">
      <c r="A39" s="19" t="s">
        <v>7</v>
      </c>
      <c r="B39" s="19" t="s">
        <v>340</v>
      </c>
      <c r="C39" s="5">
        <v>2011</v>
      </c>
      <c r="D39" s="9" t="s">
        <v>4</v>
      </c>
      <c r="E39" s="9" t="s">
        <v>15</v>
      </c>
      <c r="F39" s="5">
        <v>5.5297955999999999</v>
      </c>
    </row>
    <row r="40" spans="1:6">
      <c r="A40" s="19" t="s">
        <v>8</v>
      </c>
      <c r="B40" s="19" t="s">
        <v>341</v>
      </c>
      <c r="C40" s="5">
        <v>2011</v>
      </c>
      <c r="D40" s="9" t="s">
        <v>4</v>
      </c>
      <c r="E40" s="9" t="s">
        <v>15</v>
      </c>
      <c r="F40" s="5">
        <v>25.792227700000002</v>
      </c>
    </row>
    <row r="41" spans="1:6">
      <c r="A41" s="19" t="s">
        <v>9</v>
      </c>
      <c r="B41" s="19" t="s">
        <v>342</v>
      </c>
      <c r="C41" s="5">
        <v>2011</v>
      </c>
      <c r="D41" s="9" t="s">
        <v>4</v>
      </c>
      <c r="E41" s="9" t="s">
        <v>15</v>
      </c>
      <c r="F41" s="5">
        <v>24.396741899999999</v>
      </c>
    </row>
    <row r="42" spans="1:6">
      <c r="A42" s="19" t="s">
        <v>10</v>
      </c>
      <c r="B42" s="19" t="s">
        <v>343</v>
      </c>
      <c r="C42" s="5">
        <v>2011</v>
      </c>
      <c r="D42" s="9" t="s">
        <v>4</v>
      </c>
      <c r="E42" s="9" t="s">
        <v>15</v>
      </c>
      <c r="F42" s="5">
        <v>3.7614230499999999</v>
      </c>
    </row>
    <row r="43" spans="1:6">
      <c r="A43" s="19" t="s">
        <v>11</v>
      </c>
      <c r="B43" s="19" t="s">
        <v>344</v>
      </c>
      <c r="C43" s="5">
        <v>2011</v>
      </c>
      <c r="D43" s="9" t="s">
        <v>4</v>
      </c>
      <c r="E43" s="9" t="s">
        <v>15</v>
      </c>
      <c r="F43" s="5">
        <v>128.58788799999999</v>
      </c>
    </row>
    <row r="44" spans="1:6">
      <c r="A44" s="19" t="s">
        <v>12</v>
      </c>
      <c r="B44" s="19" t="s">
        <v>345</v>
      </c>
      <c r="C44" s="5">
        <v>2011</v>
      </c>
      <c r="D44" s="9" t="s">
        <v>4</v>
      </c>
      <c r="E44" s="9" t="s">
        <v>15</v>
      </c>
      <c r="F44" s="5">
        <v>12.186651700000001</v>
      </c>
    </row>
    <row r="45" spans="1:6">
      <c r="A45" s="19" t="s">
        <v>13</v>
      </c>
      <c r="B45" s="19" t="s">
        <v>346</v>
      </c>
      <c r="C45" s="5">
        <v>2011</v>
      </c>
      <c r="D45" s="9" t="s">
        <v>4</v>
      </c>
      <c r="E45" s="9" t="s">
        <v>15</v>
      </c>
      <c r="F45" s="5">
        <v>63.1821202</v>
      </c>
    </row>
    <row r="46" spans="1:6">
      <c r="A46" s="19" t="s">
        <v>14</v>
      </c>
      <c r="B46" s="19" t="s">
        <v>347</v>
      </c>
      <c r="C46" s="5">
        <v>2011</v>
      </c>
      <c r="D46" s="9" t="s">
        <v>4</v>
      </c>
      <c r="E46" s="9" t="s">
        <v>15</v>
      </c>
      <c r="F46" s="5">
        <v>10.935854900000001</v>
      </c>
    </row>
    <row r="47" spans="1:6">
      <c r="A47" s="19" t="s">
        <v>15</v>
      </c>
      <c r="B47" s="19" t="s">
        <v>348</v>
      </c>
      <c r="C47" s="5">
        <v>2011</v>
      </c>
      <c r="D47" s="9" t="s">
        <v>4</v>
      </c>
      <c r="E47" s="9" t="s">
        <v>15</v>
      </c>
      <c r="F47" s="5">
        <v>69.716192199999995</v>
      </c>
    </row>
    <row r="48" spans="1:6">
      <c r="A48" s="19" t="s">
        <v>16</v>
      </c>
      <c r="B48" s="19" t="s">
        <v>349</v>
      </c>
      <c r="C48" s="5">
        <v>2011</v>
      </c>
      <c r="D48" s="9" t="s">
        <v>4</v>
      </c>
      <c r="E48" s="9" t="s">
        <v>15</v>
      </c>
      <c r="F48" s="5">
        <v>7.7240486600000002</v>
      </c>
    </row>
    <row r="49" spans="1:6">
      <c r="A49" s="19" t="s">
        <v>17</v>
      </c>
      <c r="B49" s="19" t="s">
        <v>350</v>
      </c>
      <c r="C49" s="5">
        <v>2011</v>
      </c>
      <c r="D49" s="9" t="s">
        <v>4</v>
      </c>
      <c r="E49" s="9" t="s">
        <v>15</v>
      </c>
      <c r="F49" s="5">
        <v>20.201096700000001</v>
      </c>
    </row>
    <row r="50" spans="1:6">
      <c r="A50" s="19" t="s">
        <v>18</v>
      </c>
      <c r="B50" s="19" t="s">
        <v>351</v>
      </c>
      <c r="C50" s="5">
        <v>2011</v>
      </c>
      <c r="D50" s="9" t="s">
        <v>4</v>
      </c>
      <c r="E50" s="9" t="s">
        <v>15</v>
      </c>
      <c r="F50" s="5">
        <v>16.813296399999999</v>
      </c>
    </row>
    <row r="51" spans="1:6">
      <c r="A51" s="19" t="s">
        <v>19</v>
      </c>
      <c r="B51" s="19" t="s">
        <v>352</v>
      </c>
      <c r="C51" s="5">
        <v>2011</v>
      </c>
      <c r="D51" s="9" t="s">
        <v>4</v>
      </c>
      <c r="E51" s="9" t="s">
        <v>15</v>
      </c>
      <c r="F51" s="5">
        <v>19.196822900000001</v>
      </c>
    </row>
    <row r="52" spans="1:6">
      <c r="A52" s="19" t="s">
        <v>20</v>
      </c>
      <c r="B52" s="19" t="s">
        <v>353</v>
      </c>
      <c r="C52" s="5">
        <v>2011</v>
      </c>
      <c r="D52" s="9" t="s">
        <v>4</v>
      </c>
      <c r="E52" s="9" t="s">
        <v>15</v>
      </c>
      <c r="F52" s="5">
        <v>24.988464799999999</v>
      </c>
    </row>
    <row r="53" spans="1:6">
      <c r="A53" s="19" t="s">
        <v>21</v>
      </c>
      <c r="B53" s="19" t="s">
        <v>354</v>
      </c>
      <c r="C53" s="5">
        <v>2011</v>
      </c>
      <c r="D53" s="9" t="s">
        <v>4</v>
      </c>
      <c r="E53" s="9" t="s">
        <v>15</v>
      </c>
      <c r="F53" s="5">
        <v>52.669263899999997</v>
      </c>
    </row>
    <row r="54" spans="1:6">
      <c r="A54" s="19" t="s">
        <v>22</v>
      </c>
      <c r="B54" s="19" t="s">
        <v>355</v>
      </c>
      <c r="C54" s="5">
        <v>2011</v>
      </c>
      <c r="D54" s="9" t="s">
        <v>4</v>
      </c>
      <c r="E54" s="9" t="s">
        <v>15</v>
      </c>
      <c r="F54" s="5">
        <v>45.2203692</v>
      </c>
    </row>
    <row r="55" spans="1:6">
      <c r="A55" s="19" t="s">
        <v>23</v>
      </c>
      <c r="B55" s="19" t="s">
        <v>356</v>
      </c>
      <c r="C55" s="5">
        <v>2011</v>
      </c>
      <c r="D55" s="9" t="s">
        <v>4</v>
      </c>
      <c r="E55" s="9" t="s">
        <v>15</v>
      </c>
      <c r="F55" s="5">
        <v>17.539072699999998</v>
      </c>
    </row>
    <row r="56" spans="1:6">
      <c r="A56" s="19" t="s">
        <v>24</v>
      </c>
      <c r="B56" s="19" t="s">
        <v>357</v>
      </c>
      <c r="C56" s="5">
        <v>2011</v>
      </c>
      <c r="D56" s="9" t="s">
        <v>4</v>
      </c>
      <c r="E56" s="9" t="s">
        <v>15</v>
      </c>
      <c r="F56" s="5">
        <v>7.3396800600000001</v>
      </c>
    </row>
    <row r="57" spans="1:6">
      <c r="A57" s="19" t="s">
        <v>25</v>
      </c>
      <c r="B57" s="19" t="s">
        <v>358</v>
      </c>
      <c r="C57" s="5">
        <v>2011</v>
      </c>
      <c r="D57" s="9" t="s">
        <v>4</v>
      </c>
      <c r="E57" s="9" t="s">
        <v>15</v>
      </c>
      <c r="F57" s="5">
        <v>5.78538453</v>
      </c>
    </row>
    <row r="58" spans="1:6">
      <c r="A58" s="19" t="s">
        <v>26</v>
      </c>
      <c r="B58" s="19" t="s">
        <v>359</v>
      </c>
      <c r="C58" s="5">
        <v>2011</v>
      </c>
      <c r="D58" s="9" t="s">
        <v>4</v>
      </c>
      <c r="E58" s="9" t="s">
        <v>15</v>
      </c>
      <c r="F58" s="5">
        <v>11.924383300000001</v>
      </c>
    </row>
    <row r="59" spans="1:6">
      <c r="A59" s="19" t="s">
        <v>27</v>
      </c>
      <c r="B59" s="19" t="s">
        <v>360</v>
      </c>
      <c r="C59" s="5">
        <v>2011</v>
      </c>
      <c r="D59" s="9" t="s">
        <v>4</v>
      </c>
      <c r="E59" s="9" t="s">
        <v>15</v>
      </c>
      <c r="F59" s="5">
        <v>13.7232444</v>
      </c>
    </row>
    <row r="60" spans="1:6">
      <c r="A60" s="19" t="s">
        <v>28</v>
      </c>
      <c r="B60" s="19" t="s">
        <v>361</v>
      </c>
      <c r="C60" s="5">
        <v>2011</v>
      </c>
      <c r="D60" s="9" t="s">
        <v>4</v>
      </c>
      <c r="E60" s="9" t="s">
        <v>15</v>
      </c>
      <c r="F60" s="5">
        <v>69.818534999999997</v>
      </c>
    </row>
    <row r="61" spans="1:6">
      <c r="A61" s="19" t="s">
        <v>29</v>
      </c>
      <c r="B61" s="19" t="s">
        <v>362</v>
      </c>
      <c r="C61" s="5">
        <v>2011</v>
      </c>
      <c r="D61" s="9" t="s">
        <v>4</v>
      </c>
      <c r="E61" s="9" t="s">
        <v>15</v>
      </c>
      <c r="F61" s="5">
        <v>19.862719999999999</v>
      </c>
    </row>
    <row r="62" spans="1:6">
      <c r="A62" s="19" t="s">
        <v>30</v>
      </c>
      <c r="B62" s="19" t="s">
        <v>363</v>
      </c>
      <c r="C62" s="5">
        <v>2011</v>
      </c>
      <c r="D62" s="9" t="s">
        <v>4</v>
      </c>
      <c r="E62" s="9" t="s">
        <v>15</v>
      </c>
      <c r="F62" s="5">
        <v>10.0432515</v>
      </c>
    </row>
    <row r="63" spans="1:6">
      <c r="A63" s="19" t="s">
        <v>31</v>
      </c>
      <c r="B63" s="19" t="s">
        <v>364</v>
      </c>
      <c r="C63" s="5">
        <v>2011</v>
      </c>
      <c r="D63" s="9" t="s">
        <v>4</v>
      </c>
      <c r="E63" s="9" t="s">
        <v>15</v>
      </c>
      <c r="F63" s="5">
        <v>32.128902199999999</v>
      </c>
    </row>
    <row r="64" spans="1:6">
      <c r="A64" s="19" t="s">
        <v>32</v>
      </c>
      <c r="B64" s="19" t="s">
        <v>365</v>
      </c>
      <c r="C64" s="5">
        <v>2011</v>
      </c>
      <c r="D64" s="9" t="s">
        <v>4</v>
      </c>
      <c r="E64" s="9" t="s">
        <v>15</v>
      </c>
      <c r="F64" s="5">
        <v>7.2075953100000003</v>
      </c>
    </row>
    <row r="65" spans="1:6">
      <c r="A65" s="19" t="s">
        <v>33</v>
      </c>
      <c r="B65" s="19" t="s">
        <v>366</v>
      </c>
      <c r="C65" s="5">
        <v>2011</v>
      </c>
      <c r="D65" s="9" t="s">
        <v>4</v>
      </c>
      <c r="E65" s="9" t="s">
        <v>15</v>
      </c>
      <c r="F65" s="5">
        <v>12.729927999999999</v>
      </c>
    </row>
    <row r="66" spans="1:6">
      <c r="A66" s="19" t="s">
        <v>34</v>
      </c>
      <c r="B66" s="19" t="s">
        <v>367</v>
      </c>
      <c r="C66" s="5">
        <v>2011</v>
      </c>
      <c r="D66" s="9" t="s">
        <v>4</v>
      </c>
      <c r="E66" s="9" t="s">
        <v>15</v>
      </c>
      <c r="F66" s="5">
        <v>2.6358232199999998</v>
      </c>
    </row>
    <row r="67" spans="1:6">
      <c r="A67" s="19" t="s">
        <v>35</v>
      </c>
      <c r="B67" s="19" t="s">
        <v>368</v>
      </c>
      <c r="C67" s="5">
        <v>2011</v>
      </c>
      <c r="D67" s="9" t="s">
        <v>4</v>
      </c>
      <c r="E67" s="9" t="s">
        <v>15</v>
      </c>
      <c r="F67" s="5">
        <v>18.972265799999999</v>
      </c>
    </row>
    <row r="68" spans="1:6">
      <c r="A68" s="20" t="s">
        <v>3</v>
      </c>
      <c r="B68" s="19" t="s">
        <v>336</v>
      </c>
      <c r="C68" s="5">
        <v>2012</v>
      </c>
      <c r="D68" s="9" t="s">
        <v>4</v>
      </c>
      <c r="E68" s="9" t="s">
        <v>15</v>
      </c>
      <c r="F68" s="5">
        <v>22.206226699999998</v>
      </c>
    </row>
    <row r="69" spans="1:6">
      <c r="A69" s="20" t="s">
        <v>4</v>
      </c>
      <c r="B69" s="19" t="s">
        <v>337</v>
      </c>
      <c r="C69" s="5">
        <v>2012</v>
      </c>
      <c r="D69" s="9" t="s">
        <v>4</v>
      </c>
      <c r="E69" s="9" t="s">
        <v>15</v>
      </c>
      <c r="F69" s="5">
        <v>3.5972315699999999</v>
      </c>
    </row>
    <row r="70" spans="1:6">
      <c r="A70" s="19" t="s">
        <v>5</v>
      </c>
      <c r="B70" s="19" t="s">
        <v>338</v>
      </c>
      <c r="C70" s="5">
        <v>2012</v>
      </c>
      <c r="D70" s="9" t="s">
        <v>4</v>
      </c>
      <c r="E70" s="9" t="s">
        <v>15</v>
      </c>
      <c r="F70" s="5">
        <v>17.830913800000001</v>
      </c>
    </row>
    <row r="71" spans="1:6">
      <c r="A71" s="19" t="s">
        <v>6</v>
      </c>
      <c r="B71" s="19" t="s">
        <v>339</v>
      </c>
      <c r="C71" s="5">
        <v>2012</v>
      </c>
      <c r="D71" s="9" t="s">
        <v>4</v>
      </c>
      <c r="E71" s="9" t="s">
        <v>15</v>
      </c>
      <c r="F71" s="5">
        <v>5.5336618599999996</v>
      </c>
    </row>
    <row r="72" spans="1:6">
      <c r="A72" s="19" t="s">
        <v>7</v>
      </c>
      <c r="B72" s="19" t="s">
        <v>340</v>
      </c>
      <c r="C72" s="5">
        <v>2012</v>
      </c>
      <c r="D72" s="9" t="s">
        <v>4</v>
      </c>
      <c r="E72" s="9" t="s">
        <v>15</v>
      </c>
      <c r="F72" s="5">
        <v>9.2265392199999994</v>
      </c>
    </row>
    <row r="73" spans="1:6">
      <c r="A73" s="19" t="s">
        <v>8</v>
      </c>
      <c r="B73" s="19" t="s">
        <v>341</v>
      </c>
      <c r="C73" s="5">
        <v>2012</v>
      </c>
      <c r="D73" s="9" t="s">
        <v>4</v>
      </c>
      <c r="E73" s="9" t="s">
        <v>15</v>
      </c>
      <c r="F73" s="5">
        <v>40.351348899999998</v>
      </c>
    </row>
    <row r="74" spans="1:6">
      <c r="A74" s="19" t="s">
        <v>9</v>
      </c>
      <c r="B74" s="19" t="s">
        <v>342</v>
      </c>
      <c r="C74" s="5">
        <v>2012</v>
      </c>
      <c r="D74" s="9" t="s">
        <v>4</v>
      </c>
      <c r="E74" s="9" t="s">
        <v>15</v>
      </c>
      <c r="F74" s="5">
        <v>38.8627441</v>
      </c>
    </row>
    <row r="75" spans="1:6">
      <c r="A75" s="19" t="s">
        <v>10</v>
      </c>
      <c r="B75" s="19" t="s">
        <v>343</v>
      </c>
      <c r="C75" s="5">
        <v>2012</v>
      </c>
      <c r="D75" s="9" t="s">
        <v>4</v>
      </c>
      <c r="E75" s="9" t="s">
        <v>15</v>
      </c>
      <c r="F75" s="5">
        <v>7.7399595899999998</v>
      </c>
    </row>
    <row r="76" spans="1:6">
      <c r="A76" s="19" t="s">
        <v>11</v>
      </c>
      <c r="B76" s="19" t="s">
        <v>344</v>
      </c>
      <c r="C76" s="5">
        <v>2012</v>
      </c>
      <c r="D76" s="9" t="s">
        <v>4</v>
      </c>
      <c r="E76" s="9" t="s">
        <v>15</v>
      </c>
      <c r="F76" s="5">
        <v>78.491246500000003</v>
      </c>
    </row>
    <row r="77" spans="1:6">
      <c r="A77" s="19" t="s">
        <v>12</v>
      </c>
      <c r="B77" s="19" t="s">
        <v>345</v>
      </c>
      <c r="C77" s="5">
        <v>2012</v>
      </c>
      <c r="D77" s="9" t="s">
        <v>4</v>
      </c>
      <c r="E77" s="9" t="s">
        <v>15</v>
      </c>
      <c r="F77" s="5">
        <v>12.001193499999999</v>
      </c>
    </row>
    <row r="78" spans="1:6">
      <c r="A78" s="19" t="s">
        <v>13</v>
      </c>
      <c r="B78" s="19" t="s">
        <v>346</v>
      </c>
      <c r="C78" s="5">
        <v>2012</v>
      </c>
      <c r="D78" s="9" t="s">
        <v>4</v>
      </c>
      <c r="E78" s="9" t="s">
        <v>15</v>
      </c>
      <c r="F78" s="5">
        <v>48.114097100000002</v>
      </c>
    </row>
    <row r="79" spans="1:6">
      <c r="A79" s="19" t="s">
        <v>14</v>
      </c>
      <c r="B79" s="19" t="s">
        <v>347</v>
      </c>
      <c r="C79" s="5">
        <v>2012</v>
      </c>
      <c r="D79" s="9" t="s">
        <v>4</v>
      </c>
      <c r="E79" s="9" t="s">
        <v>15</v>
      </c>
      <c r="F79" s="5">
        <v>11.991610100000001</v>
      </c>
    </row>
    <row r="80" spans="1:6">
      <c r="A80" s="19" t="s">
        <v>15</v>
      </c>
      <c r="B80" s="19" t="s">
        <v>348</v>
      </c>
      <c r="C80" s="5">
        <v>2012</v>
      </c>
      <c r="D80" s="9" t="s">
        <v>4</v>
      </c>
      <c r="E80" s="9" t="s">
        <v>15</v>
      </c>
      <c r="F80" s="5">
        <v>75.688230899999994</v>
      </c>
    </row>
    <row r="81" spans="1:6">
      <c r="A81" s="19" t="s">
        <v>16</v>
      </c>
      <c r="B81" s="19" t="s">
        <v>349</v>
      </c>
      <c r="C81" s="5">
        <v>2012</v>
      </c>
      <c r="D81" s="9" t="s">
        <v>4</v>
      </c>
      <c r="E81" s="9" t="s">
        <v>15</v>
      </c>
      <c r="F81" s="5">
        <v>5.8376253699999996</v>
      </c>
    </row>
    <row r="82" spans="1:6">
      <c r="A82" s="19" t="s">
        <v>17</v>
      </c>
      <c r="B82" s="19" t="s">
        <v>350</v>
      </c>
      <c r="C82" s="5">
        <v>2012</v>
      </c>
      <c r="D82" s="9" t="s">
        <v>4</v>
      </c>
      <c r="E82" s="9" t="s">
        <v>15</v>
      </c>
      <c r="F82" s="5">
        <v>20.3312694</v>
      </c>
    </row>
    <row r="83" spans="1:6">
      <c r="A83" s="19" t="s">
        <v>18</v>
      </c>
      <c r="B83" s="19" t="s">
        <v>351</v>
      </c>
      <c r="C83" s="5">
        <v>2012</v>
      </c>
      <c r="D83" s="9" t="s">
        <v>4</v>
      </c>
      <c r="E83" s="9" t="s">
        <v>15</v>
      </c>
      <c r="F83" s="5">
        <v>18.375012999999999</v>
      </c>
    </row>
    <row r="84" spans="1:6">
      <c r="A84" s="19" t="s">
        <v>19</v>
      </c>
      <c r="B84" s="19" t="s">
        <v>352</v>
      </c>
      <c r="C84" s="5">
        <v>2012</v>
      </c>
      <c r="D84" s="9" t="s">
        <v>4</v>
      </c>
      <c r="E84" s="9" t="s">
        <v>15</v>
      </c>
      <c r="F84" s="5">
        <v>18.3557509</v>
      </c>
    </row>
    <row r="85" spans="1:6">
      <c r="A85" s="19" t="s">
        <v>20</v>
      </c>
      <c r="B85" s="19" t="s">
        <v>353</v>
      </c>
      <c r="C85" s="5">
        <v>2012</v>
      </c>
      <c r="D85" s="9" t="s">
        <v>4</v>
      </c>
      <c r="E85" s="9" t="s">
        <v>15</v>
      </c>
      <c r="F85" s="5">
        <v>36.225957100000002</v>
      </c>
    </row>
    <row r="86" spans="1:6">
      <c r="A86" s="19" t="s">
        <v>21</v>
      </c>
      <c r="B86" s="19" t="s">
        <v>354</v>
      </c>
      <c r="C86" s="5">
        <v>2012</v>
      </c>
      <c r="D86" s="9" t="s">
        <v>4</v>
      </c>
      <c r="E86" s="9" t="s">
        <v>15</v>
      </c>
      <c r="F86" s="5">
        <v>25.0983901</v>
      </c>
    </row>
    <row r="87" spans="1:6">
      <c r="A87" s="19" t="s">
        <v>22</v>
      </c>
      <c r="B87" s="19" t="s">
        <v>355</v>
      </c>
      <c r="C87" s="5">
        <v>2012</v>
      </c>
      <c r="D87" s="9" t="s">
        <v>4</v>
      </c>
      <c r="E87" s="9" t="s">
        <v>15</v>
      </c>
      <c r="F87" s="5">
        <v>37.316746700000003</v>
      </c>
    </row>
    <row r="88" spans="1:6">
      <c r="A88" s="19" t="s">
        <v>23</v>
      </c>
      <c r="B88" s="19" t="s">
        <v>356</v>
      </c>
      <c r="C88" s="5">
        <v>2012</v>
      </c>
      <c r="D88" s="9" t="s">
        <v>4</v>
      </c>
      <c r="E88" s="9" t="s">
        <v>15</v>
      </c>
      <c r="F88" s="5">
        <v>17.7100656</v>
      </c>
    </row>
    <row r="89" spans="1:6">
      <c r="A89" s="19" t="s">
        <v>24</v>
      </c>
      <c r="B89" s="19" t="s">
        <v>357</v>
      </c>
      <c r="C89" s="5">
        <v>2012</v>
      </c>
      <c r="D89" s="9" t="s">
        <v>4</v>
      </c>
      <c r="E89" s="9" t="s">
        <v>15</v>
      </c>
      <c r="F89" s="5">
        <v>7.7013301600000004</v>
      </c>
    </row>
    <row r="90" spans="1:6">
      <c r="A90" s="19" t="s">
        <v>25</v>
      </c>
      <c r="B90" s="19" t="s">
        <v>358</v>
      </c>
      <c r="C90" s="5">
        <v>2012</v>
      </c>
      <c r="D90" s="9" t="s">
        <v>4</v>
      </c>
      <c r="E90" s="9" t="s">
        <v>15</v>
      </c>
      <c r="F90" s="5">
        <v>5.8004460099999999</v>
      </c>
    </row>
    <row r="91" spans="1:6">
      <c r="A91" s="19" t="s">
        <v>26</v>
      </c>
      <c r="B91" s="19" t="s">
        <v>359</v>
      </c>
      <c r="C91" s="5">
        <v>2012</v>
      </c>
      <c r="D91" s="9" t="s">
        <v>4</v>
      </c>
      <c r="E91" s="9" t="s">
        <v>15</v>
      </c>
      <c r="F91" s="5">
        <v>10.9498575</v>
      </c>
    </row>
    <row r="92" spans="1:6">
      <c r="A92" s="19" t="s">
        <v>27</v>
      </c>
      <c r="B92" s="19" t="s">
        <v>360</v>
      </c>
      <c r="C92" s="5">
        <v>2012</v>
      </c>
      <c r="D92" s="9" t="s">
        <v>4</v>
      </c>
      <c r="E92" s="9" t="s">
        <v>15</v>
      </c>
      <c r="F92" s="5">
        <v>16.935824400000001</v>
      </c>
    </row>
    <row r="93" spans="1:6">
      <c r="A93" s="19" t="s">
        <v>28</v>
      </c>
      <c r="B93" s="19" t="s">
        <v>361</v>
      </c>
      <c r="C93" s="5">
        <v>2012</v>
      </c>
      <c r="D93" s="9" t="s">
        <v>4</v>
      </c>
      <c r="E93" s="9" t="s">
        <v>15</v>
      </c>
      <c r="F93" s="5">
        <v>48.212924899999997</v>
      </c>
    </row>
    <row r="94" spans="1:6">
      <c r="A94" s="19" t="s">
        <v>29</v>
      </c>
      <c r="B94" s="19" t="s">
        <v>362</v>
      </c>
      <c r="C94" s="5">
        <v>2012</v>
      </c>
      <c r="D94" s="9" t="s">
        <v>4</v>
      </c>
      <c r="E94" s="9" t="s">
        <v>15</v>
      </c>
      <c r="F94" s="5">
        <v>18.956250799999999</v>
      </c>
    </row>
    <row r="95" spans="1:6">
      <c r="A95" s="19" t="s">
        <v>30</v>
      </c>
      <c r="B95" s="19" t="s">
        <v>363</v>
      </c>
      <c r="C95" s="5">
        <v>2012</v>
      </c>
      <c r="D95" s="9" t="s">
        <v>4</v>
      </c>
      <c r="E95" s="9" t="s">
        <v>15</v>
      </c>
      <c r="F95" s="5">
        <v>8.3857730799999999</v>
      </c>
    </row>
    <row r="96" spans="1:6">
      <c r="A96" s="19" t="s">
        <v>31</v>
      </c>
      <c r="B96" s="19" t="s">
        <v>364</v>
      </c>
      <c r="C96" s="5">
        <v>2012</v>
      </c>
      <c r="D96" s="9" t="s">
        <v>4</v>
      </c>
      <c r="E96" s="9" t="s">
        <v>15</v>
      </c>
      <c r="F96" s="5">
        <v>46.043666299999998</v>
      </c>
    </row>
    <row r="97" spans="1:6">
      <c r="A97" s="19" t="s">
        <v>32</v>
      </c>
      <c r="B97" s="19" t="s">
        <v>365</v>
      </c>
      <c r="C97" s="5">
        <v>2012</v>
      </c>
      <c r="D97" s="9" t="s">
        <v>4</v>
      </c>
      <c r="E97" s="9" t="s">
        <v>15</v>
      </c>
      <c r="F97" s="5">
        <v>6.0996834700000004</v>
      </c>
    </row>
    <row r="98" spans="1:6">
      <c r="A98" s="19" t="s">
        <v>33</v>
      </c>
      <c r="B98" s="19" t="s">
        <v>366</v>
      </c>
      <c r="C98" s="5">
        <v>2012</v>
      </c>
      <c r="D98" s="9" t="s">
        <v>4</v>
      </c>
      <c r="E98" s="9" t="s">
        <v>15</v>
      </c>
      <c r="F98" s="5">
        <v>12.805942999999999</v>
      </c>
    </row>
    <row r="99" spans="1:6">
      <c r="A99" s="19" t="s">
        <v>34</v>
      </c>
      <c r="B99" s="19" t="s">
        <v>367</v>
      </c>
      <c r="C99" s="5">
        <v>2012</v>
      </c>
      <c r="D99" s="9" t="s">
        <v>4</v>
      </c>
      <c r="E99" s="9" t="s">
        <v>15</v>
      </c>
      <c r="F99" s="5">
        <v>2.0082475299999998</v>
      </c>
    </row>
    <row r="100" spans="1:6">
      <c r="A100" s="19" t="s">
        <v>35</v>
      </c>
      <c r="B100" s="19" t="s">
        <v>368</v>
      </c>
      <c r="C100" s="5">
        <v>2012</v>
      </c>
      <c r="D100" s="9" t="s">
        <v>4</v>
      </c>
      <c r="E100" s="9" t="s">
        <v>15</v>
      </c>
      <c r="F100" s="5">
        <v>29.974043999999999</v>
      </c>
    </row>
    <row r="101" spans="1:6">
      <c r="A101" s="20" t="s">
        <v>3</v>
      </c>
      <c r="B101" s="19" t="s">
        <v>336</v>
      </c>
      <c r="C101" s="5">
        <v>2013</v>
      </c>
      <c r="D101" s="9" t="s">
        <v>4</v>
      </c>
      <c r="E101" s="9" t="s">
        <v>15</v>
      </c>
      <c r="F101" s="5">
        <v>19.470016900000001</v>
      </c>
    </row>
    <row r="102" spans="1:6">
      <c r="A102" s="20" t="s">
        <v>4</v>
      </c>
      <c r="B102" s="19" t="s">
        <v>337</v>
      </c>
      <c r="C102" s="5">
        <v>2013</v>
      </c>
      <c r="D102" s="9" t="s">
        <v>4</v>
      </c>
      <c r="E102" s="9" t="s">
        <v>15</v>
      </c>
      <c r="F102" s="5">
        <v>3.5205703000000002</v>
      </c>
    </row>
    <row r="103" spans="1:6">
      <c r="A103" s="19" t="s">
        <v>5</v>
      </c>
      <c r="B103" s="19" t="s">
        <v>338</v>
      </c>
      <c r="C103" s="5">
        <v>2013</v>
      </c>
      <c r="D103" s="9" t="s">
        <v>4</v>
      </c>
      <c r="E103" s="9" t="s">
        <v>15</v>
      </c>
      <c r="F103" s="5">
        <v>23.293486399999999</v>
      </c>
    </row>
    <row r="104" spans="1:6">
      <c r="A104" s="19" t="s">
        <v>6</v>
      </c>
      <c r="B104" s="19" t="s">
        <v>339</v>
      </c>
      <c r="C104" s="5">
        <v>2013</v>
      </c>
      <c r="D104" s="9" t="s">
        <v>4</v>
      </c>
      <c r="E104" s="9" t="s">
        <v>15</v>
      </c>
      <c r="F104" s="5">
        <v>6.8534699000000003</v>
      </c>
    </row>
    <row r="105" spans="1:6">
      <c r="A105" s="19" t="s">
        <v>7</v>
      </c>
      <c r="B105" s="19" t="s">
        <v>340</v>
      </c>
      <c r="C105" s="5">
        <v>2013</v>
      </c>
      <c r="D105" s="9" t="s">
        <v>4</v>
      </c>
      <c r="E105" s="9" t="s">
        <v>15</v>
      </c>
      <c r="F105" s="5">
        <v>8.0324829100000006</v>
      </c>
    </row>
    <row r="106" spans="1:6">
      <c r="A106" s="19" t="s">
        <v>8</v>
      </c>
      <c r="B106" s="19" t="s">
        <v>341</v>
      </c>
      <c r="C106" s="5">
        <v>2013</v>
      </c>
      <c r="D106" s="9" t="s">
        <v>4</v>
      </c>
      <c r="E106" s="9" t="s">
        <v>15</v>
      </c>
      <c r="F106" s="5">
        <v>27.416771300000001</v>
      </c>
    </row>
    <row r="107" spans="1:6">
      <c r="A107" s="19" t="s">
        <v>9</v>
      </c>
      <c r="B107" s="19" t="s">
        <v>342</v>
      </c>
      <c r="C107" s="5">
        <v>2013</v>
      </c>
      <c r="D107" s="9" t="s">
        <v>4</v>
      </c>
      <c r="E107" s="9" t="s">
        <v>15</v>
      </c>
      <c r="F107" s="5">
        <v>32.355106599999999</v>
      </c>
    </row>
    <row r="108" spans="1:6">
      <c r="A108" s="19" t="s">
        <v>10</v>
      </c>
      <c r="B108" s="19" t="s">
        <v>343</v>
      </c>
      <c r="C108" s="5">
        <v>2013</v>
      </c>
      <c r="D108" s="9" t="s">
        <v>4</v>
      </c>
      <c r="E108" s="9" t="s">
        <v>15</v>
      </c>
      <c r="F108" s="5">
        <v>9.5897198199999991</v>
      </c>
    </row>
    <row r="109" spans="1:6">
      <c r="A109" s="19" t="s">
        <v>11</v>
      </c>
      <c r="B109" s="19" t="s">
        <v>344</v>
      </c>
      <c r="C109" s="5">
        <v>2013</v>
      </c>
      <c r="D109" s="9" t="s">
        <v>4</v>
      </c>
      <c r="E109" s="9" t="s">
        <v>15</v>
      </c>
      <c r="F109" s="5">
        <v>59.887065300000003</v>
      </c>
    </row>
    <row r="110" spans="1:6">
      <c r="A110" s="19" t="s">
        <v>12</v>
      </c>
      <c r="B110" s="19" t="s">
        <v>345</v>
      </c>
      <c r="C110" s="5">
        <v>2013</v>
      </c>
      <c r="D110" s="9" t="s">
        <v>4</v>
      </c>
      <c r="E110" s="9" t="s">
        <v>15</v>
      </c>
      <c r="F110" s="5">
        <v>12.2656323</v>
      </c>
    </row>
    <row r="111" spans="1:6">
      <c r="A111" s="19" t="s">
        <v>13</v>
      </c>
      <c r="B111" s="19" t="s">
        <v>346</v>
      </c>
      <c r="C111" s="5">
        <v>2013</v>
      </c>
      <c r="D111" s="9" t="s">
        <v>4</v>
      </c>
      <c r="E111" s="9" t="s">
        <v>15</v>
      </c>
      <c r="F111" s="5">
        <v>27.284169500000001</v>
      </c>
    </row>
    <row r="112" spans="1:6">
      <c r="A112" s="19" t="s">
        <v>14</v>
      </c>
      <c r="B112" s="19" t="s">
        <v>347</v>
      </c>
      <c r="C112" s="5">
        <v>2013</v>
      </c>
      <c r="D112" s="9" t="s">
        <v>4</v>
      </c>
      <c r="E112" s="9" t="s">
        <v>15</v>
      </c>
      <c r="F112" s="5">
        <v>12.1414195</v>
      </c>
    </row>
    <row r="113" spans="1:6">
      <c r="A113" s="19" t="s">
        <v>15</v>
      </c>
      <c r="B113" s="19" t="s">
        <v>348</v>
      </c>
      <c r="C113" s="5">
        <v>2013</v>
      </c>
      <c r="D113" s="9" t="s">
        <v>4</v>
      </c>
      <c r="E113" s="9" t="s">
        <v>15</v>
      </c>
      <c r="F113" s="5">
        <v>64.774465399999997</v>
      </c>
    </row>
    <row r="114" spans="1:6">
      <c r="A114" s="19" t="s">
        <v>16</v>
      </c>
      <c r="B114" s="19" t="s">
        <v>349</v>
      </c>
      <c r="C114" s="5">
        <v>2013</v>
      </c>
      <c r="D114" s="9" t="s">
        <v>4</v>
      </c>
      <c r="E114" s="9" t="s">
        <v>15</v>
      </c>
      <c r="F114" s="5">
        <v>5.9272404600000002</v>
      </c>
    </row>
    <row r="115" spans="1:6">
      <c r="A115" s="19" t="s">
        <v>17</v>
      </c>
      <c r="B115" s="19" t="s">
        <v>350</v>
      </c>
      <c r="C115" s="5">
        <v>2013</v>
      </c>
      <c r="D115" s="9" t="s">
        <v>4</v>
      </c>
      <c r="E115" s="9" t="s">
        <v>15</v>
      </c>
      <c r="F115" s="5">
        <v>19.181139000000002</v>
      </c>
    </row>
    <row r="116" spans="1:6">
      <c r="A116" s="19" t="s">
        <v>18</v>
      </c>
      <c r="B116" s="19" t="s">
        <v>351</v>
      </c>
      <c r="C116" s="5">
        <v>2013</v>
      </c>
      <c r="D116" s="9" t="s">
        <v>4</v>
      </c>
      <c r="E116" s="9" t="s">
        <v>15</v>
      </c>
      <c r="F116" s="5">
        <v>20.6479657</v>
      </c>
    </row>
    <row r="117" spans="1:6">
      <c r="A117" s="19" t="s">
        <v>19</v>
      </c>
      <c r="B117" s="19" t="s">
        <v>352</v>
      </c>
      <c r="C117" s="5">
        <v>2013</v>
      </c>
      <c r="D117" s="9" t="s">
        <v>4</v>
      </c>
      <c r="E117" s="9" t="s">
        <v>15</v>
      </c>
      <c r="F117" s="5">
        <v>20.244372899999998</v>
      </c>
    </row>
    <row r="118" spans="1:6">
      <c r="A118" s="19" t="s">
        <v>20</v>
      </c>
      <c r="B118" s="19" t="s">
        <v>353</v>
      </c>
      <c r="C118" s="5">
        <v>2013</v>
      </c>
      <c r="D118" s="9" t="s">
        <v>4</v>
      </c>
      <c r="E118" s="9" t="s">
        <v>15</v>
      </c>
      <c r="F118" s="5">
        <v>33.475163700000003</v>
      </c>
    </row>
    <row r="119" spans="1:6">
      <c r="A119" s="19" t="s">
        <v>21</v>
      </c>
      <c r="B119" s="19" t="s">
        <v>354</v>
      </c>
      <c r="C119" s="5">
        <v>2013</v>
      </c>
      <c r="D119" s="9" t="s">
        <v>4</v>
      </c>
      <c r="E119" s="9" t="s">
        <v>15</v>
      </c>
      <c r="F119" s="5">
        <v>19.376676499999999</v>
      </c>
    </row>
    <row r="120" spans="1:6">
      <c r="A120" s="19" t="s">
        <v>22</v>
      </c>
      <c r="B120" s="19" t="s">
        <v>355</v>
      </c>
      <c r="C120" s="5">
        <v>2013</v>
      </c>
      <c r="D120" s="9" t="s">
        <v>4</v>
      </c>
      <c r="E120" s="9" t="s">
        <v>15</v>
      </c>
      <c r="F120" s="5">
        <v>18.484642600000001</v>
      </c>
    </row>
    <row r="121" spans="1:6">
      <c r="A121" s="19" t="s">
        <v>23</v>
      </c>
      <c r="B121" s="19" t="s">
        <v>356</v>
      </c>
      <c r="C121" s="5">
        <v>2013</v>
      </c>
      <c r="D121" s="9" t="s">
        <v>4</v>
      </c>
      <c r="E121" s="9" t="s">
        <v>15</v>
      </c>
      <c r="F121" s="5">
        <v>19.2519189</v>
      </c>
    </row>
    <row r="122" spans="1:6">
      <c r="A122" s="19" t="s">
        <v>24</v>
      </c>
      <c r="B122" s="19" t="s">
        <v>357</v>
      </c>
      <c r="C122" s="5">
        <v>2013</v>
      </c>
      <c r="D122" s="9" t="s">
        <v>4</v>
      </c>
      <c r="E122" s="9" t="s">
        <v>15</v>
      </c>
      <c r="F122" s="5">
        <v>9.1023602100000005</v>
      </c>
    </row>
    <row r="123" spans="1:6">
      <c r="A123" s="19" t="s">
        <v>25</v>
      </c>
      <c r="B123" s="19" t="s">
        <v>358</v>
      </c>
      <c r="C123" s="5">
        <v>2013</v>
      </c>
      <c r="D123" s="9" t="s">
        <v>4</v>
      </c>
      <c r="E123" s="9" t="s">
        <v>15</v>
      </c>
      <c r="F123" s="5">
        <v>6.0180095299999996</v>
      </c>
    </row>
    <row r="124" spans="1:6">
      <c r="A124" s="19" t="s">
        <v>26</v>
      </c>
      <c r="B124" s="19" t="s">
        <v>359</v>
      </c>
      <c r="C124" s="5">
        <v>2013</v>
      </c>
      <c r="D124" s="9" t="s">
        <v>4</v>
      </c>
      <c r="E124" s="9" t="s">
        <v>15</v>
      </c>
      <c r="F124" s="5">
        <v>11.3425812</v>
      </c>
    </row>
    <row r="125" spans="1:6">
      <c r="A125" s="19" t="s">
        <v>27</v>
      </c>
      <c r="B125" s="19" t="s">
        <v>360</v>
      </c>
      <c r="C125" s="5">
        <v>2013</v>
      </c>
      <c r="D125" s="9" t="s">
        <v>4</v>
      </c>
      <c r="E125" s="9" t="s">
        <v>15</v>
      </c>
      <c r="F125" s="5">
        <v>11.153183800000001</v>
      </c>
    </row>
    <row r="126" spans="1:6">
      <c r="A126" s="19" t="s">
        <v>28</v>
      </c>
      <c r="B126" s="19" t="s">
        <v>361</v>
      </c>
      <c r="C126" s="5">
        <v>2013</v>
      </c>
      <c r="D126" s="9" t="s">
        <v>4</v>
      </c>
      <c r="E126" s="9" t="s">
        <v>15</v>
      </c>
      <c r="F126" s="5">
        <v>41.561839399999997</v>
      </c>
    </row>
    <row r="127" spans="1:6">
      <c r="A127" s="19" t="s">
        <v>29</v>
      </c>
      <c r="B127" s="19" t="s">
        <v>362</v>
      </c>
      <c r="C127" s="5">
        <v>2013</v>
      </c>
      <c r="D127" s="9" t="s">
        <v>4</v>
      </c>
      <c r="E127" s="9" t="s">
        <v>15</v>
      </c>
      <c r="F127" s="5">
        <v>23.423613899999999</v>
      </c>
    </row>
    <row r="128" spans="1:6">
      <c r="A128" s="19" t="s">
        <v>30</v>
      </c>
      <c r="B128" s="19" t="s">
        <v>363</v>
      </c>
      <c r="C128" s="5">
        <v>2013</v>
      </c>
      <c r="D128" s="9" t="s">
        <v>4</v>
      </c>
      <c r="E128" s="9" t="s">
        <v>15</v>
      </c>
      <c r="F128" s="5">
        <v>10.424678500000001</v>
      </c>
    </row>
    <row r="129" spans="1:6">
      <c r="A129" s="19" t="s">
        <v>31</v>
      </c>
      <c r="B129" s="19" t="s">
        <v>364</v>
      </c>
      <c r="C129" s="5">
        <v>2013</v>
      </c>
      <c r="D129" s="9" t="s">
        <v>4</v>
      </c>
      <c r="E129" s="9" t="s">
        <v>15</v>
      </c>
      <c r="F129" s="5">
        <v>25.680758999999998</v>
      </c>
    </row>
    <row r="130" spans="1:6">
      <c r="A130" s="19" t="s">
        <v>32</v>
      </c>
      <c r="B130" s="19" t="s">
        <v>365</v>
      </c>
      <c r="C130" s="5">
        <v>2013</v>
      </c>
      <c r="D130" s="9" t="s">
        <v>4</v>
      </c>
      <c r="E130" s="9" t="s">
        <v>15</v>
      </c>
      <c r="F130" s="5">
        <v>7.2696828699999996</v>
      </c>
    </row>
    <row r="131" spans="1:6">
      <c r="A131" s="19" t="s">
        <v>33</v>
      </c>
      <c r="B131" s="19" t="s">
        <v>366</v>
      </c>
      <c r="C131" s="5">
        <v>2013</v>
      </c>
      <c r="D131" s="9" t="s">
        <v>4</v>
      </c>
      <c r="E131" s="9" t="s">
        <v>15</v>
      </c>
      <c r="F131" s="5">
        <v>9.4967539700000003</v>
      </c>
    </row>
    <row r="132" spans="1:6">
      <c r="A132" s="19" t="s">
        <v>34</v>
      </c>
      <c r="B132" s="19" t="s">
        <v>367</v>
      </c>
      <c r="C132" s="5">
        <v>2013</v>
      </c>
      <c r="D132" s="9" t="s">
        <v>4</v>
      </c>
      <c r="E132" s="9" t="s">
        <v>15</v>
      </c>
      <c r="F132" s="5">
        <v>2.3654048400000001</v>
      </c>
    </row>
    <row r="133" spans="1:6">
      <c r="A133" s="19" t="s">
        <v>35</v>
      </c>
      <c r="B133" s="19" t="s">
        <v>368</v>
      </c>
      <c r="C133" s="5">
        <v>2013</v>
      </c>
      <c r="D133" s="9" t="s">
        <v>4</v>
      </c>
      <c r="E133" s="9" t="s">
        <v>15</v>
      </c>
      <c r="F133" s="5">
        <v>27.5104568</v>
      </c>
    </row>
    <row r="134" spans="1:6">
      <c r="A134" s="20" t="s">
        <v>3</v>
      </c>
      <c r="B134" s="19" t="s">
        <v>336</v>
      </c>
      <c r="C134" s="5">
        <v>2014</v>
      </c>
      <c r="D134" s="9" t="s">
        <v>4</v>
      </c>
      <c r="E134" s="9" t="s">
        <v>15</v>
      </c>
      <c r="F134" s="5">
        <v>16.6838409</v>
      </c>
    </row>
    <row r="135" spans="1:6">
      <c r="A135" s="20" t="s">
        <v>4</v>
      </c>
      <c r="B135" s="19" t="s">
        <v>337</v>
      </c>
      <c r="C135" s="5">
        <v>2014</v>
      </c>
      <c r="D135" s="9" t="s">
        <v>4</v>
      </c>
      <c r="E135" s="9" t="s">
        <v>15</v>
      </c>
      <c r="F135" s="5">
        <v>3.5241669799999999</v>
      </c>
    </row>
    <row r="136" spans="1:6">
      <c r="A136" s="19" t="s">
        <v>5</v>
      </c>
      <c r="B136" s="19" t="s">
        <v>338</v>
      </c>
      <c r="C136" s="5">
        <v>2014</v>
      </c>
      <c r="D136" s="9" t="s">
        <v>4</v>
      </c>
      <c r="E136" s="9" t="s">
        <v>15</v>
      </c>
      <c r="F136" s="5">
        <v>21.556013499999999</v>
      </c>
    </row>
    <row r="137" spans="1:6">
      <c r="A137" s="19" t="s">
        <v>6</v>
      </c>
      <c r="B137" s="19" t="s">
        <v>339</v>
      </c>
      <c r="C137" s="5">
        <v>2014</v>
      </c>
      <c r="D137" s="9" t="s">
        <v>4</v>
      </c>
      <c r="E137" s="9" t="s">
        <v>15</v>
      </c>
      <c r="F137" s="5">
        <v>13.0882045</v>
      </c>
    </row>
    <row r="138" spans="1:6">
      <c r="A138" s="19" t="s">
        <v>7</v>
      </c>
      <c r="B138" s="19" t="s">
        <v>340</v>
      </c>
      <c r="C138" s="5">
        <v>2014</v>
      </c>
      <c r="D138" s="9" t="s">
        <v>4</v>
      </c>
      <c r="E138" s="9" t="s">
        <v>15</v>
      </c>
      <c r="F138" s="5">
        <v>8.6609985199999997</v>
      </c>
    </row>
    <row r="139" spans="1:6">
      <c r="A139" s="19" t="s">
        <v>8</v>
      </c>
      <c r="B139" s="19" t="s">
        <v>341</v>
      </c>
      <c r="C139" s="5">
        <v>2014</v>
      </c>
      <c r="D139" s="9" t="s">
        <v>4</v>
      </c>
      <c r="E139" s="9" t="s">
        <v>15</v>
      </c>
      <c r="F139" s="5">
        <v>15.843818499999999</v>
      </c>
    </row>
    <row r="140" spans="1:6">
      <c r="A140" s="19" t="s">
        <v>9</v>
      </c>
      <c r="B140" s="19" t="s">
        <v>342</v>
      </c>
      <c r="C140" s="5">
        <v>2014</v>
      </c>
      <c r="D140" s="9" t="s">
        <v>4</v>
      </c>
      <c r="E140" s="9" t="s">
        <v>15</v>
      </c>
      <c r="F140" s="5">
        <v>19.753420899999998</v>
      </c>
    </row>
    <row r="141" spans="1:6">
      <c r="A141" s="19" t="s">
        <v>10</v>
      </c>
      <c r="B141" s="19" t="s">
        <v>343</v>
      </c>
      <c r="C141" s="5">
        <v>2014</v>
      </c>
      <c r="D141" s="9" t="s">
        <v>4</v>
      </c>
      <c r="E141" s="9" t="s">
        <v>15</v>
      </c>
      <c r="F141" s="5">
        <v>8.8112106200000007</v>
      </c>
    </row>
    <row r="142" spans="1:6">
      <c r="A142" s="19" t="s">
        <v>11</v>
      </c>
      <c r="B142" s="19" t="s">
        <v>344</v>
      </c>
      <c r="C142" s="5">
        <v>2014</v>
      </c>
      <c r="D142" s="9" t="s">
        <v>4</v>
      </c>
      <c r="E142" s="9" t="s">
        <v>15</v>
      </c>
      <c r="F142" s="5">
        <v>48.88111</v>
      </c>
    </row>
    <row r="143" spans="1:6">
      <c r="A143" s="19" t="s">
        <v>12</v>
      </c>
      <c r="B143" s="19" t="s">
        <v>345</v>
      </c>
      <c r="C143" s="5">
        <v>2014</v>
      </c>
      <c r="D143" s="9" t="s">
        <v>4</v>
      </c>
      <c r="E143" s="9" t="s">
        <v>15</v>
      </c>
      <c r="F143" s="5">
        <v>12.1275362</v>
      </c>
    </row>
    <row r="144" spans="1:6">
      <c r="A144" s="19" t="s">
        <v>13</v>
      </c>
      <c r="B144" s="19" t="s">
        <v>346</v>
      </c>
      <c r="C144" s="5">
        <v>2014</v>
      </c>
      <c r="D144" s="9" t="s">
        <v>4</v>
      </c>
      <c r="E144" s="9" t="s">
        <v>15</v>
      </c>
      <c r="F144" s="5">
        <v>19.793420399999999</v>
      </c>
    </row>
    <row r="145" spans="1:6">
      <c r="A145" s="19" t="s">
        <v>14</v>
      </c>
      <c r="B145" s="19" t="s">
        <v>347</v>
      </c>
      <c r="C145" s="5">
        <v>2014</v>
      </c>
      <c r="D145" s="9" t="s">
        <v>4</v>
      </c>
      <c r="E145" s="9" t="s">
        <v>15</v>
      </c>
      <c r="F145" s="5">
        <v>13.6565917</v>
      </c>
    </row>
    <row r="146" spans="1:6">
      <c r="A146" s="19" t="s">
        <v>15</v>
      </c>
      <c r="B146" s="19" t="s">
        <v>348</v>
      </c>
      <c r="C146" s="5">
        <v>2014</v>
      </c>
      <c r="D146" s="9" t="s">
        <v>4</v>
      </c>
      <c r="E146" s="9" t="s">
        <v>15</v>
      </c>
      <c r="F146" s="5">
        <v>48.6800225</v>
      </c>
    </row>
    <row r="147" spans="1:6">
      <c r="A147" s="19" t="s">
        <v>16</v>
      </c>
      <c r="B147" s="19" t="s">
        <v>349</v>
      </c>
      <c r="C147" s="5">
        <v>2014</v>
      </c>
      <c r="D147" s="9" t="s">
        <v>4</v>
      </c>
      <c r="E147" s="9" t="s">
        <v>15</v>
      </c>
      <c r="F147" s="5">
        <v>7.3446116300000002</v>
      </c>
    </row>
    <row r="148" spans="1:6">
      <c r="A148" s="19" t="s">
        <v>17</v>
      </c>
      <c r="B148" s="19" t="s">
        <v>350</v>
      </c>
      <c r="C148" s="5">
        <v>2014</v>
      </c>
      <c r="D148" s="9" t="s">
        <v>4</v>
      </c>
      <c r="E148" s="9" t="s">
        <v>15</v>
      </c>
      <c r="F148" s="5">
        <v>13.187947400000001</v>
      </c>
    </row>
    <row r="149" spans="1:6">
      <c r="A149" s="19" t="s">
        <v>18</v>
      </c>
      <c r="B149" s="19" t="s">
        <v>351</v>
      </c>
      <c r="C149" s="5">
        <v>2014</v>
      </c>
      <c r="D149" s="9" t="s">
        <v>4</v>
      </c>
      <c r="E149" s="9" t="s">
        <v>15</v>
      </c>
      <c r="F149" s="5">
        <v>17.897496</v>
      </c>
    </row>
    <row r="150" spans="1:6">
      <c r="A150" s="19" t="s">
        <v>19</v>
      </c>
      <c r="B150" s="19" t="s">
        <v>352</v>
      </c>
      <c r="C150" s="5">
        <v>2014</v>
      </c>
      <c r="D150" s="9" t="s">
        <v>4</v>
      </c>
      <c r="E150" s="9" t="s">
        <v>15</v>
      </c>
      <c r="F150" s="5">
        <v>20.255405</v>
      </c>
    </row>
    <row r="151" spans="1:6">
      <c r="A151" s="19" t="s">
        <v>20</v>
      </c>
      <c r="B151" s="19" t="s">
        <v>353</v>
      </c>
      <c r="C151" s="5">
        <v>2014</v>
      </c>
      <c r="D151" s="9" t="s">
        <v>4</v>
      </c>
      <c r="E151" s="9" t="s">
        <v>15</v>
      </c>
      <c r="F151" s="5">
        <v>22.988819500000002</v>
      </c>
    </row>
    <row r="152" spans="1:6">
      <c r="A152" s="19" t="s">
        <v>21</v>
      </c>
      <c r="B152" s="19" t="s">
        <v>354</v>
      </c>
      <c r="C152" s="5">
        <v>2014</v>
      </c>
      <c r="D152" s="9" t="s">
        <v>4</v>
      </c>
      <c r="E152" s="9" t="s">
        <v>15</v>
      </c>
      <c r="F152" s="5">
        <v>14.7942704</v>
      </c>
    </row>
    <row r="153" spans="1:6">
      <c r="A153" s="19" t="s">
        <v>22</v>
      </c>
      <c r="B153" s="19" t="s">
        <v>355</v>
      </c>
      <c r="C153" s="5">
        <v>2014</v>
      </c>
      <c r="D153" s="9" t="s">
        <v>4</v>
      </c>
      <c r="E153" s="9" t="s">
        <v>15</v>
      </c>
      <c r="F153" s="5">
        <v>11.235480000000001</v>
      </c>
    </row>
    <row r="154" spans="1:6">
      <c r="A154" s="19" t="s">
        <v>23</v>
      </c>
      <c r="B154" s="19" t="s">
        <v>356</v>
      </c>
      <c r="C154" s="5">
        <v>2014</v>
      </c>
      <c r="D154" s="9" t="s">
        <v>4</v>
      </c>
      <c r="E154" s="9" t="s">
        <v>15</v>
      </c>
      <c r="F154" s="5">
        <v>18.671318899999999</v>
      </c>
    </row>
    <row r="155" spans="1:6">
      <c r="A155" s="19" t="s">
        <v>24</v>
      </c>
      <c r="B155" s="19" t="s">
        <v>357</v>
      </c>
      <c r="C155" s="5">
        <v>2014</v>
      </c>
      <c r="D155" s="9" t="s">
        <v>4</v>
      </c>
      <c r="E155" s="9" t="s">
        <v>15</v>
      </c>
      <c r="F155" s="5">
        <v>9.1631244299999999</v>
      </c>
    </row>
    <row r="156" spans="1:6">
      <c r="A156" s="19" t="s">
        <v>25</v>
      </c>
      <c r="B156" s="19" t="s">
        <v>358</v>
      </c>
      <c r="C156" s="5">
        <v>2014</v>
      </c>
      <c r="D156" s="9" t="s">
        <v>4</v>
      </c>
      <c r="E156" s="9" t="s">
        <v>15</v>
      </c>
      <c r="F156" s="5">
        <v>5.23761995</v>
      </c>
    </row>
    <row r="157" spans="1:6">
      <c r="A157" s="19" t="s">
        <v>26</v>
      </c>
      <c r="B157" s="19" t="s">
        <v>359</v>
      </c>
      <c r="C157" s="5">
        <v>2014</v>
      </c>
      <c r="D157" s="9" t="s">
        <v>4</v>
      </c>
      <c r="E157" s="9" t="s">
        <v>15</v>
      </c>
      <c r="F157" s="5">
        <v>8.4146185500000001</v>
      </c>
    </row>
    <row r="158" spans="1:6">
      <c r="A158" s="19" t="s">
        <v>27</v>
      </c>
      <c r="B158" s="19" t="s">
        <v>360</v>
      </c>
      <c r="C158" s="5">
        <v>2014</v>
      </c>
      <c r="D158" s="9" t="s">
        <v>4</v>
      </c>
      <c r="E158" s="9" t="s">
        <v>15</v>
      </c>
      <c r="F158" s="5">
        <v>9.8395854899999993</v>
      </c>
    </row>
    <row r="159" spans="1:6">
      <c r="A159" s="19" t="s">
        <v>28</v>
      </c>
      <c r="B159" s="19" t="s">
        <v>361</v>
      </c>
      <c r="C159" s="5">
        <v>2014</v>
      </c>
      <c r="D159" s="9" t="s">
        <v>4</v>
      </c>
      <c r="E159" s="9" t="s">
        <v>15</v>
      </c>
      <c r="F159" s="5">
        <v>38.837821900000002</v>
      </c>
    </row>
    <row r="160" spans="1:6">
      <c r="A160" s="19" t="s">
        <v>29</v>
      </c>
      <c r="B160" s="19" t="s">
        <v>362</v>
      </c>
      <c r="C160" s="5">
        <v>2014</v>
      </c>
      <c r="D160" s="9" t="s">
        <v>4</v>
      </c>
      <c r="E160" s="9" t="s">
        <v>15</v>
      </c>
      <c r="F160" s="5">
        <v>23.491686300000001</v>
      </c>
    </row>
    <row r="161" spans="1:6">
      <c r="A161" s="19" t="s">
        <v>30</v>
      </c>
      <c r="B161" s="19" t="s">
        <v>363</v>
      </c>
      <c r="C161" s="5">
        <v>2014</v>
      </c>
      <c r="D161" s="9" t="s">
        <v>4</v>
      </c>
      <c r="E161" s="9" t="s">
        <v>15</v>
      </c>
      <c r="F161" s="5">
        <v>9.8176179000000001</v>
      </c>
    </row>
    <row r="162" spans="1:6">
      <c r="A162" s="19" t="s">
        <v>31</v>
      </c>
      <c r="B162" s="19" t="s">
        <v>364</v>
      </c>
      <c r="C162" s="5">
        <v>2014</v>
      </c>
      <c r="D162" s="9" t="s">
        <v>4</v>
      </c>
      <c r="E162" s="9" t="s">
        <v>15</v>
      </c>
      <c r="F162" s="5">
        <v>26.3731744</v>
      </c>
    </row>
    <row r="163" spans="1:6">
      <c r="A163" s="19" t="s">
        <v>32</v>
      </c>
      <c r="B163" s="19" t="s">
        <v>365</v>
      </c>
      <c r="C163" s="5">
        <v>2014</v>
      </c>
      <c r="D163" s="9" t="s">
        <v>4</v>
      </c>
      <c r="E163" s="9" t="s">
        <v>15</v>
      </c>
      <c r="F163" s="5">
        <v>6.9086364199999997</v>
      </c>
    </row>
    <row r="164" spans="1:6">
      <c r="A164" s="19" t="s">
        <v>33</v>
      </c>
      <c r="B164" s="19" t="s">
        <v>366</v>
      </c>
      <c r="C164" s="5">
        <v>2014</v>
      </c>
      <c r="D164" s="9" t="s">
        <v>4</v>
      </c>
      <c r="E164" s="9" t="s">
        <v>15</v>
      </c>
      <c r="F164" s="5">
        <v>10.8331848</v>
      </c>
    </row>
    <row r="165" spans="1:6">
      <c r="A165" s="19" t="s">
        <v>34</v>
      </c>
      <c r="B165" s="19" t="s">
        <v>367</v>
      </c>
      <c r="C165" s="5">
        <v>2014</v>
      </c>
      <c r="D165" s="9" t="s">
        <v>4</v>
      </c>
      <c r="E165" s="9" t="s">
        <v>15</v>
      </c>
      <c r="F165" s="5">
        <v>2.23722485</v>
      </c>
    </row>
    <row r="166" spans="1:6">
      <c r="A166" s="19" t="s">
        <v>35</v>
      </c>
      <c r="B166" s="19" t="s">
        <v>368</v>
      </c>
      <c r="C166" s="5">
        <v>2014</v>
      </c>
      <c r="D166" s="9" t="s">
        <v>4</v>
      </c>
      <c r="E166" s="9" t="s">
        <v>15</v>
      </c>
      <c r="F166" s="5">
        <v>12.557280799999999</v>
      </c>
    </row>
    <row r="167" spans="1:6">
      <c r="A167" s="20" t="s">
        <v>3</v>
      </c>
      <c r="B167" s="19" t="s">
        <v>336</v>
      </c>
      <c r="C167" s="5">
        <v>2015</v>
      </c>
      <c r="D167" s="9" t="s">
        <v>4</v>
      </c>
      <c r="E167" s="9" t="s">
        <v>15</v>
      </c>
      <c r="F167" s="5">
        <v>17.109498500000001</v>
      </c>
    </row>
    <row r="168" spans="1:6">
      <c r="A168" s="20" t="s">
        <v>4</v>
      </c>
      <c r="B168" s="19" t="s">
        <v>337</v>
      </c>
      <c r="C168" s="5">
        <v>2015</v>
      </c>
      <c r="D168" s="9" t="s">
        <v>4</v>
      </c>
      <c r="E168" s="9" t="s">
        <v>15</v>
      </c>
      <c r="F168" s="5">
        <v>3.37882229</v>
      </c>
    </row>
    <row r="169" spans="1:6">
      <c r="A169" s="19" t="s">
        <v>5</v>
      </c>
      <c r="B169" s="19" t="s">
        <v>338</v>
      </c>
      <c r="C169" s="5">
        <v>2015</v>
      </c>
      <c r="D169" s="9" t="s">
        <v>4</v>
      </c>
      <c r="E169" s="9" t="s">
        <v>15</v>
      </c>
      <c r="F169" s="5">
        <v>25.433364900000001</v>
      </c>
    </row>
    <row r="170" spans="1:6">
      <c r="A170" s="19" t="s">
        <v>6</v>
      </c>
      <c r="B170" s="19" t="s">
        <v>339</v>
      </c>
      <c r="C170" s="5">
        <v>2015</v>
      </c>
      <c r="D170" s="9" t="s">
        <v>4</v>
      </c>
      <c r="E170" s="9" t="s">
        <v>15</v>
      </c>
      <c r="F170" s="5">
        <v>25.005348399999999</v>
      </c>
    </row>
    <row r="171" spans="1:6">
      <c r="A171" s="19" t="s">
        <v>7</v>
      </c>
      <c r="B171" s="19" t="s">
        <v>340</v>
      </c>
      <c r="C171" s="5">
        <v>2015</v>
      </c>
      <c r="D171" s="9" t="s">
        <v>4</v>
      </c>
      <c r="E171" s="9" t="s">
        <v>15</v>
      </c>
      <c r="F171" s="5">
        <v>7.3077728500000001</v>
      </c>
    </row>
    <row r="172" spans="1:6">
      <c r="A172" s="19" t="s">
        <v>8</v>
      </c>
      <c r="B172" s="19" t="s">
        <v>341</v>
      </c>
      <c r="C172" s="5">
        <v>2015</v>
      </c>
      <c r="D172" s="9" t="s">
        <v>4</v>
      </c>
      <c r="E172" s="9" t="s">
        <v>15</v>
      </c>
      <c r="F172" s="5">
        <v>10.4314</v>
      </c>
    </row>
    <row r="173" spans="1:6">
      <c r="A173" s="19" t="s">
        <v>9</v>
      </c>
      <c r="B173" s="19" t="s">
        <v>342</v>
      </c>
      <c r="C173" s="5">
        <v>2015</v>
      </c>
      <c r="D173" s="9" t="s">
        <v>4</v>
      </c>
      <c r="E173" s="9" t="s">
        <v>15</v>
      </c>
      <c r="F173" s="5">
        <v>31.453686900000001</v>
      </c>
    </row>
    <row r="174" spans="1:6">
      <c r="A174" s="19" t="s">
        <v>10</v>
      </c>
      <c r="B174" s="19" t="s">
        <v>343</v>
      </c>
      <c r="C174" s="5">
        <v>2015</v>
      </c>
      <c r="D174" s="9" t="s">
        <v>4</v>
      </c>
      <c r="E174" s="9" t="s">
        <v>15</v>
      </c>
      <c r="F174" s="5">
        <v>10.1548301</v>
      </c>
    </row>
    <row r="175" spans="1:6">
      <c r="A175" s="19" t="s">
        <v>11</v>
      </c>
      <c r="B175" s="19" t="s">
        <v>344</v>
      </c>
      <c r="C175" s="5">
        <v>2015</v>
      </c>
      <c r="D175" s="9" t="s">
        <v>4</v>
      </c>
      <c r="E175" s="9" t="s">
        <v>15</v>
      </c>
      <c r="F175" s="5">
        <v>42.582831200000001</v>
      </c>
    </row>
    <row r="176" spans="1:6">
      <c r="A176" s="19" t="s">
        <v>12</v>
      </c>
      <c r="B176" s="19" t="s">
        <v>345</v>
      </c>
      <c r="C176" s="5">
        <v>2015</v>
      </c>
      <c r="D176" s="9" t="s">
        <v>4</v>
      </c>
      <c r="E176" s="9" t="s">
        <v>15</v>
      </c>
      <c r="F176" s="5">
        <v>11.922195800000001</v>
      </c>
    </row>
    <row r="177" spans="1:6">
      <c r="A177" s="19" t="s">
        <v>13</v>
      </c>
      <c r="B177" s="19" t="s">
        <v>346</v>
      </c>
      <c r="C177" s="5">
        <v>2015</v>
      </c>
      <c r="D177" s="9" t="s">
        <v>4</v>
      </c>
      <c r="E177" s="9" t="s">
        <v>15</v>
      </c>
      <c r="F177" s="5">
        <v>11.1137617</v>
      </c>
    </row>
    <row r="178" spans="1:6">
      <c r="A178" s="19" t="s">
        <v>14</v>
      </c>
      <c r="B178" s="19" t="s">
        <v>347</v>
      </c>
      <c r="C178" s="5">
        <v>2015</v>
      </c>
      <c r="D178" s="9" t="s">
        <v>4</v>
      </c>
      <c r="E178" s="9" t="s">
        <v>15</v>
      </c>
      <c r="F178" s="5">
        <v>16.355799699999999</v>
      </c>
    </row>
    <row r="179" spans="1:6">
      <c r="A179" s="19" t="s">
        <v>15</v>
      </c>
      <c r="B179" s="19" t="s">
        <v>348</v>
      </c>
      <c r="C179" s="5">
        <v>2015</v>
      </c>
      <c r="D179" s="9" t="s">
        <v>4</v>
      </c>
      <c r="E179" s="9" t="s">
        <v>15</v>
      </c>
      <c r="F179" s="5">
        <v>67.774015000000006</v>
      </c>
    </row>
    <row r="180" spans="1:6">
      <c r="A180" s="19" t="s">
        <v>16</v>
      </c>
      <c r="B180" s="19" t="s">
        <v>349</v>
      </c>
      <c r="C180" s="5">
        <v>2015</v>
      </c>
      <c r="D180" s="9" t="s">
        <v>4</v>
      </c>
      <c r="E180" s="9" t="s">
        <v>15</v>
      </c>
      <c r="F180" s="5">
        <v>8.0358821099999993</v>
      </c>
    </row>
    <row r="181" spans="1:6">
      <c r="A181" s="19" t="s">
        <v>17</v>
      </c>
      <c r="B181" s="19" t="s">
        <v>350</v>
      </c>
      <c r="C181" s="5">
        <v>2015</v>
      </c>
      <c r="D181" s="9" t="s">
        <v>4</v>
      </c>
      <c r="E181" s="9" t="s">
        <v>15</v>
      </c>
      <c r="F181" s="5">
        <v>15.4458307</v>
      </c>
    </row>
    <row r="182" spans="1:6">
      <c r="A182" s="19" t="s">
        <v>18</v>
      </c>
      <c r="B182" s="19" t="s">
        <v>351</v>
      </c>
      <c r="C182" s="5">
        <v>2015</v>
      </c>
      <c r="D182" s="9" t="s">
        <v>4</v>
      </c>
      <c r="E182" s="9" t="s">
        <v>15</v>
      </c>
      <c r="F182" s="5">
        <v>16.3672109</v>
      </c>
    </row>
    <row r="183" spans="1:6">
      <c r="A183" s="19" t="s">
        <v>19</v>
      </c>
      <c r="B183" s="19" t="s">
        <v>352</v>
      </c>
      <c r="C183" s="5">
        <v>2015</v>
      </c>
      <c r="D183" s="9" t="s">
        <v>4</v>
      </c>
      <c r="E183" s="9" t="s">
        <v>15</v>
      </c>
      <c r="F183" s="5">
        <v>18.817016800000001</v>
      </c>
    </row>
    <row r="184" spans="1:6">
      <c r="A184" s="19" t="s">
        <v>20</v>
      </c>
      <c r="B184" s="19" t="s">
        <v>353</v>
      </c>
      <c r="C184" s="5">
        <v>2015</v>
      </c>
      <c r="D184" s="9" t="s">
        <v>4</v>
      </c>
      <c r="E184" s="9" t="s">
        <v>15</v>
      </c>
      <c r="F184" s="5">
        <v>24.2941614</v>
      </c>
    </row>
    <row r="185" spans="1:6">
      <c r="A185" s="19" t="s">
        <v>21</v>
      </c>
      <c r="B185" s="19" t="s">
        <v>354</v>
      </c>
      <c r="C185" s="5">
        <v>2015</v>
      </c>
      <c r="D185" s="9" t="s">
        <v>4</v>
      </c>
      <c r="E185" s="9" t="s">
        <v>15</v>
      </c>
      <c r="F185" s="5">
        <v>12.0453507</v>
      </c>
    </row>
    <row r="186" spans="1:6">
      <c r="A186" s="19" t="s">
        <v>22</v>
      </c>
      <c r="B186" s="19" t="s">
        <v>355</v>
      </c>
      <c r="C186" s="5">
        <v>2015</v>
      </c>
      <c r="D186" s="9" t="s">
        <v>4</v>
      </c>
      <c r="E186" s="9" t="s">
        <v>15</v>
      </c>
      <c r="F186" s="5">
        <v>9.0866740000000004</v>
      </c>
    </row>
    <row r="187" spans="1:6">
      <c r="A187" s="19" t="s">
        <v>23</v>
      </c>
      <c r="B187" s="19" t="s">
        <v>356</v>
      </c>
      <c r="C187" s="5">
        <v>2015</v>
      </c>
      <c r="D187" s="9" t="s">
        <v>4</v>
      </c>
      <c r="E187" s="9" t="s">
        <v>15</v>
      </c>
      <c r="F187" s="5">
        <v>20.103383099999999</v>
      </c>
    </row>
    <row r="188" spans="1:6">
      <c r="A188" s="19" t="s">
        <v>24</v>
      </c>
      <c r="B188" s="19" t="s">
        <v>357</v>
      </c>
      <c r="C188" s="5">
        <v>2015</v>
      </c>
      <c r="D188" s="9" t="s">
        <v>4</v>
      </c>
      <c r="E188" s="9" t="s">
        <v>15</v>
      </c>
      <c r="F188" s="5">
        <v>10.072544600000001</v>
      </c>
    </row>
    <row r="189" spans="1:6">
      <c r="A189" s="19" t="s">
        <v>25</v>
      </c>
      <c r="B189" s="19" t="s">
        <v>358</v>
      </c>
      <c r="C189" s="5">
        <v>2015</v>
      </c>
      <c r="D189" s="9" t="s">
        <v>4</v>
      </c>
      <c r="E189" s="9" t="s">
        <v>15</v>
      </c>
      <c r="F189" s="5">
        <v>6.76473601</v>
      </c>
    </row>
    <row r="190" spans="1:6">
      <c r="A190" s="19" t="s">
        <v>26</v>
      </c>
      <c r="B190" s="19" t="s">
        <v>359</v>
      </c>
      <c r="C190" s="5">
        <v>2015</v>
      </c>
      <c r="D190" s="9" t="s">
        <v>4</v>
      </c>
      <c r="E190" s="9" t="s">
        <v>15</v>
      </c>
      <c r="F190" s="5">
        <v>9.5089886200000002</v>
      </c>
    </row>
    <row r="191" spans="1:6">
      <c r="A191" s="19" t="s">
        <v>27</v>
      </c>
      <c r="B191" s="19" t="s">
        <v>360</v>
      </c>
      <c r="C191" s="5">
        <v>2015</v>
      </c>
      <c r="D191" s="9" t="s">
        <v>4</v>
      </c>
      <c r="E191" s="9" t="s">
        <v>15</v>
      </c>
      <c r="F191" s="5">
        <v>9.6438343500000006</v>
      </c>
    </row>
    <row r="192" spans="1:6">
      <c r="A192" s="19" t="s">
        <v>28</v>
      </c>
      <c r="B192" s="19" t="s">
        <v>361</v>
      </c>
      <c r="C192" s="5">
        <v>2015</v>
      </c>
      <c r="D192" s="9" t="s">
        <v>4</v>
      </c>
      <c r="E192" s="9" t="s">
        <v>15</v>
      </c>
      <c r="F192" s="5">
        <v>36.408370599999998</v>
      </c>
    </row>
    <row r="193" spans="1:6">
      <c r="A193" s="19" t="s">
        <v>29</v>
      </c>
      <c r="B193" s="19" t="s">
        <v>362</v>
      </c>
      <c r="C193" s="5">
        <v>2015</v>
      </c>
      <c r="D193" s="9" t="s">
        <v>4</v>
      </c>
      <c r="E193" s="9" t="s">
        <v>15</v>
      </c>
      <c r="F193" s="5">
        <v>20.279025499999999</v>
      </c>
    </row>
    <row r="194" spans="1:6">
      <c r="A194" s="19" t="s">
        <v>30</v>
      </c>
      <c r="B194" s="19" t="s">
        <v>363</v>
      </c>
      <c r="C194" s="5">
        <v>2015</v>
      </c>
      <c r="D194" s="9" t="s">
        <v>4</v>
      </c>
      <c r="E194" s="9" t="s">
        <v>15</v>
      </c>
      <c r="F194" s="5">
        <v>15.332182899999999</v>
      </c>
    </row>
    <row r="195" spans="1:6">
      <c r="A195" s="19" t="s">
        <v>31</v>
      </c>
      <c r="B195" s="19" t="s">
        <v>364</v>
      </c>
      <c r="C195" s="5">
        <v>2015</v>
      </c>
      <c r="D195" s="9" t="s">
        <v>4</v>
      </c>
      <c r="E195" s="9" t="s">
        <v>15</v>
      </c>
      <c r="F195" s="5">
        <v>19.5151599</v>
      </c>
    </row>
    <row r="196" spans="1:6">
      <c r="A196" s="19" t="s">
        <v>32</v>
      </c>
      <c r="B196" s="19" t="s">
        <v>365</v>
      </c>
      <c r="C196" s="5">
        <v>2015</v>
      </c>
      <c r="D196" s="9" t="s">
        <v>4</v>
      </c>
      <c r="E196" s="9" t="s">
        <v>15</v>
      </c>
      <c r="F196" s="5">
        <v>6.1766808700000002</v>
      </c>
    </row>
    <row r="197" spans="1:6">
      <c r="A197" s="19" t="s">
        <v>33</v>
      </c>
      <c r="B197" s="19" t="s">
        <v>366</v>
      </c>
      <c r="C197" s="5">
        <v>2015</v>
      </c>
      <c r="D197" s="9" t="s">
        <v>4</v>
      </c>
      <c r="E197" s="9" t="s">
        <v>15</v>
      </c>
      <c r="F197" s="5">
        <v>12.2068891</v>
      </c>
    </row>
    <row r="198" spans="1:6">
      <c r="A198" s="19" t="s">
        <v>34</v>
      </c>
      <c r="B198" s="19" t="s">
        <v>367</v>
      </c>
      <c r="C198" s="5">
        <v>2015</v>
      </c>
      <c r="D198" s="9" t="s">
        <v>4</v>
      </c>
      <c r="E198" s="9" t="s">
        <v>15</v>
      </c>
      <c r="F198" s="5">
        <v>2.7245370900000001</v>
      </c>
    </row>
    <row r="199" spans="1:6">
      <c r="A199" s="19" t="s">
        <v>35</v>
      </c>
      <c r="B199" s="19" t="s">
        <v>368</v>
      </c>
      <c r="C199" s="5">
        <v>2015</v>
      </c>
      <c r="D199" s="9" t="s">
        <v>4</v>
      </c>
      <c r="E199" s="9" t="s">
        <v>15</v>
      </c>
      <c r="F199" s="5">
        <v>21.0401317</v>
      </c>
    </row>
    <row r="200" spans="1:6">
      <c r="A200" s="20" t="s">
        <v>3</v>
      </c>
      <c r="B200" s="19" t="s">
        <v>336</v>
      </c>
      <c r="C200" s="5">
        <v>2016</v>
      </c>
      <c r="D200" s="9" t="s">
        <v>4</v>
      </c>
      <c r="E200" s="9" t="s">
        <v>15</v>
      </c>
      <c r="F200" s="5">
        <v>20.0130114</v>
      </c>
    </row>
    <row r="201" spans="1:6">
      <c r="A201" s="20" t="s">
        <v>4</v>
      </c>
      <c r="B201" s="19" t="s">
        <v>337</v>
      </c>
      <c r="C201" s="5">
        <v>2016</v>
      </c>
      <c r="D201" s="9" t="s">
        <v>4</v>
      </c>
      <c r="E201" s="9" t="s">
        <v>15</v>
      </c>
      <c r="F201" s="5">
        <v>3.3940299</v>
      </c>
    </row>
    <row r="202" spans="1:6">
      <c r="A202" s="19" t="s">
        <v>5</v>
      </c>
      <c r="B202" s="19" t="s">
        <v>338</v>
      </c>
      <c r="C202" s="5">
        <v>2016</v>
      </c>
      <c r="D202" s="9" t="s">
        <v>4</v>
      </c>
      <c r="E202" s="9" t="s">
        <v>15</v>
      </c>
      <c r="F202" s="5">
        <v>33.849150899999998</v>
      </c>
    </row>
    <row r="203" spans="1:6">
      <c r="A203" s="19" t="s">
        <v>6</v>
      </c>
      <c r="B203" s="19" t="s">
        <v>339</v>
      </c>
      <c r="C203" s="5">
        <v>2016</v>
      </c>
      <c r="D203" s="9" t="s">
        <v>4</v>
      </c>
      <c r="E203" s="9" t="s">
        <v>15</v>
      </c>
      <c r="F203" s="5">
        <v>32.293299099999999</v>
      </c>
    </row>
    <row r="204" spans="1:6">
      <c r="A204" s="19" t="s">
        <v>7</v>
      </c>
      <c r="B204" s="19" t="s">
        <v>340</v>
      </c>
      <c r="C204" s="5">
        <v>2016</v>
      </c>
      <c r="D204" s="9" t="s">
        <v>4</v>
      </c>
      <c r="E204" s="9" t="s">
        <v>15</v>
      </c>
      <c r="F204" s="5">
        <v>9.9631897600000006</v>
      </c>
    </row>
    <row r="205" spans="1:6">
      <c r="A205" s="19" t="s">
        <v>8</v>
      </c>
      <c r="B205" s="19" t="s">
        <v>341</v>
      </c>
      <c r="C205" s="5">
        <v>2016</v>
      </c>
      <c r="D205" s="9" t="s">
        <v>4</v>
      </c>
      <c r="E205" s="9" t="s">
        <v>15</v>
      </c>
      <c r="F205" s="5">
        <v>8.4454408099999991</v>
      </c>
    </row>
    <row r="206" spans="1:6">
      <c r="A206" s="19" t="s">
        <v>9</v>
      </c>
      <c r="B206" s="19" t="s">
        <v>342</v>
      </c>
      <c r="C206" s="5">
        <v>2016</v>
      </c>
      <c r="D206" s="9" t="s">
        <v>4</v>
      </c>
      <c r="E206" s="9" t="s">
        <v>15</v>
      </c>
      <c r="F206" s="5">
        <v>83.439617900000002</v>
      </c>
    </row>
    <row r="207" spans="1:6">
      <c r="A207" s="19" t="s">
        <v>10</v>
      </c>
      <c r="B207" s="19" t="s">
        <v>343</v>
      </c>
      <c r="C207" s="5">
        <v>2016</v>
      </c>
      <c r="D207" s="9" t="s">
        <v>4</v>
      </c>
      <c r="E207" s="9" t="s">
        <v>15</v>
      </c>
      <c r="F207" s="5">
        <v>10.233699100000001</v>
      </c>
    </row>
    <row r="208" spans="1:6">
      <c r="A208" s="19" t="s">
        <v>11</v>
      </c>
      <c r="B208" s="19" t="s">
        <v>344</v>
      </c>
      <c r="C208" s="5">
        <v>2016</v>
      </c>
      <c r="D208" s="9" t="s">
        <v>4</v>
      </c>
      <c r="E208" s="9" t="s">
        <v>15</v>
      </c>
      <c r="F208" s="5">
        <v>48.994140399999999</v>
      </c>
    </row>
    <row r="209" spans="1:6">
      <c r="A209" s="19" t="s">
        <v>12</v>
      </c>
      <c r="B209" s="19" t="s">
        <v>345</v>
      </c>
      <c r="C209" s="5">
        <v>2016</v>
      </c>
      <c r="D209" s="9" t="s">
        <v>4</v>
      </c>
      <c r="E209" s="9" t="s">
        <v>15</v>
      </c>
      <c r="F209" s="5">
        <v>14.126368599999999</v>
      </c>
    </row>
    <row r="210" spans="1:6">
      <c r="A210" s="19" t="s">
        <v>13</v>
      </c>
      <c r="B210" s="19" t="s">
        <v>346</v>
      </c>
      <c r="C210" s="5">
        <v>2016</v>
      </c>
      <c r="D210" s="9" t="s">
        <v>4</v>
      </c>
      <c r="E210" s="9" t="s">
        <v>15</v>
      </c>
      <c r="F210" s="5">
        <v>11.875937499999999</v>
      </c>
    </row>
    <row r="211" spans="1:6">
      <c r="A211" s="19" t="s">
        <v>14</v>
      </c>
      <c r="B211" s="19" t="s">
        <v>347</v>
      </c>
      <c r="C211" s="5">
        <v>2016</v>
      </c>
      <c r="D211" s="9" t="s">
        <v>4</v>
      </c>
      <c r="E211" s="9" t="s">
        <v>15</v>
      </c>
      <c r="F211" s="5">
        <v>20.541937000000001</v>
      </c>
    </row>
    <row r="212" spans="1:6">
      <c r="A212" s="19" t="s">
        <v>15</v>
      </c>
      <c r="B212" s="19" t="s">
        <v>348</v>
      </c>
      <c r="C212" s="5">
        <v>2016</v>
      </c>
      <c r="D212" s="9" t="s">
        <v>4</v>
      </c>
      <c r="E212" s="9" t="s">
        <v>15</v>
      </c>
      <c r="F212" s="5">
        <v>72.109417300000004</v>
      </c>
    </row>
    <row r="213" spans="1:6">
      <c r="A213" s="19" t="s">
        <v>16</v>
      </c>
      <c r="B213" s="19" t="s">
        <v>349</v>
      </c>
      <c r="C213" s="5">
        <v>2016</v>
      </c>
      <c r="D213" s="9" t="s">
        <v>4</v>
      </c>
      <c r="E213" s="9" t="s">
        <v>15</v>
      </c>
      <c r="F213" s="5">
        <v>7.4521328100000002</v>
      </c>
    </row>
    <row r="214" spans="1:6">
      <c r="A214" s="19" t="s">
        <v>17</v>
      </c>
      <c r="B214" s="19" t="s">
        <v>350</v>
      </c>
      <c r="C214" s="5">
        <v>2016</v>
      </c>
      <c r="D214" s="9" t="s">
        <v>4</v>
      </c>
      <c r="E214" s="9" t="s">
        <v>15</v>
      </c>
      <c r="F214" s="5">
        <v>16.137130899999999</v>
      </c>
    </row>
    <row r="215" spans="1:6">
      <c r="A215" s="19" t="s">
        <v>18</v>
      </c>
      <c r="B215" s="19" t="s">
        <v>351</v>
      </c>
      <c r="C215" s="5">
        <v>2016</v>
      </c>
      <c r="D215" s="9" t="s">
        <v>4</v>
      </c>
      <c r="E215" s="9" t="s">
        <v>15</v>
      </c>
      <c r="F215" s="5">
        <v>16.616138899999999</v>
      </c>
    </row>
    <row r="216" spans="1:6">
      <c r="A216" s="19" t="s">
        <v>19</v>
      </c>
      <c r="B216" s="19" t="s">
        <v>352</v>
      </c>
      <c r="C216" s="5">
        <v>2016</v>
      </c>
      <c r="D216" s="9" t="s">
        <v>4</v>
      </c>
      <c r="E216" s="9" t="s">
        <v>15</v>
      </c>
      <c r="F216" s="5">
        <v>30.481368700000001</v>
      </c>
    </row>
    <row r="217" spans="1:6">
      <c r="A217" s="19" t="s">
        <v>20</v>
      </c>
      <c r="B217" s="19" t="s">
        <v>353</v>
      </c>
      <c r="C217" s="5">
        <v>2016</v>
      </c>
      <c r="D217" s="9" t="s">
        <v>4</v>
      </c>
      <c r="E217" s="9" t="s">
        <v>15</v>
      </c>
      <c r="F217" s="5">
        <v>33.713320099999997</v>
      </c>
    </row>
    <row r="218" spans="1:6">
      <c r="A218" s="19" t="s">
        <v>21</v>
      </c>
      <c r="B218" s="19" t="s">
        <v>354</v>
      </c>
      <c r="C218" s="5">
        <v>2016</v>
      </c>
      <c r="D218" s="9" t="s">
        <v>4</v>
      </c>
      <c r="E218" s="9" t="s">
        <v>15</v>
      </c>
      <c r="F218" s="5">
        <v>12.267140400000001</v>
      </c>
    </row>
    <row r="219" spans="1:6">
      <c r="A219" s="19" t="s">
        <v>22</v>
      </c>
      <c r="B219" s="19" t="s">
        <v>355</v>
      </c>
      <c r="C219" s="5">
        <v>2016</v>
      </c>
      <c r="D219" s="9" t="s">
        <v>4</v>
      </c>
      <c r="E219" s="9" t="s">
        <v>15</v>
      </c>
      <c r="F219" s="5">
        <v>11.8431424</v>
      </c>
    </row>
    <row r="220" spans="1:6">
      <c r="A220" s="19" t="s">
        <v>23</v>
      </c>
      <c r="B220" s="19" t="s">
        <v>356</v>
      </c>
      <c r="C220" s="5">
        <v>2016</v>
      </c>
      <c r="D220" s="9" t="s">
        <v>4</v>
      </c>
      <c r="E220" s="9" t="s">
        <v>15</v>
      </c>
      <c r="F220" s="5">
        <v>19.671350100000002</v>
      </c>
    </row>
    <row r="221" spans="1:6">
      <c r="A221" s="19" t="s">
        <v>24</v>
      </c>
      <c r="B221" s="19" t="s">
        <v>357</v>
      </c>
      <c r="C221" s="5">
        <v>2016</v>
      </c>
      <c r="D221" s="9" t="s">
        <v>4</v>
      </c>
      <c r="E221" s="9" t="s">
        <v>15</v>
      </c>
      <c r="F221" s="5">
        <v>11.5821866</v>
      </c>
    </row>
    <row r="222" spans="1:6">
      <c r="A222" s="19" t="s">
        <v>25</v>
      </c>
      <c r="B222" s="19" t="s">
        <v>358</v>
      </c>
      <c r="C222" s="5">
        <v>2016</v>
      </c>
      <c r="D222" s="9" t="s">
        <v>4</v>
      </c>
      <c r="E222" s="9" t="s">
        <v>15</v>
      </c>
      <c r="F222" s="5">
        <v>6.48143023</v>
      </c>
    </row>
    <row r="223" spans="1:6">
      <c r="A223" s="19" t="s">
        <v>26</v>
      </c>
      <c r="B223" s="19" t="s">
        <v>359</v>
      </c>
      <c r="C223" s="5">
        <v>2016</v>
      </c>
      <c r="D223" s="9" t="s">
        <v>4</v>
      </c>
      <c r="E223" s="9" t="s">
        <v>15</v>
      </c>
      <c r="F223" s="5">
        <v>12.332898800000001</v>
      </c>
    </row>
    <row r="224" spans="1:6">
      <c r="A224" s="19" t="s">
        <v>27</v>
      </c>
      <c r="B224" s="19" t="s">
        <v>360</v>
      </c>
      <c r="C224" s="5">
        <v>2016</v>
      </c>
      <c r="D224" s="9" t="s">
        <v>4</v>
      </c>
      <c r="E224" s="9" t="s">
        <v>15</v>
      </c>
      <c r="F224" s="5">
        <v>11.9361903</v>
      </c>
    </row>
    <row r="225" spans="1:6">
      <c r="A225" s="19" t="s">
        <v>28</v>
      </c>
      <c r="B225" s="19" t="s">
        <v>361</v>
      </c>
      <c r="C225" s="5">
        <v>2016</v>
      </c>
      <c r="D225" s="9" t="s">
        <v>4</v>
      </c>
      <c r="E225" s="9" t="s">
        <v>15</v>
      </c>
      <c r="F225" s="5">
        <v>42.729955500000003</v>
      </c>
    </row>
    <row r="226" spans="1:6">
      <c r="A226" s="19" t="s">
        <v>29</v>
      </c>
      <c r="B226" s="19" t="s">
        <v>362</v>
      </c>
      <c r="C226" s="5">
        <v>2016</v>
      </c>
      <c r="D226" s="9" t="s">
        <v>4</v>
      </c>
      <c r="E226" s="9" t="s">
        <v>15</v>
      </c>
      <c r="F226" s="5">
        <v>19.844895000000001</v>
      </c>
    </row>
    <row r="227" spans="1:6">
      <c r="A227" s="19" t="s">
        <v>30</v>
      </c>
      <c r="B227" s="19" t="s">
        <v>363</v>
      </c>
      <c r="C227" s="5">
        <v>2016</v>
      </c>
      <c r="D227" s="9" t="s">
        <v>4</v>
      </c>
      <c r="E227" s="9" t="s">
        <v>15</v>
      </c>
      <c r="F227" s="5">
        <v>17.5390549</v>
      </c>
    </row>
    <row r="228" spans="1:6">
      <c r="A228" s="19" t="s">
        <v>31</v>
      </c>
      <c r="B228" s="19" t="s">
        <v>364</v>
      </c>
      <c r="C228" s="5">
        <v>2016</v>
      </c>
      <c r="D228" s="9" t="s">
        <v>4</v>
      </c>
      <c r="E228" s="9" t="s">
        <v>15</v>
      </c>
      <c r="F228" s="5">
        <v>22.879960400000002</v>
      </c>
    </row>
    <row r="229" spans="1:6">
      <c r="A229" s="19" t="s">
        <v>32</v>
      </c>
      <c r="B229" s="19" t="s">
        <v>365</v>
      </c>
      <c r="C229" s="5">
        <v>2016</v>
      </c>
      <c r="D229" s="9" t="s">
        <v>4</v>
      </c>
      <c r="E229" s="9" t="s">
        <v>15</v>
      </c>
      <c r="F229" s="5">
        <v>7.3036293700000003</v>
      </c>
    </row>
    <row r="230" spans="1:6">
      <c r="A230" s="19" t="s">
        <v>33</v>
      </c>
      <c r="B230" s="19" t="s">
        <v>366</v>
      </c>
      <c r="C230" s="5">
        <v>2016</v>
      </c>
      <c r="D230" s="9" t="s">
        <v>4</v>
      </c>
      <c r="E230" s="9" t="s">
        <v>15</v>
      </c>
      <c r="F230" s="5">
        <v>15.5472207</v>
      </c>
    </row>
    <row r="231" spans="1:6">
      <c r="A231" s="19" t="s">
        <v>34</v>
      </c>
      <c r="B231" s="19" t="s">
        <v>367</v>
      </c>
      <c r="C231" s="5">
        <v>2016</v>
      </c>
      <c r="D231" s="9" t="s">
        <v>4</v>
      </c>
      <c r="E231" s="9" t="s">
        <v>15</v>
      </c>
      <c r="F231" s="5">
        <v>2.9686212099999998</v>
      </c>
    </row>
    <row r="232" spans="1:6">
      <c r="A232" s="19" t="s">
        <v>35</v>
      </c>
      <c r="B232" s="19" t="s">
        <v>368</v>
      </c>
      <c r="C232" s="5">
        <v>2016</v>
      </c>
      <c r="D232" s="9" t="s">
        <v>4</v>
      </c>
      <c r="E232" s="9" t="s">
        <v>15</v>
      </c>
      <c r="F232" s="5">
        <v>36.123525100000002</v>
      </c>
    </row>
    <row r="233" spans="1:6">
      <c r="A233" s="20" t="s">
        <v>3</v>
      </c>
      <c r="B233" s="19" t="s">
        <v>336</v>
      </c>
      <c r="C233" s="5">
        <v>2017</v>
      </c>
      <c r="D233" s="9" t="s">
        <v>4</v>
      </c>
      <c r="E233" s="9" t="s">
        <v>15</v>
      </c>
      <c r="F233" s="5">
        <v>25.861457900000001</v>
      </c>
    </row>
    <row r="234" spans="1:6">
      <c r="A234" s="20" t="s">
        <v>4</v>
      </c>
      <c r="B234" s="19" t="s">
        <v>337</v>
      </c>
      <c r="C234" s="5">
        <v>2017</v>
      </c>
      <c r="D234" s="9" t="s">
        <v>4</v>
      </c>
      <c r="E234" s="9" t="s">
        <v>15</v>
      </c>
      <c r="F234" s="5">
        <v>6.1056184800000004</v>
      </c>
    </row>
    <row r="235" spans="1:6">
      <c r="A235" s="19" t="s">
        <v>5</v>
      </c>
      <c r="B235" s="19" t="s">
        <v>338</v>
      </c>
      <c r="C235" s="5">
        <v>2017</v>
      </c>
      <c r="D235" s="9" t="s">
        <v>4</v>
      </c>
      <c r="E235" s="9" t="s">
        <v>15</v>
      </c>
      <c r="F235" s="5">
        <v>62.635869900000003</v>
      </c>
    </row>
    <row r="236" spans="1:6">
      <c r="A236" s="19" t="s">
        <v>6</v>
      </c>
      <c r="B236" s="19" t="s">
        <v>339</v>
      </c>
      <c r="C236" s="5">
        <v>2017</v>
      </c>
      <c r="D236" s="9" t="s">
        <v>4</v>
      </c>
      <c r="E236" s="9" t="s">
        <v>15</v>
      </c>
      <c r="F236" s="5">
        <v>99.566468200000003</v>
      </c>
    </row>
    <row r="237" spans="1:6">
      <c r="A237" s="19" t="s">
        <v>7</v>
      </c>
      <c r="B237" s="19" t="s">
        <v>340</v>
      </c>
      <c r="C237" s="5">
        <v>2017</v>
      </c>
      <c r="D237" s="9" t="s">
        <v>4</v>
      </c>
      <c r="E237" s="9" t="s">
        <v>15</v>
      </c>
      <c r="F237" s="5">
        <v>8.2065698900000008</v>
      </c>
    </row>
    <row r="238" spans="1:6">
      <c r="A238" s="19" t="s">
        <v>8</v>
      </c>
      <c r="B238" s="19" t="s">
        <v>341</v>
      </c>
      <c r="C238" s="5">
        <v>2017</v>
      </c>
      <c r="D238" s="9" t="s">
        <v>4</v>
      </c>
      <c r="E238" s="9" t="s">
        <v>15</v>
      </c>
      <c r="F238" s="5">
        <v>8.90586725</v>
      </c>
    </row>
    <row r="239" spans="1:6">
      <c r="A239" s="19" t="s">
        <v>9</v>
      </c>
      <c r="B239" s="19" t="s">
        <v>342</v>
      </c>
      <c r="C239" s="5">
        <v>2017</v>
      </c>
      <c r="D239" s="9" t="s">
        <v>4</v>
      </c>
      <c r="E239" s="9" t="s">
        <v>15</v>
      </c>
      <c r="F239" s="5">
        <v>115.970642</v>
      </c>
    </row>
    <row r="240" spans="1:6">
      <c r="A240" s="19" t="s">
        <v>10</v>
      </c>
      <c r="B240" s="19" t="s">
        <v>343</v>
      </c>
      <c r="C240" s="5">
        <v>2017</v>
      </c>
      <c r="D240" s="9" t="s">
        <v>4</v>
      </c>
      <c r="E240" s="9" t="s">
        <v>15</v>
      </c>
      <c r="F240" s="5">
        <v>10.785947</v>
      </c>
    </row>
    <row r="241" spans="1:6">
      <c r="A241" s="19" t="s">
        <v>11</v>
      </c>
      <c r="B241" s="19" t="s">
        <v>344</v>
      </c>
      <c r="C241" s="5">
        <v>2017</v>
      </c>
      <c r="D241" s="9" t="s">
        <v>4</v>
      </c>
      <c r="E241" s="9" t="s">
        <v>15</v>
      </c>
      <c r="F241" s="5">
        <v>60.9313498</v>
      </c>
    </row>
    <row r="242" spans="1:6">
      <c r="A242" s="19" t="s">
        <v>12</v>
      </c>
      <c r="B242" s="19" t="s">
        <v>345</v>
      </c>
      <c r="C242" s="5">
        <v>2017</v>
      </c>
      <c r="D242" s="9" t="s">
        <v>4</v>
      </c>
      <c r="E242" s="9" t="s">
        <v>15</v>
      </c>
      <c r="F242" s="5">
        <v>14.587108600000001</v>
      </c>
    </row>
    <row r="243" spans="1:6">
      <c r="A243" s="19" t="s">
        <v>13</v>
      </c>
      <c r="B243" s="19" t="s">
        <v>346</v>
      </c>
      <c r="C243" s="5">
        <v>2017</v>
      </c>
      <c r="D243" s="9" t="s">
        <v>4</v>
      </c>
      <c r="E243" s="9" t="s">
        <v>15</v>
      </c>
      <c r="F243" s="5">
        <v>10.992067</v>
      </c>
    </row>
    <row r="244" spans="1:6">
      <c r="A244" s="19" t="s">
        <v>14</v>
      </c>
      <c r="B244" s="19" t="s">
        <v>347</v>
      </c>
      <c r="C244" s="5">
        <v>2017</v>
      </c>
      <c r="D244" s="9" t="s">
        <v>4</v>
      </c>
      <c r="E244" s="9" t="s">
        <v>15</v>
      </c>
      <c r="F244" s="5">
        <v>37.715176599999999</v>
      </c>
    </row>
    <row r="245" spans="1:6">
      <c r="A245" s="19" t="s">
        <v>15</v>
      </c>
      <c r="B245" s="19" t="s">
        <v>348</v>
      </c>
      <c r="C245" s="5">
        <v>2017</v>
      </c>
      <c r="D245" s="9" t="s">
        <v>4</v>
      </c>
      <c r="E245" s="9" t="s">
        <v>15</v>
      </c>
      <c r="F245" s="5">
        <v>72.961376999999999</v>
      </c>
    </row>
    <row r="246" spans="1:6">
      <c r="A246" s="19" t="s">
        <v>16</v>
      </c>
      <c r="B246" s="19" t="s">
        <v>349</v>
      </c>
      <c r="C246" s="5">
        <v>2017</v>
      </c>
      <c r="D246" s="9" t="s">
        <v>4</v>
      </c>
      <c r="E246" s="9" t="s">
        <v>15</v>
      </c>
      <c r="F246" s="5">
        <v>10.5476055</v>
      </c>
    </row>
    <row r="247" spans="1:6">
      <c r="A247" s="19" t="s">
        <v>17</v>
      </c>
      <c r="B247" s="19" t="s">
        <v>350</v>
      </c>
      <c r="C247" s="5">
        <v>2017</v>
      </c>
      <c r="D247" s="9" t="s">
        <v>4</v>
      </c>
      <c r="E247" s="9" t="s">
        <v>15</v>
      </c>
      <c r="F247" s="5">
        <v>19.462104700000001</v>
      </c>
    </row>
    <row r="248" spans="1:6">
      <c r="A248" s="19" t="s">
        <v>18</v>
      </c>
      <c r="B248" s="19" t="s">
        <v>351</v>
      </c>
      <c r="C248" s="5">
        <v>2017</v>
      </c>
      <c r="D248" s="9" t="s">
        <v>4</v>
      </c>
      <c r="E248" s="9" t="s">
        <v>15</v>
      </c>
      <c r="F248" s="5">
        <v>18.243194599999999</v>
      </c>
    </row>
    <row r="249" spans="1:6">
      <c r="A249" s="19" t="s">
        <v>19</v>
      </c>
      <c r="B249" s="19" t="s">
        <v>352</v>
      </c>
      <c r="C249" s="5">
        <v>2017</v>
      </c>
      <c r="D249" s="9" t="s">
        <v>4</v>
      </c>
      <c r="E249" s="9" t="s">
        <v>15</v>
      </c>
      <c r="F249" s="5">
        <v>36.6805539</v>
      </c>
    </row>
    <row r="250" spans="1:6">
      <c r="A250" s="19" t="s">
        <v>20</v>
      </c>
      <c r="B250" s="19" t="s">
        <v>353</v>
      </c>
      <c r="C250" s="5">
        <v>2017</v>
      </c>
      <c r="D250" s="9" t="s">
        <v>4</v>
      </c>
      <c r="E250" s="9" t="s">
        <v>15</v>
      </c>
      <c r="F250" s="5">
        <v>33.064603400000003</v>
      </c>
    </row>
    <row r="251" spans="1:6">
      <c r="A251" s="19" t="s">
        <v>21</v>
      </c>
      <c r="B251" s="19" t="s">
        <v>354</v>
      </c>
      <c r="C251" s="5">
        <v>2017</v>
      </c>
      <c r="D251" s="9" t="s">
        <v>4</v>
      </c>
      <c r="E251" s="9" t="s">
        <v>15</v>
      </c>
      <c r="F251" s="5">
        <v>38.420511699999999</v>
      </c>
    </row>
    <row r="252" spans="1:6">
      <c r="A252" s="19" t="s">
        <v>22</v>
      </c>
      <c r="B252" s="19" t="s">
        <v>355</v>
      </c>
      <c r="C252" s="5">
        <v>2017</v>
      </c>
      <c r="D252" s="9" t="s">
        <v>4</v>
      </c>
      <c r="E252" s="9" t="s">
        <v>15</v>
      </c>
      <c r="F252" s="5">
        <v>12.352923000000001</v>
      </c>
    </row>
    <row r="253" spans="1:6">
      <c r="A253" s="19" t="s">
        <v>23</v>
      </c>
      <c r="B253" s="19" t="s">
        <v>356</v>
      </c>
      <c r="C253" s="5">
        <v>2017</v>
      </c>
      <c r="D253" s="9" t="s">
        <v>4</v>
      </c>
      <c r="E253" s="9" t="s">
        <v>15</v>
      </c>
      <c r="F253" s="5">
        <v>24.997986399999998</v>
      </c>
    </row>
    <row r="254" spans="1:6">
      <c r="A254" s="19" t="s">
        <v>24</v>
      </c>
      <c r="B254" s="19" t="s">
        <v>357</v>
      </c>
      <c r="C254" s="5">
        <v>2017</v>
      </c>
      <c r="D254" s="9" t="s">
        <v>4</v>
      </c>
      <c r="E254" s="9" t="s">
        <v>15</v>
      </c>
      <c r="F254" s="5">
        <v>16.886542500000001</v>
      </c>
    </row>
    <row r="255" spans="1:6">
      <c r="A255" s="19" t="s">
        <v>25</v>
      </c>
      <c r="B255" s="19" t="s">
        <v>358</v>
      </c>
      <c r="C255" s="5">
        <v>2017</v>
      </c>
      <c r="D255" s="9" t="s">
        <v>4</v>
      </c>
      <c r="E255" s="9" t="s">
        <v>15</v>
      </c>
      <c r="F255" s="5">
        <v>10.110534100000001</v>
      </c>
    </row>
    <row r="256" spans="1:6">
      <c r="A256" s="19" t="s">
        <v>26</v>
      </c>
      <c r="B256" s="19" t="s">
        <v>359</v>
      </c>
      <c r="C256" s="5">
        <v>2017</v>
      </c>
      <c r="D256" s="9" t="s">
        <v>4</v>
      </c>
      <c r="E256" s="9" t="s">
        <v>15</v>
      </c>
      <c r="F256" s="5">
        <v>28.342517099999998</v>
      </c>
    </row>
    <row r="257" spans="1:6">
      <c r="A257" s="19" t="s">
        <v>27</v>
      </c>
      <c r="B257" s="19" t="s">
        <v>360</v>
      </c>
      <c r="C257" s="5">
        <v>2017</v>
      </c>
      <c r="D257" s="9" t="s">
        <v>4</v>
      </c>
      <c r="E257" s="9" t="s">
        <v>15</v>
      </c>
      <c r="F257" s="5">
        <v>18.0832987</v>
      </c>
    </row>
    <row r="258" spans="1:6">
      <c r="A258" s="19" t="s">
        <v>28</v>
      </c>
      <c r="B258" s="19" t="s">
        <v>361</v>
      </c>
      <c r="C258" s="5">
        <v>2017</v>
      </c>
      <c r="D258" s="9" t="s">
        <v>4</v>
      </c>
      <c r="E258" s="9" t="s">
        <v>15</v>
      </c>
      <c r="F258" s="5">
        <v>53.291220299999999</v>
      </c>
    </row>
    <row r="259" spans="1:6">
      <c r="A259" s="19" t="s">
        <v>29</v>
      </c>
      <c r="B259" s="19" t="s">
        <v>362</v>
      </c>
      <c r="C259" s="5">
        <v>2017</v>
      </c>
      <c r="D259" s="9" t="s">
        <v>4</v>
      </c>
      <c r="E259" s="9" t="s">
        <v>15</v>
      </c>
      <c r="F259" s="5">
        <v>25.693748100000001</v>
      </c>
    </row>
    <row r="260" spans="1:6">
      <c r="A260" s="19" t="s">
        <v>30</v>
      </c>
      <c r="B260" s="19" t="s">
        <v>363</v>
      </c>
      <c r="C260" s="5">
        <v>2017</v>
      </c>
      <c r="D260" s="9" t="s">
        <v>4</v>
      </c>
      <c r="E260" s="9" t="s">
        <v>15</v>
      </c>
      <c r="F260" s="5">
        <v>18.094584000000001</v>
      </c>
    </row>
    <row r="261" spans="1:6">
      <c r="A261" s="19" t="s">
        <v>31</v>
      </c>
      <c r="B261" s="19" t="s">
        <v>364</v>
      </c>
      <c r="C261" s="5">
        <v>2017</v>
      </c>
      <c r="D261" s="9" t="s">
        <v>4</v>
      </c>
      <c r="E261" s="9" t="s">
        <v>15</v>
      </c>
      <c r="F261" s="5">
        <v>33.827180200000001</v>
      </c>
    </row>
    <row r="262" spans="1:6">
      <c r="A262" s="19" t="s">
        <v>32</v>
      </c>
      <c r="B262" s="19" t="s">
        <v>365</v>
      </c>
      <c r="C262" s="5">
        <v>2017</v>
      </c>
      <c r="D262" s="9" t="s">
        <v>4</v>
      </c>
      <c r="E262" s="9" t="s">
        <v>15</v>
      </c>
      <c r="F262" s="5">
        <v>9.4639214299999992</v>
      </c>
    </row>
    <row r="263" spans="1:6">
      <c r="A263" s="19" t="s">
        <v>33</v>
      </c>
      <c r="B263" s="19" t="s">
        <v>366</v>
      </c>
      <c r="C263" s="5">
        <v>2017</v>
      </c>
      <c r="D263" s="9" t="s">
        <v>4</v>
      </c>
      <c r="E263" s="9" t="s">
        <v>15</v>
      </c>
      <c r="F263" s="5">
        <v>22.096292300000002</v>
      </c>
    </row>
    <row r="264" spans="1:6">
      <c r="A264" s="19" t="s">
        <v>34</v>
      </c>
      <c r="B264" s="19" t="s">
        <v>367</v>
      </c>
      <c r="C264" s="5">
        <v>2017</v>
      </c>
      <c r="D264" s="9" t="s">
        <v>4</v>
      </c>
      <c r="E264" s="9" t="s">
        <v>15</v>
      </c>
      <c r="F264" s="5">
        <v>2.38285627</v>
      </c>
    </row>
    <row r="265" spans="1:6">
      <c r="A265" s="19" t="s">
        <v>35</v>
      </c>
      <c r="B265" s="19" t="s">
        <v>368</v>
      </c>
      <c r="C265" s="5">
        <v>2017</v>
      </c>
      <c r="D265" s="9" t="s">
        <v>4</v>
      </c>
      <c r="E265" s="9" t="s">
        <v>15</v>
      </c>
      <c r="F265" s="5">
        <v>43.502563799999997</v>
      </c>
    </row>
    <row r="266" spans="1:6">
      <c r="A266" s="20" t="s">
        <v>3</v>
      </c>
      <c r="B266" s="19" t="s">
        <v>336</v>
      </c>
      <c r="C266" s="5">
        <v>2018</v>
      </c>
      <c r="D266" s="9" t="s">
        <v>4</v>
      </c>
      <c r="E266" s="9" t="s">
        <v>15</v>
      </c>
      <c r="F266" s="5">
        <v>29.2712398</v>
      </c>
    </row>
    <row r="267" spans="1:6">
      <c r="A267" s="20" t="s">
        <v>4</v>
      </c>
      <c r="B267" s="19" t="s">
        <v>337</v>
      </c>
      <c r="C267" s="5">
        <v>2018</v>
      </c>
      <c r="D267" s="9" t="s">
        <v>4</v>
      </c>
      <c r="E267" s="9" t="s">
        <v>15</v>
      </c>
      <c r="F267" s="5">
        <v>5.8747924100000004</v>
      </c>
    </row>
    <row r="268" spans="1:6">
      <c r="A268" s="19" t="s">
        <v>5</v>
      </c>
      <c r="B268" s="19" t="s">
        <v>338</v>
      </c>
      <c r="C268" s="5">
        <v>2018</v>
      </c>
      <c r="D268" s="9" t="s">
        <v>4</v>
      </c>
      <c r="E268" s="9" t="s">
        <v>15</v>
      </c>
      <c r="F268" s="5">
        <v>82.698093499999999</v>
      </c>
    </row>
    <row r="269" spans="1:6">
      <c r="A269" s="19" t="s">
        <v>6</v>
      </c>
      <c r="B269" s="19" t="s">
        <v>339</v>
      </c>
      <c r="C269" s="5">
        <v>2018</v>
      </c>
      <c r="D269" s="9" t="s">
        <v>4</v>
      </c>
      <c r="E269" s="9" t="s">
        <v>15</v>
      </c>
      <c r="F269" s="5">
        <v>25.930449299999999</v>
      </c>
    </row>
    <row r="270" spans="1:6">
      <c r="A270" s="19" t="s">
        <v>7</v>
      </c>
      <c r="B270" s="19" t="s">
        <v>340</v>
      </c>
      <c r="C270" s="5">
        <v>2018</v>
      </c>
      <c r="D270" s="9" t="s">
        <v>4</v>
      </c>
      <c r="E270" s="9" t="s">
        <v>15</v>
      </c>
      <c r="F270" s="5">
        <v>8.1669025400000006</v>
      </c>
    </row>
    <row r="271" spans="1:6">
      <c r="A271" s="19" t="s">
        <v>8</v>
      </c>
      <c r="B271" s="19" t="s">
        <v>341</v>
      </c>
      <c r="C271" s="5">
        <v>2018</v>
      </c>
      <c r="D271" s="9" t="s">
        <v>4</v>
      </c>
      <c r="E271" s="9" t="s">
        <v>15</v>
      </c>
      <c r="F271" s="5">
        <v>7.7905068799999997</v>
      </c>
    </row>
    <row r="272" spans="1:6">
      <c r="A272" s="19" t="s">
        <v>9</v>
      </c>
      <c r="B272" s="19" t="s">
        <v>342</v>
      </c>
      <c r="C272" s="5">
        <v>2018</v>
      </c>
      <c r="D272" s="9" t="s">
        <v>4</v>
      </c>
      <c r="E272" s="9" t="s">
        <v>15</v>
      </c>
      <c r="F272" s="5">
        <v>98.246426200000002</v>
      </c>
    </row>
    <row r="273" spans="1:6">
      <c r="A273" s="19" t="s">
        <v>10</v>
      </c>
      <c r="B273" s="19" t="s">
        <v>343</v>
      </c>
      <c r="C273" s="5">
        <v>2018</v>
      </c>
      <c r="D273" s="9" t="s">
        <v>4</v>
      </c>
      <c r="E273" s="9" t="s">
        <v>15</v>
      </c>
      <c r="F273" s="5">
        <v>11.898195299999999</v>
      </c>
    </row>
    <row r="274" spans="1:6">
      <c r="A274" s="19" t="s">
        <v>11</v>
      </c>
      <c r="B274" s="19" t="s">
        <v>344</v>
      </c>
      <c r="C274" s="5">
        <v>2018</v>
      </c>
      <c r="D274" s="9" t="s">
        <v>4</v>
      </c>
      <c r="E274" s="9" t="s">
        <v>15</v>
      </c>
      <c r="F274" s="5">
        <v>79.882317099999995</v>
      </c>
    </row>
    <row r="275" spans="1:6">
      <c r="A275" s="19" t="s">
        <v>12</v>
      </c>
      <c r="B275" s="19" t="s">
        <v>345</v>
      </c>
      <c r="C275" s="5">
        <v>2018</v>
      </c>
      <c r="D275" s="9" t="s">
        <v>4</v>
      </c>
      <c r="E275" s="9" t="s">
        <v>15</v>
      </c>
      <c r="F275" s="5">
        <v>16.2474928</v>
      </c>
    </row>
    <row r="276" spans="1:6">
      <c r="A276" s="19" t="s">
        <v>13</v>
      </c>
      <c r="B276" s="19" t="s">
        <v>346</v>
      </c>
      <c r="C276" s="5">
        <v>2018</v>
      </c>
      <c r="D276" s="9" t="s">
        <v>4</v>
      </c>
      <c r="E276" s="9" t="s">
        <v>15</v>
      </c>
      <c r="F276" s="5">
        <v>9.6925606900000005</v>
      </c>
    </row>
    <row r="277" spans="1:6">
      <c r="A277" s="19" t="s">
        <v>14</v>
      </c>
      <c r="B277" s="19" t="s">
        <v>347</v>
      </c>
      <c r="C277" s="5">
        <v>2018</v>
      </c>
      <c r="D277" s="9" t="s">
        <v>4</v>
      </c>
      <c r="E277" s="9" t="s">
        <v>15</v>
      </c>
      <c r="F277" s="5">
        <v>57.493577500000001</v>
      </c>
    </row>
    <row r="278" spans="1:6">
      <c r="A278" s="19" t="s">
        <v>15</v>
      </c>
      <c r="B278" s="19" t="s">
        <v>348</v>
      </c>
      <c r="C278" s="5">
        <v>2018</v>
      </c>
      <c r="D278" s="9" t="s">
        <v>4</v>
      </c>
      <c r="E278" s="9" t="s">
        <v>15</v>
      </c>
      <c r="F278" s="5">
        <v>65.2114081</v>
      </c>
    </row>
    <row r="279" spans="1:6">
      <c r="A279" s="19" t="s">
        <v>16</v>
      </c>
      <c r="B279" s="19" t="s">
        <v>349</v>
      </c>
      <c r="C279" s="5">
        <v>2018</v>
      </c>
      <c r="D279" s="9" t="s">
        <v>4</v>
      </c>
      <c r="E279" s="9" t="s">
        <v>15</v>
      </c>
      <c r="F279" s="5">
        <v>11.2797246</v>
      </c>
    </row>
    <row r="280" spans="1:6">
      <c r="A280" s="19" t="s">
        <v>17</v>
      </c>
      <c r="B280" s="19" t="s">
        <v>350</v>
      </c>
      <c r="C280" s="5">
        <v>2018</v>
      </c>
      <c r="D280" s="9" t="s">
        <v>4</v>
      </c>
      <c r="E280" s="9" t="s">
        <v>15</v>
      </c>
      <c r="F280" s="5">
        <v>35.5383323</v>
      </c>
    </row>
    <row r="281" spans="1:6">
      <c r="A281" s="19" t="s">
        <v>18</v>
      </c>
      <c r="B281" s="19" t="s">
        <v>351</v>
      </c>
      <c r="C281" s="5">
        <v>2018</v>
      </c>
      <c r="D281" s="9" t="s">
        <v>4</v>
      </c>
      <c r="E281" s="9" t="s">
        <v>15</v>
      </c>
      <c r="F281" s="5">
        <v>18.585109200000002</v>
      </c>
    </row>
    <row r="282" spans="1:6">
      <c r="A282" s="19" t="s">
        <v>19</v>
      </c>
      <c r="B282" s="19" t="s">
        <v>352</v>
      </c>
      <c r="C282" s="5">
        <v>2018</v>
      </c>
      <c r="D282" s="9" t="s">
        <v>4</v>
      </c>
      <c r="E282" s="9" t="s">
        <v>15</v>
      </c>
      <c r="F282" s="5">
        <v>43.6365287</v>
      </c>
    </row>
    <row r="283" spans="1:6">
      <c r="A283" s="19" t="s">
        <v>20</v>
      </c>
      <c r="B283" s="19" t="s">
        <v>353</v>
      </c>
      <c r="C283" s="5">
        <v>2018</v>
      </c>
      <c r="D283" s="9" t="s">
        <v>4</v>
      </c>
      <c r="E283" s="9" t="s">
        <v>15</v>
      </c>
      <c r="F283" s="5">
        <v>41.139159800000002</v>
      </c>
    </row>
    <row r="284" spans="1:6">
      <c r="A284" s="19" t="s">
        <v>21</v>
      </c>
      <c r="B284" s="19" t="s">
        <v>354</v>
      </c>
      <c r="C284" s="5">
        <v>2018</v>
      </c>
      <c r="D284" s="9" t="s">
        <v>4</v>
      </c>
      <c r="E284" s="9" t="s">
        <v>15</v>
      </c>
      <c r="F284" s="5">
        <v>31.7000742</v>
      </c>
    </row>
    <row r="285" spans="1:6">
      <c r="A285" s="19" t="s">
        <v>22</v>
      </c>
      <c r="B285" s="19" t="s">
        <v>355</v>
      </c>
      <c r="C285" s="5">
        <v>2018</v>
      </c>
      <c r="D285" s="9" t="s">
        <v>4</v>
      </c>
      <c r="E285" s="9" t="s">
        <v>15</v>
      </c>
      <c r="F285" s="5">
        <v>15.582469</v>
      </c>
    </row>
    <row r="286" spans="1:6">
      <c r="A286" s="19" t="s">
        <v>23</v>
      </c>
      <c r="B286" s="19" t="s">
        <v>356</v>
      </c>
      <c r="C286" s="5">
        <v>2018</v>
      </c>
      <c r="D286" s="9" t="s">
        <v>4</v>
      </c>
      <c r="E286" s="9" t="s">
        <v>15</v>
      </c>
      <c r="F286" s="5">
        <v>27.5323542</v>
      </c>
    </row>
    <row r="287" spans="1:6">
      <c r="A287" s="19" t="s">
        <v>24</v>
      </c>
      <c r="B287" s="19" t="s">
        <v>357</v>
      </c>
      <c r="C287" s="5">
        <v>2018</v>
      </c>
      <c r="D287" s="9" t="s">
        <v>4</v>
      </c>
      <c r="E287" s="9" t="s">
        <v>15</v>
      </c>
      <c r="F287" s="5">
        <v>19.278204899999999</v>
      </c>
    </row>
    <row r="288" spans="1:6">
      <c r="A288" s="19" t="s">
        <v>25</v>
      </c>
      <c r="B288" s="19" t="s">
        <v>358</v>
      </c>
      <c r="C288" s="5">
        <v>2018</v>
      </c>
      <c r="D288" s="9" t="s">
        <v>4</v>
      </c>
      <c r="E288" s="9" t="s">
        <v>15</v>
      </c>
      <c r="F288" s="5">
        <v>10.4188562</v>
      </c>
    </row>
    <row r="289" spans="1:6">
      <c r="A289" s="19" t="s">
        <v>26</v>
      </c>
      <c r="B289" s="19" t="s">
        <v>359</v>
      </c>
      <c r="C289" s="5">
        <v>2018</v>
      </c>
      <c r="D289" s="9" t="s">
        <v>4</v>
      </c>
      <c r="E289" s="9" t="s">
        <v>15</v>
      </c>
      <c r="F289" s="5">
        <v>51.117255399999998</v>
      </c>
    </row>
    <row r="290" spans="1:6">
      <c r="A290" s="19" t="s">
        <v>27</v>
      </c>
      <c r="B290" s="19" t="s">
        <v>360</v>
      </c>
      <c r="C290" s="5">
        <v>2018</v>
      </c>
      <c r="D290" s="9" t="s">
        <v>4</v>
      </c>
      <c r="E290" s="9" t="s">
        <v>15</v>
      </c>
      <c r="F290" s="5">
        <v>19.928096</v>
      </c>
    </row>
    <row r="291" spans="1:6">
      <c r="A291" s="19" t="s">
        <v>28</v>
      </c>
      <c r="B291" s="19" t="s">
        <v>361</v>
      </c>
      <c r="C291" s="5">
        <v>2018</v>
      </c>
      <c r="D291" s="9" t="s">
        <v>4</v>
      </c>
      <c r="E291" s="9" t="s">
        <v>15</v>
      </c>
      <c r="F291" s="5">
        <v>39.103140199999999</v>
      </c>
    </row>
    <row r="292" spans="1:6">
      <c r="A292" s="19" t="s">
        <v>29</v>
      </c>
      <c r="B292" s="19" t="s">
        <v>362</v>
      </c>
      <c r="C292" s="5">
        <v>2018</v>
      </c>
      <c r="D292" s="9" t="s">
        <v>4</v>
      </c>
      <c r="E292" s="9" t="s">
        <v>15</v>
      </c>
      <c r="F292" s="5">
        <v>31.198679299999998</v>
      </c>
    </row>
    <row r="293" spans="1:6">
      <c r="A293" s="19" t="s">
        <v>30</v>
      </c>
      <c r="B293" s="19" t="s">
        <v>363</v>
      </c>
      <c r="C293" s="5">
        <v>2018</v>
      </c>
      <c r="D293" s="9" t="s">
        <v>4</v>
      </c>
      <c r="E293" s="9" t="s">
        <v>15</v>
      </c>
      <c r="F293" s="5">
        <v>22.615927500000002</v>
      </c>
    </row>
    <row r="294" spans="1:6">
      <c r="A294" s="19" t="s">
        <v>31</v>
      </c>
      <c r="B294" s="19" t="s">
        <v>364</v>
      </c>
      <c r="C294" s="5">
        <v>2018</v>
      </c>
      <c r="D294" s="9" t="s">
        <v>4</v>
      </c>
      <c r="E294" s="9" t="s">
        <v>15</v>
      </c>
      <c r="F294" s="5">
        <v>40.022437099999998</v>
      </c>
    </row>
    <row r="295" spans="1:6">
      <c r="A295" s="19" t="s">
        <v>32</v>
      </c>
      <c r="B295" s="19" t="s">
        <v>365</v>
      </c>
      <c r="C295" s="5">
        <v>2018</v>
      </c>
      <c r="D295" s="9" t="s">
        <v>4</v>
      </c>
      <c r="E295" s="9" t="s">
        <v>15</v>
      </c>
      <c r="F295" s="5">
        <v>11.276533199999999</v>
      </c>
    </row>
    <row r="296" spans="1:6">
      <c r="A296" s="19" t="s">
        <v>33</v>
      </c>
      <c r="B296" s="19" t="s">
        <v>366</v>
      </c>
      <c r="C296" s="5">
        <v>2018</v>
      </c>
      <c r="D296" s="9" t="s">
        <v>4</v>
      </c>
      <c r="E296" s="9" t="s">
        <v>15</v>
      </c>
      <c r="F296" s="5">
        <v>17.974516300000001</v>
      </c>
    </row>
    <row r="297" spans="1:6">
      <c r="A297" s="19" t="s">
        <v>34</v>
      </c>
      <c r="B297" s="19" t="s">
        <v>367</v>
      </c>
      <c r="C297" s="5">
        <v>2018</v>
      </c>
      <c r="D297" s="9" t="s">
        <v>4</v>
      </c>
      <c r="E297" s="9" t="s">
        <v>15</v>
      </c>
      <c r="F297" s="5">
        <v>2.6718158700000001</v>
      </c>
    </row>
    <row r="298" spans="1:6">
      <c r="A298" s="19" t="s">
        <v>35</v>
      </c>
      <c r="B298" s="19" t="s">
        <v>368</v>
      </c>
      <c r="C298" s="5">
        <v>2018</v>
      </c>
      <c r="D298" s="9" t="s">
        <v>4</v>
      </c>
      <c r="E298" s="9" t="s">
        <v>15</v>
      </c>
      <c r="F298" s="5">
        <v>47.065614199999999</v>
      </c>
    </row>
    <row r="299" spans="1:6">
      <c r="A299" s="20" t="s">
        <v>3</v>
      </c>
      <c r="B299" s="19" t="s">
        <v>336</v>
      </c>
      <c r="C299" s="5">
        <v>2019</v>
      </c>
      <c r="D299" s="9" t="s">
        <v>4</v>
      </c>
      <c r="E299" s="9" t="s">
        <v>15</v>
      </c>
      <c r="F299" s="5">
        <v>28.963239699999999</v>
      </c>
    </row>
    <row r="300" spans="1:6">
      <c r="A300" s="20" t="s">
        <v>4</v>
      </c>
      <c r="B300" s="19" t="s">
        <v>337</v>
      </c>
      <c r="C300" s="5">
        <v>2019</v>
      </c>
      <c r="D300" s="9" t="s">
        <v>4</v>
      </c>
      <c r="E300" s="9" t="s">
        <v>15</v>
      </c>
      <c r="F300" s="5">
        <v>8.4780429300000009</v>
      </c>
    </row>
    <row r="301" spans="1:6">
      <c r="A301" s="19" t="s">
        <v>5</v>
      </c>
      <c r="B301" s="19" t="s">
        <v>338</v>
      </c>
      <c r="C301" s="5">
        <v>2019</v>
      </c>
      <c r="D301" s="9" t="s">
        <v>4</v>
      </c>
      <c r="E301" s="9" t="s">
        <v>15</v>
      </c>
      <c r="F301" s="5">
        <v>78.886457399999998</v>
      </c>
    </row>
    <row r="302" spans="1:6">
      <c r="A302" s="19" t="s">
        <v>6</v>
      </c>
      <c r="B302" s="19" t="s">
        <v>339</v>
      </c>
      <c r="C302" s="5">
        <v>2019</v>
      </c>
      <c r="D302" s="9" t="s">
        <v>4</v>
      </c>
      <c r="E302" s="9" t="s">
        <v>15</v>
      </c>
      <c r="F302" s="5">
        <v>13.195976699999999</v>
      </c>
    </row>
    <row r="303" spans="1:6">
      <c r="A303" s="19" t="s">
        <v>7</v>
      </c>
      <c r="B303" s="19" t="s">
        <v>340</v>
      </c>
      <c r="C303" s="5">
        <v>2019</v>
      </c>
      <c r="D303" s="9" t="s">
        <v>4</v>
      </c>
      <c r="E303" s="9" t="s">
        <v>15</v>
      </c>
      <c r="F303" s="5">
        <v>8.4345650499999998</v>
      </c>
    </row>
    <row r="304" spans="1:6">
      <c r="A304" s="19" t="s">
        <v>8</v>
      </c>
      <c r="B304" s="19" t="s">
        <v>341</v>
      </c>
      <c r="C304" s="5">
        <v>2019</v>
      </c>
      <c r="D304" s="9" t="s">
        <v>4</v>
      </c>
      <c r="E304" s="9" t="s">
        <v>15</v>
      </c>
      <c r="F304" s="5">
        <v>9.6358438300000007</v>
      </c>
    </row>
    <row r="305" spans="1:6">
      <c r="A305" s="19" t="s">
        <v>9</v>
      </c>
      <c r="B305" s="19" t="s">
        <v>342</v>
      </c>
      <c r="C305" s="5">
        <v>2019</v>
      </c>
      <c r="D305" s="9" t="s">
        <v>4</v>
      </c>
      <c r="E305" s="9" t="s">
        <v>15</v>
      </c>
      <c r="F305" s="5">
        <v>107.39582</v>
      </c>
    </row>
    <row r="306" spans="1:6">
      <c r="A306" s="19" t="s">
        <v>10</v>
      </c>
      <c r="B306" s="19" t="s">
        <v>343</v>
      </c>
      <c r="C306" s="5">
        <v>2019</v>
      </c>
      <c r="D306" s="9" t="s">
        <v>4</v>
      </c>
      <c r="E306" s="9" t="s">
        <v>15</v>
      </c>
      <c r="F306" s="5">
        <v>10.960539900000001</v>
      </c>
    </row>
    <row r="307" spans="1:6">
      <c r="A307" s="19" t="s">
        <v>11</v>
      </c>
      <c r="B307" s="19" t="s">
        <v>344</v>
      </c>
      <c r="C307" s="5">
        <v>2019</v>
      </c>
      <c r="D307" s="9" t="s">
        <v>4</v>
      </c>
      <c r="E307" s="9" t="s">
        <v>15</v>
      </c>
      <c r="F307" s="5">
        <v>77.974676799999997</v>
      </c>
    </row>
    <row r="308" spans="1:6">
      <c r="A308" s="19" t="s">
        <v>12</v>
      </c>
      <c r="B308" s="19" t="s">
        <v>345</v>
      </c>
      <c r="C308" s="5">
        <v>2019</v>
      </c>
      <c r="D308" s="9" t="s">
        <v>4</v>
      </c>
      <c r="E308" s="9" t="s">
        <v>15</v>
      </c>
      <c r="F308" s="5">
        <v>14.405595399999999</v>
      </c>
    </row>
    <row r="309" spans="1:6">
      <c r="A309" s="19" t="s">
        <v>13</v>
      </c>
      <c r="B309" s="19" t="s">
        <v>346</v>
      </c>
      <c r="C309" s="5">
        <v>2019</v>
      </c>
      <c r="D309" s="9" t="s">
        <v>4</v>
      </c>
      <c r="E309" s="9" t="s">
        <v>15</v>
      </c>
      <c r="F309" s="5">
        <v>9.4443892799999993</v>
      </c>
    </row>
    <row r="310" spans="1:6">
      <c r="A310" s="19" t="s">
        <v>14</v>
      </c>
      <c r="B310" s="19" t="s">
        <v>347</v>
      </c>
      <c r="C310" s="5">
        <v>2019</v>
      </c>
      <c r="D310" s="9" t="s">
        <v>4</v>
      </c>
      <c r="E310" s="9" t="s">
        <v>15</v>
      </c>
      <c r="F310" s="5">
        <v>65.098535400000003</v>
      </c>
    </row>
    <row r="311" spans="1:6">
      <c r="A311" s="19" t="s">
        <v>15</v>
      </c>
      <c r="B311" s="19" t="s">
        <v>348</v>
      </c>
      <c r="C311" s="5">
        <v>2019</v>
      </c>
      <c r="D311" s="9" t="s">
        <v>4</v>
      </c>
      <c r="E311" s="9" t="s">
        <v>15</v>
      </c>
      <c r="F311" s="5">
        <v>53.156251900000001</v>
      </c>
    </row>
    <row r="312" spans="1:6">
      <c r="A312" s="19" t="s">
        <v>16</v>
      </c>
      <c r="B312" s="19" t="s">
        <v>349</v>
      </c>
      <c r="C312" s="5">
        <v>2019</v>
      </c>
      <c r="D312" s="9" t="s">
        <v>4</v>
      </c>
      <c r="E312" s="9" t="s">
        <v>15</v>
      </c>
      <c r="F312" s="5">
        <v>15.701211499999999</v>
      </c>
    </row>
    <row r="313" spans="1:6">
      <c r="A313" s="19" t="s">
        <v>17</v>
      </c>
      <c r="B313" s="19" t="s">
        <v>350</v>
      </c>
      <c r="C313" s="5">
        <v>2019</v>
      </c>
      <c r="D313" s="9" t="s">
        <v>4</v>
      </c>
      <c r="E313" s="9" t="s">
        <v>15</v>
      </c>
      <c r="F313" s="5">
        <v>30.327415999999999</v>
      </c>
    </row>
    <row r="314" spans="1:6">
      <c r="A314" s="19" t="s">
        <v>18</v>
      </c>
      <c r="B314" s="19" t="s">
        <v>351</v>
      </c>
      <c r="C314" s="5">
        <v>2019</v>
      </c>
      <c r="D314" s="9" t="s">
        <v>4</v>
      </c>
      <c r="E314" s="9" t="s">
        <v>15</v>
      </c>
      <c r="F314" s="5">
        <v>18.7990514</v>
      </c>
    </row>
    <row r="315" spans="1:6">
      <c r="A315" s="19" t="s">
        <v>19</v>
      </c>
      <c r="B315" s="19" t="s">
        <v>352</v>
      </c>
      <c r="C315" s="5">
        <v>2019</v>
      </c>
      <c r="D315" s="9" t="s">
        <v>4</v>
      </c>
      <c r="E315" s="9" t="s">
        <v>15</v>
      </c>
      <c r="F315" s="5">
        <v>51.377542099999999</v>
      </c>
    </row>
    <row r="316" spans="1:6">
      <c r="A316" s="19" t="s">
        <v>20</v>
      </c>
      <c r="B316" s="19" t="s">
        <v>353</v>
      </c>
      <c r="C316" s="5">
        <v>2019</v>
      </c>
      <c r="D316" s="9" t="s">
        <v>4</v>
      </c>
      <c r="E316" s="9" t="s">
        <v>15</v>
      </c>
      <c r="F316" s="5">
        <v>52.359178999999997</v>
      </c>
    </row>
    <row r="317" spans="1:6">
      <c r="A317" s="19" t="s">
        <v>21</v>
      </c>
      <c r="B317" s="19" t="s">
        <v>354</v>
      </c>
      <c r="C317" s="5">
        <v>2019</v>
      </c>
      <c r="D317" s="9" t="s">
        <v>4</v>
      </c>
      <c r="E317" s="9" t="s">
        <v>15</v>
      </c>
      <c r="F317" s="5">
        <v>17.156627400000001</v>
      </c>
    </row>
    <row r="318" spans="1:6">
      <c r="A318" s="19" t="s">
        <v>22</v>
      </c>
      <c r="B318" s="19" t="s">
        <v>355</v>
      </c>
      <c r="C318" s="5">
        <v>2019</v>
      </c>
      <c r="D318" s="9" t="s">
        <v>4</v>
      </c>
      <c r="E318" s="9" t="s">
        <v>15</v>
      </c>
      <c r="F318" s="5">
        <v>17.8379501</v>
      </c>
    </row>
    <row r="319" spans="1:6">
      <c r="A319" s="19" t="s">
        <v>23</v>
      </c>
      <c r="B319" s="19" t="s">
        <v>356</v>
      </c>
      <c r="C319" s="5">
        <v>2019</v>
      </c>
      <c r="D319" s="9" t="s">
        <v>4</v>
      </c>
      <c r="E319" s="9" t="s">
        <v>15</v>
      </c>
      <c r="F319" s="5">
        <v>28.247346799999999</v>
      </c>
    </row>
    <row r="320" spans="1:6">
      <c r="A320" s="19" t="s">
        <v>24</v>
      </c>
      <c r="B320" s="19" t="s">
        <v>357</v>
      </c>
      <c r="C320" s="5">
        <v>2019</v>
      </c>
      <c r="D320" s="9" t="s">
        <v>4</v>
      </c>
      <c r="E320" s="9" t="s">
        <v>15</v>
      </c>
      <c r="F320" s="5">
        <v>19.472726300000001</v>
      </c>
    </row>
    <row r="321" spans="1:6">
      <c r="A321" s="19" t="s">
        <v>25</v>
      </c>
      <c r="B321" s="19" t="s">
        <v>358</v>
      </c>
      <c r="C321" s="5">
        <v>2019</v>
      </c>
      <c r="D321" s="9" t="s">
        <v>4</v>
      </c>
      <c r="E321" s="9" t="s">
        <v>15</v>
      </c>
      <c r="F321" s="5">
        <v>10.003965900000001</v>
      </c>
    </row>
    <row r="322" spans="1:6">
      <c r="A322" s="19" t="s">
        <v>26</v>
      </c>
      <c r="B322" s="19" t="s">
        <v>359</v>
      </c>
      <c r="C322" s="5">
        <v>2019</v>
      </c>
      <c r="D322" s="9" t="s">
        <v>4</v>
      </c>
      <c r="E322" s="9" t="s">
        <v>15</v>
      </c>
      <c r="F322" s="5">
        <v>44.522513799999999</v>
      </c>
    </row>
    <row r="323" spans="1:6">
      <c r="A323" s="19" t="s">
        <v>27</v>
      </c>
      <c r="B323" s="19" t="s">
        <v>360</v>
      </c>
      <c r="C323" s="5">
        <v>2019</v>
      </c>
      <c r="D323" s="9" t="s">
        <v>4</v>
      </c>
      <c r="E323" s="9" t="s">
        <v>15</v>
      </c>
      <c r="F323" s="5">
        <v>18.341796200000001</v>
      </c>
    </row>
    <row r="324" spans="1:6">
      <c r="A324" s="19" t="s">
        <v>28</v>
      </c>
      <c r="B324" s="19" t="s">
        <v>361</v>
      </c>
      <c r="C324" s="5">
        <v>2019</v>
      </c>
      <c r="D324" s="9" t="s">
        <v>4</v>
      </c>
      <c r="E324" s="9" t="s">
        <v>15</v>
      </c>
      <c r="F324" s="5">
        <v>36.186383200000002</v>
      </c>
    </row>
    <row r="325" spans="1:6">
      <c r="A325" s="19" t="s">
        <v>29</v>
      </c>
      <c r="B325" s="19" t="s">
        <v>362</v>
      </c>
      <c r="C325" s="5">
        <v>2019</v>
      </c>
      <c r="D325" s="9" t="s">
        <v>4</v>
      </c>
      <c r="E325" s="9" t="s">
        <v>15</v>
      </c>
      <c r="F325" s="5">
        <v>45.560006199999997</v>
      </c>
    </row>
    <row r="326" spans="1:6">
      <c r="A326" s="19" t="s">
        <v>30</v>
      </c>
      <c r="B326" s="19" t="s">
        <v>363</v>
      </c>
      <c r="C326" s="5">
        <v>2019</v>
      </c>
      <c r="D326" s="9" t="s">
        <v>4</v>
      </c>
      <c r="E326" s="9" t="s">
        <v>15</v>
      </c>
      <c r="F326" s="5">
        <v>27.157978499999999</v>
      </c>
    </row>
    <row r="327" spans="1:6">
      <c r="A327" s="19" t="s">
        <v>31</v>
      </c>
      <c r="B327" s="19" t="s">
        <v>364</v>
      </c>
      <c r="C327" s="5">
        <v>2019</v>
      </c>
      <c r="D327" s="9" t="s">
        <v>4</v>
      </c>
      <c r="E327" s="9" t="s">
        <v>15</v>
      </c>
      <c r="F327" s="5">
        <v>24.386134999999999</v>
      </c>
    </row>
    <row r="328" spans="1:6">
      <c r="A328" s="19" t="s">
        <v>32</v>
      </c>
      <c r="B328" s="19" t="s">
        <v>365</v>
      </c>
      <c r="C328" s="5">
        <v>2019</v>
      </c>
      <c r="D328" s="9" t="s">
        <v>4</v>
      </c>
      <c r="E328" s="9" t="s">
        <v>15</v>
      </c>
      <c r="F328" s="5">
        <v>13.8548118</v>
      </c>
    </row>
    <row r="329" spans="1:6">
      <c r="A329" s="19" t="s">
        <v>33</v>
      </c>
      <c r="B329" s="19" t="s">
        <v>366</v>
      </c>
      <c r="C329" s="5">
        <v>2019</v>
      </c>
      <c r="D329" s="9" t="s">
        <v>4</v>
      </c>
      <c r="E329" s="9" t="s">
        <v>15</v>
      </c>
      <c r="F329" s="5">
        <v>17.5886119</v>
      </c>
    </row>
    <row r="330" spans="1:6">
      <c r="A330" s="19" t="s">
        <v>34</v>
      </c>
      <c r="B330" s="19" t="s">
        <v>367</v>
      </c>
      <c r="C330" s="5">
        <v>2019</v>
      </c>
      <c r="D330" s="9" t="s">
        <v>4</v>
      </c>
      <c r="E330" s="9" t="s">
        <v>15</v>
      </c>
      <c r="F330" s="5">
        <v>2.0592103599999998</v>
      </c>
    </row>
    <row r="331" spans="1:6">
      <c r="A331" s="19" t="s">
        <v>35</v>
      </c>
      <c r="B331" s="19" t="s">
        <v>368</v>
      </c>
      <c r="C331" s="5">
        <v>2019</v>
      </c>
      <c r="D331" s="9" t="s">
        <v>4</v>
      </c>
      <c r="E331" s="9" t="s">
        <v>15</v>
      </c>
      <c r="F331" s="5">
        <v>41.279033599999998</v>
      </c>
    </row>
    <row r="332" spans="1:6">
      <c r="A332" s="20" t="s">
        <v>3</v>
      </c>
      <c r="B332" s="19" t="s">
        <v>336</v>
      </c>
      <c r="C332" s="5">
        <v>2020</v>
      </c>
      <c r="D332" s="9" t="s">
        <v>4</v>
      </c>
      <c r="E332" s="9" t="s">
        <v>15</v>
      </c>
      <c r="F332" s="5">
        <v>29.027721499999998</v>
      </c>
    </row>
    <row r="333" spans="1:6">
      <c r="A333" s="20" t="s">
        <v>4</v>
      </c>
      <c r="B333" s="19" t="s">
        <v>337</v>
      </c>
      <c r="C333" s="5">
        <v>2020</v>
      </c>
      <c r="D333" s="9" t="s">
        <v>4</v>
      </c>
      <c r="E333" s="9" t="s">
        <v>15</v>
      </c>
      <c r="F333" s="5">
        <v>6.5235369900000002</v>
      </c>
    </row>
    <row r="334" spans="1:6">
      <c r="A334" s="19" t="s">
        <v>5</v>
      </c>
      <c r="B334" s="19" t="s">
        <v>338</v>
      </c>
      <c r="C334" s="5">
        <v>2020</v>
      </c>
      <c r="D334" s="9" t="s">
        <v>4</v>
      </c>
      <c r="E334" s="9" t="s">
        <v>15</v>
      </c>
      <c r="F334" s="5">
        <v>78.641132200000001</v>
      </c>
    </row>
    <row r="335" spans="1:6">
      <c r="A335" s="19" t="s">
        <v>6</v>
      </c>
      <c r="B335" s="19" t="s">
        <v>339</v>
      </c>
      <c r="C335" s="5">
        <v>2020</v>
      </c>
      <c r="D335" s="9" t="s">
        <v>4</v>
      </c>
      <c r="E335" s="9" t="s">
        <v>15</v>
      </c>
      <c r="F335" s="5">
        <v>9.7689640000000004</v>
      </c>
    </row>
    <row r="336" spans="1:6">
      <c r="A336" s="19" t="s">
        <v>7</v>
      </c>
      <c r="B336" s="19" t="s">
        <v>340</v>
      </c>
      <c r="C336" s="5">
        <v>2020</v>
      </c>
      <c r="D336" s="9" t="s">
        <v>4</v>
      </c>
      <c r="E336" s="9" t="s">
        <v>15</v>
      </c>
      <c r="F336" s="5">
        <v>8.1864529299999997</v>
      </c>
    </row>
    <row r="337" spans="1:6">
      <c r="A337" s="19" t="s">
        <v>8</v>
      </c>
      <c r="B337" s="19" t="s">
        <v>341</v>
      </c>
      <c r="C337" s="5">
        <v>2020</v>
      </c>
      <c r="D337" s="9" t="s">
        <v>4</v>
      </c>
      <c r="E337" s="9" t="s">
        <v>15</v>
      </c>
      <c r="F337" s="5">
        <v>7.6904229800000001</v>
      </c>
    </row>
    <row r="338" spans="1:6">
      <c r="A338" s="19" t="s">
        <v>9</v>
      </c>
      <c r="B338" s="19" t="s">
        <v>342</v>
      </c>
      <c r="C338" s="5">
        <v>2020</v>
      </c>
      <c r="D338" s="9" t="s">
        <v>4</v>
      </c>
      <c r="E338" s="9" t="s">
        <v>15</v>
      </c>
      <c r="F338" s="5">
        <v>94.887686599999995</v>
      </c>
    </row>
    <row r="339" spans="1:6">
      <c r="A339" s="19" t="s">
        <v>10</v>
      </c>
      <c r="B339" s="19" t="s">
        <v>343</v>
      </c>
      <c r="C339" s="5">
        <v>2020</v>
      </c>
      <c r="D339" s="9" t="s">
        <v>4</v>
      </c>
      <c r="E339" s="9" t="s">
        <v>15</v>
      </c>
      <c r="F339" s="5">
        <v>9.5601811600000008</v>
      </c>
    </row>
    <row r="340" spans="1:6">
      <c r="A340" s="19" t="s">
        <v>11</v>
      </c>
      <c r="B340" s="19" t="s">
        <v>344</v>
      </c>
      <c r="C340" s="5">
        <v>2020</v>
      </c>
      <c r="D340" s="9" t="s">
        <v>4</v>
      </c>
      <c r="E340" s="9" t="s">
        <v>15</v>
      </c>
      <c r="F340" s="5">
        <v>92.654232399999998</v>
      </c>
    </row>
    <row r="341" spans="1:6">
      <c r="A341" s="19" t="s">
        <v>12</v>
      </c>
      <c r="B341" s="19" t="s">
        <v>345</v>
      </c>
      <c r="C341" s="5">
        <v>2020</v>
      </c>
      <c r="D341" s="9" t="s">
        <v>4</v>
      </c>
      <c r="E341" s="9" t="s">
        <v>15</v>
      </c>
      <c r="F341" s="5">
        <v>14.5386335</v>
      </c>
    </row>
    <row r="342" spans="1:6">
      <c r="A342" s="19" t="s">
        <v>13</v>
      </c>
      <c r="B342" s="19" t="s">
        <v>346</v>
      </c>
      <c r="C342" s="5">
        <v>2020</v>
      </c>
      <c r="D342" s="9" t="s">
        <v>4</v>
      </c>
      <c r="E342" s="9" t="s">
        <v>15</v>
      </c>
      <c r="F342" s="5">
        <v>9.1670531700000009</v>
      </c>
    </row>
    <row r="343" spans="1:6">
      <c r="A343" s="19" t="s">
        <v>14</v>
      </c>
      <c r="B343" s="19" t="s">
        <v>347</v>
      </c>
      <c r="C343" s="5">
        <v>2020</v>
      </c>
      <c r="D343" s="9" t="s">
        <v>4</v>
      </c>
      <c r="E343" s="9" t="s">
        <v>15</v>
      </c>
      <c r="F343" s="5">
        <v>87.125952699999999</v>
      </c>
    </row>
    <row r="344" spans="1:6">
      <c r="A344" s="19" t="s">
        <v>15</v>
      </c>
      <c r="B344" s="19" t="s">
        <v>348</v>
      </c>
      <c r="C344" s="5">
        <v>2020</v>
      </c>
      <c r="D344" s="9" t="s">
        <v>4</v>
      </c>
      <c r="E344" s="9" t="s">
        <v>15</v>
      </c>
      <c r="F344" s="5">
        <v>42.590628600000002</v>
      </c>
    </row>
    <row r="345" spans="1:6">
      <c r="A345" s="19" t="s">
        <v>16</v>
      </c>
      <c r="B345" s="19" t="s">
        <v>349</v>
      </c>
      <c r="C345" s="5">
        <v>2020</v>
      </c>
      <c r="D345" s="9" t="s">
        <v>4</v>
      </c>
      <c r="E345" s="9" t="s">
        <v>15</v>
      </c>
      <c r="F345" s="5">
        <v>11.872166</v>
      </c>
    </row>
    <row r="346" spans="1:6">
      <c r="A346" s="19" t="s">
        <v>17</v>
      </c>
      <c r="B346" s="19" t="s">
        <v>350</v>
      </c>
      <c r="C346" s="5">
        <v>2020</v>
      </c>
      <c r="D346" s="9" t="s">
        <v>4</v>
      </c>
      <c r="E346" s="9" t="s">
        <v>15</v>
      </c>
      <c r="F346" s="5">
        <v>26.8442677</v>
      </c>
    </row>
    <row r="347" spans="1:6">
      <c r="A347" s="19" t="s">
        <v>18</v>
      </c>
      <c r="B347" s="19" t="s">
        <v>351</v>
      </c>
      <c r="C347" s="5">
        <v>2020</v>
      </c>
      <c r="D347" s="9" t="s">
        <v>4</v>
      </c>
      <c r="E347" s="9" t="s">
        <v>15</v>
      </c>
      <c r="F347" s="5">
        <v>18.178695900000001</v>
      </c>
    </row>
    <row r="348" spans="1:6">
      <c r="A348" s="19" t="s">
        <v>19</v>
      </c>
      <c r="B348" s="19" t="s">
        <v>352</v>
      </c>
      <c r="C348" s="5">
        <v>2020</v>
      </c>
      <c r="D348" s="9" t="s">
        <v>4</v>
      </c>
      <c r="E348" s="9" t="s">
        <v>15</v>
      </c>
      <c r="F348" s="5">
        <v>50.538594000000003</v>
      </c>
    </row>
    <row r="349" spans="1:6">
      <c r="A349" s="19" t="s">
        <v>20</v>
      </c>
      <c r="B349" s="19" t="s">
        <v>353</v>
      </c>
      <c r="C349" s="5">
        <v>2020</v>
      </c>
      <c r="D349" s="9" t="s">
        <v>4</v>
      </c>
      <c r="E349" s="9" t="s">
        <v>15</v>
      </c>
      <c r="F349" s="5">
        <v>50.113617900000001</v>
      </c>
    </row>
    <row r="350" spans="1:6">
      <c r="A350" s="19" t="s">
        <v>21</v>
      </c>
      <c r="B350" s="19" t="s">
        <v>354</v>
      </c>
      <c r="C350" s="5">
        <v>2020</v>
      </c>
      <c r="D350" s="9" t="s">
        <v>4</v>
      </c>
      <c r="E350" s="9" t="s">
        <v>15</v>
      </c>
      <c r="F350" s="5">
        <v>14.974228099999999</v>
      </c>
    </row>
    <row r="351" spans="1:6">
      <c r="A351" s="19" t="s">
        <v>22</v>
      </c>
      <c r="B351" s="19" t="s">
        <v>355</v>
      </c>
      <c r="C351" s="5">
        <v>2020</v>
      </c>
      <c r="D351" s="9" t="s">
        <v>4</v>
      </c>
      <c r="E351" s="9" t="s">
        <v>15</v>
      </c>
      <c r="F351" s="5">
        <v>15.904731999999999</v>
      </c>
    </row>
    <row r="352" spans="1:6">
      <c r="A352" s="19" t="s">
        <v>23</v>
      </c>
      <c r="B352" s="19" t="s">
        <v>356</v>
      </c>
      <c r="C352" s="5">
        <v>2020</v>
      </c>
      <c r="D352" s="9" t="s">
        <v>4</v>
      </c>
      <c r="E352" s="9" t="s">
        <v>15</v>
      </c>
      <c r="F352" s="5">
        <v>21.1754274</v>
      </c>
    </row>
    <row r="353" spans="1:6">
      <c r="A353" s="19" t="s">
        <v>24</v>
      </c>
      <c r="B353" s="19" t="s">
        <v>357</v>
      </c>
      <c r="C353" s="5">
        <v>2020</v>
      </c>
      <c r="D353" s="9" t="s">
        <v>4</v>
      </c>
      <c r="E353" s="9" t="s">
        <v>15</v>
      </c>
      <c r="F353" s="5">
        <v>15.660891100000001</v>
      </c>
    </row>
    <row r="354" spans="1:6">
      <c r="A354" s="19" t="s">
        <v>25</v>
      </c>
      <c r="B354" s="19" t="s">
        <v>358</v>
      </c>
      <c r="C354" s="5">
        <v>2020</v>
      </c>
      <c r="D354" s="9" t="s">
        <v>4</v>
      </c>
      <c r="E354" s="9" t="s">
        <v>15</v>
      </c>
      <c r="F354" s="5">
        <v>9.5842585099999997</v>
      </c>
    </row>
    <row r="355" spans="1:6">
      <c r="A355" s="19" t="s">
        <v>26</v>
      </c>
      <c r="B355" s="19" t="s">
        <v>359</v>
      </c>
      <c r="C355" s="5">
        <v>2020</v>
      </c>
      <c r="D355" s="9" t="s">
        <v>4</v>
      </c>
      <c r="E355" s="9" t="s">
        <v>15</v>
      </c>
      <c r="F355" s="5">
        <v>33.800057600000002</v>
      </c>
    </row>
    <row r="356" spans="1:6">
      <c r="A356" s="19" t="s">
        <v>27</v>
      </c>
      <c r="B356" s="19" t="s">
        <v>360</v>
      </c>
      <c r="C356" s="5">
        <v>2020</v>
      </c>
      <c r="D356" s="9" t="s">
        <v>4</v>
      </c>
      <c r="E356" s="9" t="s">
        <v>15</v>
      </c>
      <c r="F356" s="5">
        <v>28.416992799999999</v>
      </c>
    </row>
    <row r="357" spans="1:6">
      <c r="A357" s="19" t="s">
        <v>28</v>
      </c>
      <c r="B357" s="19" t="s">
        <v>361</v>
      </c>
      <c r="C357" s="5">
        <v>2020</v>
      </c>
      <c r="D357" s="9" t="s">
        <v>4</v>
      </c>
      <c r="E357" s="9" t="s">
        <v>15</v>
      </c>
      <c r="F357" s="5">
        <v>22.4318727</v>
      </c>
    </row>
    <row r="358" spans="1:6">
      <c r="A358" s="19" t="s">
        <v>29</v>
      </c>
      <c r="B358" s="19" t="s">
        <v>362</v>
      </c>
      <c r="C358" s="5">
        <v>2020</v>
      </c>
      <c r="D358" s="9" t="s">
        <v>4</v>
      </c>
      <c r="E358" s="9" t="s">
        <v>15</v>
      </c>
      <c r="F358" s="5">
        <v>53.755042699999997</v>
      </c>
    </row>
    <row r="359" spans="1:6">
      <c r="A359" s="19" t="s">
        <v>30</v>
      </c>
      <c r="B359" s="19" t="s">
        <v>363</v>
      </c>
      <c r="C359" s="5">
        <v>2020</v>
      </c>
      <c r="D359" s="9" t="s">
        <v>4</v>
      </c>
      <c r="E359" s="9" t="s">
        <v>15</v>
      </c>
      <c r="F359" s="5">
        <v>24.348642600000002</v>
      </c>
    </row>
    <row r="360" spans="1:6">
      <c r="A360" s="19" t="s">
        <v>31</v>
      </c>
      <c r="B360" s="19" t="s">
        <v>364</v>
      </c>
      <c r="C360" s="5">
        <v>2020</v>
      </c>
      <c r="D360" s="9" t="s">
        <v>4</v>
      </c>
      <c r="E360" s="9" t="s">
        <v>15</v>
      </c>
      <c r="F360" s="5">
        <v>22.649093499999999</v>
      </c>
    </row>
    <row r="361" spans="1:6">
      <c r="A361" s="19" t="s">
        <v>32</v>
      </c>
      <c r="B361" s="19" t="s">
        <v>365</v>
      </c>
      <c r="C361" s="5">
        <v>2020</v>
      </c>
      <c r="D361" s="9" t="s">
        <v>4</v>
      </c>
      <c r="E361" s="9" t="s">
        <v>15</v>
      </c>
      <c r="F361" s="5">
        <v>11.467061599999999</v>
      </c>
    </row>
    <row r="362" spans="1:6">
      <c r="A362" s="19" t="s">
        <v>33</v>
      </c>
      <c r="B362" s="19" t="s">
        <v>366</v>
      </c>
      <c r="C362" s="5">
        <v>2020</v>
      </c>
      <c r="D362" s="9" t="s">
        <v>4</v>
      </c>
      <c r="E362" s="9" t="s">
        <v>15</v>
      </c>
      <c r="F362" s="5">
        <v>14.6231125</v>
      </c>
    </row>
    <row r="363" spans="1:6">
      <c r="A363" s="19" t="s">
        <v>34</v>
      </c>
      <c r="B363" s="19" t="s">
        <v>367</v>
      </c>
      <c r="C363" s="5">
        <v>2020</v>
      </c>
      <c r="D363" s="9" t="s">
        <v>4</v>
      </c>
      <c r="E363" s="9" t="s">
        <v>15</v>
      </c>
      <c r="F363" s="5">
        <v>3.1022474899999999</v>
      </c>
    </row>
    <row r="364" spans="1:6">
      <c r="A364" s="19" t="s">
        <v>35</v>
      </c>
      <c r="B364" s="19" t="s">
        <v>368</v>
      </c>
      <c r="C364" s="5">
        <v>2020</v>
      </c>
      <c r="D364" s="9" t="s">
        <v>4</v>
      </c>
      <c r="E364" s="9" t="s">
        <v>15</v>
      </c>
      <c r="F364" s="5">
        <v>76.688912999999999</v>
      </c>
    </row>
    <row r="365" spans="1:6">
      <c r="A365" s="33" t="s">
        <v>3</v>
      </c>
      <c r="B365" s="34" t="s">
        <v>336</v>
      </c>
      <c r="C365" s="35">
        <v>2021</v>
      </c>
      <c r="D365" s="36" t="s">
        <v>4</v>
      </c>
      <c r="E365" s="36" t="s">
        <v>15</v>
      </c>
      <c r="F365" s="35">
        <v>28</v>
      </c>
    </row>
    <row r="366" spans="1:6">
      <c r="A366" s="33" t="s">
        <v>4</v>
      </c>
      <c r="B366" s="34" t="s">
        <v>337</v>
      </c>
      <c r="C366" s="35">
        <v>2021</v>
      </c>
      <c r="D366" s="36" t="s">
        <v>4</v>
      </c>
      <c r="E366" s="36" t="s">
        <v>15</v>
      </c>
      <c r="F366" s="35">
        <v>7</v>
      </c>
    </row>
    <row r="367" spans="1:6">
      <c r="A367" s="34" t="s">
        <v>5</v>
      </c>
      <c r="B367" s="34" t="s">
        <v>338</v>
      </c>
      <c r="C367" s="35">
        <v>2021</v>
      </c>
      <c r="D367" s="36" t="s">
        <v>4</v>
      </c>
      <c r="E367" s="36" t="s">
        <v>15</v>
      </c>
      <c r="F367" s="35">
        <v>86</v>
      </c>
    </row>
    <row r="368" spans="1:6">
      <c r="A368" s="34" t="s">
        <v>6</v>
      </c>
      <c r="B368" s="34" t="s">
        <v>339</v>
      </c>
      <c r="C368" s="35">
        <v>2021</v>
      </c>
      <c r="D368" s="36" t="s">
        <v>4</v>
      </c>
      <c r="E368" s="36" t="s">
        <v>15</v>
      </c>
      <c r="F368" s="35">
        <v>9</v>
      </c>
    </row>
    <row r="369" spans="1:6">
      <c r="A369" s="34" t="s">
        <v>7</v>
      </c>
      <c r="B369" s="34" t="s">
        <v>340</v>
      </c>
      <c r="C369" s="35">
        <v>2021</v>
      </c>
      <c r="D369" s="36" t="s">
        <v>4</v>
      </c>
      <c r="E369" s="36" t="s">
        <v>15</v>
      </c>
      <c r="F369" s="35">
        <v>11</v>
      </c>
    </row>
    <row r="370" spans="1:6">
      <c r="A370" s="34" t="s">
        <v>8</v>
      </c>
      <c r="B370" s="34" t="s">
        <v>341</v>
      </c>
      <c r="C370" s="35">
        <v>2021</v>
      </c>
      <c r="D370" s="36" t="s">
        <v>4</v>
      </c>
      <c r="E370" s="36" t="s">
        <v>15</v>
      </c>
      <c r="F370" s="35">
        <v>5</v>
      </c>
    </row>
    <row r="371" spans="1:6">
      <c r="A371" s="34" t="s">
        <v>9</v>
      </c>
      <c r="B371" s="34" t="s">
        <v>342</v>
      </c>
      <c r="C371" s="35">
        <v>2021</v>
      </c>
      <c r="D371" s="36" t="s">
        <v>4</v>
      </c>
      <c r="E371" s="36" t="s">
        <v>15</v>
      </c>
      <c r="F371" s="35">
        <v>82</v>
      </c>
    </row>
    <row r="372" spans="1:6">
      <c r="A372" s="34" t="s">
        <v>10</v>
      </c>
      <c r="B372" s="34" t="s">
        <v>343</v>
      </c>
      <c r="C372" s="35">
        <v>2021</v>
      </c>
      <c r="D372" s="36" t="s">
        <v>4</v>
      </c>
      <c r="E372" s="36" t="s">
        <v>15</v>
      </c>
      <c r="F372" s="35">
        <v>10</v>
      </c>
    </row>
    <row r="373" spans="1:6">
      <c r="A373" s="34" t="s">
        <v>11</v>
      </c>
      <c r="B373" s="34" t="s">
        <v>344</v>
      </c>
      <c r="C373" s="35">
        <v>2021</v>
      </c>
      <c r="D373" s="36" t="s">
        <v>4</v>
      </c>
      <c r="E373" s="36" t="s">
        <v>15</v>
      </c>
      <c r="F373" s="35">
        <v>73</v>
      </c>
    </row>
    <row r="374" spans="1:6">
      <c r="A374" s="34" t="s">
        <v>12</v>
      </c>
      <c r="B374" s="34" t="s">
        <v>345</v>
      </c>
      <c r="C374" s="35">
        <v>2021</v>
      </c>
      <c r="D374" s="36" t="s">
        <v>4</v>
      </c>
      <c r="E374" s="36" t="s">
        <v>15</v>
      </c>
      <c r="F374" s="35">
        <v>12</v>
      </c>
    </row>
    <row r="375" spans="1:6">
      <c r="A375" s="34" t="s">
        <v>13</v>
      </c>
      <c r="B375" s="34" t="s">
        <v>346</v>
      </c>
      <c r="C375" s="35">
        <v>2021</v>
      </c>
      <c r="D375" s="36" t="s">
        <v>4</v>
      </c>
      <c r="E375" s="36" t="s">
        <v>15</v>
      </c>
      <c r="F375" s="35">
        <v>8</v>
      </c>
    </row>
    <row r="376" spans="1:6">
      <c r="A376" s="34" t="s">
        <v>14</v>
      </c>
      <c r="B376" s="34" t="s">
        <v>347</v>
      </c>
      <c r="C376" s="35">
        <v>2021</v>
      </c>
      <c r="D376" s="36" t="s">
        <v>4</v>
      </c>
      <c r="E376" s="36" t="s">
        <v>15</v>
      </c>
      <c r="F376" s="35">
        <v>70</v>
      </c>
    </row>
    <row r="377" spans="1:6">
      <c r="A377" s="34" t="s">
        <v>15</v>
      </c>
      <c r="B377" s="34" t="s">
        <v>348</v>
      </c>
      <c r="C377" s="35">
        <v>2021</v>
      </c>
      <c r="D377" s="36" t="s">
        <v>4</v>
      </c>
      <c r="E377" s="36" t="s">
        <v>15</v>
      </c>
      <c r="F377" s="35">
        <v>41</v>
      </c>
    </row>
    <row r="378" spans="1:6">
      <c r="A378" s="34" t="s">
        <v>16</v>
      </c>
      <c r="B378" s="34" t="s">
        <v>349</v>
      </c>
      <c r="C378" s="35">
        <v>2021</v>
      </c>
      <c r="D378" s="36" t="s">
        <v>4</v>
      </c>
      <c r="E378" s="36" t="s">
        <v>15</v>
      </c>
      <c r="F378" s="35">
        <v>9</v>
      </c>
    </row>
    <row r="379" spans="1:6">
      <c r="A379" s="34" t="s">
        <v>17</v>
      </c>
      <c r="B379" s="34" t="s">
        <v>350</v>
      </c>
      <c r="C379" s="35">
        <v>2021</v>
      </c>
      <c r="D379" s="36" t="s">
        <v>4</v>
      </c>
      <c r="E379" s="36" t="s">
        <v>15</v>
      </c>
      <c r="F379" s="35">
        <v>26</v>
      </c>
    </row>
    <row r="380" spans="1:6">
      <c r="A380" s="34" t="s">
        <v>18</v>
      </c>
      <c r="B380" s="34" t="s">
        <v>351</v>
      </c>
      <c r="C380" s="35">
        <v>2021</v>
      </c>
      <c r="D380" s="36" t="s">
        <v>4</v>
      </c>
      <c r="E380" s="36" t="s">
        <v>15</v>
      </c>
      <c r="F380" s="35">
        <v>18</v>
      </c>
    </row>
    <row r="381" spans="1:6">
      <c r="A381" s="34" t="s">
        <v>19</v>
      </c>
      <c r="B381" s="34" t="s">
        <v>352</v>
      </c>
      <c r="C381" s="35">
        <v>2021</v>
      </c>
      <c r="D381" s="36" t="s">
        <v>4</v>
      </c>
      <c r="E381" s="36" t="s">
        <v>15</v>
      </c>
      <c r="F381" s="35">
        <v>55</v>
      </c>
    </row>
    <row r="382" spans="1:6">
      <c r="A382" s="34" t="s">
        <v>20</v>
      </c>
      <c r="B382" s="34" t="s">
        <v>353</v>
      </c>
      <c r="C382" s="35">
        <v>2021</v>
      </c>
      <c r="D382" s="36" t="s">
        <v>4</v>
      </c>
      <c r="E382" s="36" t="s">
        <v>15</v>
      </c>
      <c r="F382" s="35">
        <v>60</v>
      </c>
    </row>
    <row r="383" spans="1:6">
      <c r="A383" s="34" t="s">
        <v>21</v>
      </c>
      <c r="B383" s="34" t="s">
        <v>354</v>
      </c>
      <c r="C383" s="35">
        <v>2021</v>
      </c>
      <c r="D383" s="36" t="s">
        <v>4</v>
      </c>
      <c r="E383" s="36" t="s">
        <v>15</v>
      </c>
      <c r="F383" s="35">
        <v>18</v>
      </c>
    </row>
    <row r="384" spans="1:6">
      <c r="A384" s="34" t="s">
        <v>22</v>
      </c>
      <c r="B384" s="34" t="s">
        <v>355</v>
      </c>
      <c r="C384" s="35">
        <v>2021</v>
      </c>
      <c r="D384" s="36" t="s">
        <v>4</v>
      </c>
      <c r="E384" s="36" t="s">
        <v>15</v>
      </c>
      <c r="F384" s="35">
        <v>18</v>
      </c>
    </row>
    <row r="385" spans="1:6">
      <c r="A385" s="34" t="s">
        <v>23</v>
      </c>
      <c r="B385" s="34" t="s">
        <v>356</v>
      </c>
      <c r="C385" s="35">
        <v>2021</v>
      </c>
      <c r="D385" s="36" t="s">
        <v>4</v>
      </c>
      <c r="E385" s="36" t="s">
        <v>15</v>
      </c>
      <c r="F385" s="35">
        <v>19</v>
      </c>
    </row>
    <row r="386" spans="1:6">
      <c r="A386" s="34" t="s">
        <v>24</v>
      </c>
      <c r="B386" s="34" t="s">
        <v>357</v>
      </c>
      <c r="C386" s="35">
        <v>2021</v>
      </c>
      <c r="D386" s="36" t="s">
        <v>4</v>
      </c>
      <c r="E386" s="36" t="s">
        <v>15</v>
      </c>
      <c r="F386" s="35">
        <v>13</v>
      </c>
    </row>
    <row r="387" spans="1:6">
      <c r="A387" s="34" t="s">
        <v>25</v>
      </c>
      <c r="B387" s="34" t="s">
        <v>358</v>
      </c>
      <c r="C387" s="35">
        <v>2021</v>
      </c>
      <c r="D387" s="36" t="s">
        <v>4</v>
      </c>
      <c r="E387" s="36" t="s">
        <v>15</v>
      </c>
      <c r="F387" s="35">
        <v>10</v>
      </c>
    </row>
    <row r="388" spans="1:6">
      <c r="A388" s="34" t="s">
        <v>26</v>
      </c>
      <c r="B388" s="34" t="s">
        <v>359</v>
      </c>
      <c r="C388" s="35">
        <v>2021</v>
      </c>
      <c r="D388" s="36" t="s">
        <v>4</v>
      </c>
      <c r="E388" s="36" t="s">
        <v>15</v>
      </c>
      <c r="F388" s="35">
        <v>36</v>
      </c>
    </row>
    <row r="389" spans="1:6">
      <c r="A389" s="34" t="s">
        <v>27</v>
      </c>
      <c r="B389" s="34" t="s">
        <v>360</v>
      </c>
      <c r="C389" s="35">
        <v>2021</v>
      </c>
      <c r="D389" s="36" t="s">
        <v>4</v>
      </c>
      <c r="E389" s="36" t="s">
        <v>15</v>
      </c>
      <c r="F389" s="35">
        <v>28</v>
      </c>
    </row>
    <row r="390" spans="1:6">
      <c r="A390" s="34" t="s">
        <v>28</v>
      </c>
      <c r="B390" s="34" t="s">
        <v>361</v>
      </c>
      <c r="C390" s="35">
        <v>2021</v>
      </c>
      <c r="D390" s="36" t="s">
        <v>4</v>
      </c>
      <c r="E390" s="36" t="s">
        <v>15</v>
      </c>
      <c r="F390" s="35">
        <v>21</v>
      </c>
    </row>
    <row r="391" spans="1:6">
      <c r="A391" s="34" t="s">
        <v>29</v>
      </c>
      <c r="B391" s="34" t="s">
        <v>362</v>
      </c>
      <c r="C391" s="35">
        <v>2021</v>
      </c>
      <c r="D391" s="36" t="s">
        <v>4</v>
      </c>
      <c r="E391" s="36" t="s">
        <v>15</v>
      </c>
      <c r="F391" s="35">
        <v>70</v>
      </c>
    </row>
    <row r="392" spans="1:6">
      <c r="A392" s="34" t="s">
        <v>30</v>
      </c>
      <c r="B392" s="34" t="s">
        <v>363</v>
      </c>
      <c r="C392" s="35">
        <v>2021</v>
      </c>
      <c r="D392" s="36" t="s">
        <v>4</v>
      </c>
      <c r="E392" s="36" t="s">
        <v>15</v>
      </c>
      <c r="F392" s="35">
        <v>19</v>
      </c>
    </row>
    <row r="393" spans="1:6">
      <c r="A393" s="34" t="s">
        <v>31</v>
      </c>
      <c r="B393" s="34" t="s">
        <v>364</v>
      </c>
      <c r="C393" s="35">
        <v>2021</v>
      </c>
      <c r="D393" s="36" t="s">
        <v>4</v>
      </c>
      <c r="E393" s="36" t="s">
        <v>15</v>
      </c>
      <c r="F393" s="35">
        <v>21</v>
      </c>
    </row>
    <row r="394" spans="1:6">
      <c r="A394" s="34" t="s">
        <v>32</v>
      </c>
      <c r="B394" s="34" t="s">
        <v>365</v>
      </c>
      <c r="C394" s="35">
        <v>2021</v>
      </c>
      <c r="D394" s="36" t="s">
        <v>4</v>
      </c>
      <c r="E394" s="36" t="s">
        <v>15</v>
      </c>
      <c r="F394" s="35">
        <v>12</v>
      </c>
    </row>
    <row r="395" spans="1:6">
      <c r="A395" s="34" t="s">
        <v>33</v>
      </c>
      <c r="B395" s="34" t="s">
        <v>366</v>
      </c>
      <c r="C395" s="35">
        <v>2021</v>
      </c>
      <c r="D395" s="36" t="s">
        <v>4</v>
      </c>
      <c r="E395" s="36" t="s">
        <v>15</v>
      </c>
      <c r="F395" s="35">
        <v>12</v>
      </c>
    </row>
    <row r="396" spans="1:6">
      <c r="A396" s="34" t="s">
        <v>34</v>
      </c>
      <c r="B396" s="34" t="s">
        <v>367</v>
      </c>
      <c r="C396" s="35">
        <v>2021</v>
      </c>
      <c r="D396" s="36" t="s">
        <v>4</v>
      </c>
      <c r="E396" s="36" t="s">
        <v>15</v>
      </c>
      <c r="F396" s="35">
        <v>2</v>
      </c>
    </row>
    <row r="397" spans="1:6">
      <c r="A397" s="34" t="s">
        <v>35</v>
      </c>
      <c r="B397" s="34" t="s">
        <v>368</v>
      </c>
      <c r="C397" s="35">
        <v>2021</v>
      </c>
      <c r="D397" s="36" t="s">
        <v>4</v>
      </c>
      <c r="E397" s="36" t="s">
        <v>15</v>
      </c>
      <c r="F397" s="35">
        <v>109</v>
      </c>
    </row>
  </sheetData>
  <autoFilter ref="A1:F397" xr:uid="{00000000-0009-0000-0000-00000D000000}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outlinePr summaryBelow="0" summaryRight="0"/>
  </sheetPr>
  <dimension ref="A1:F232"/>
  <sheetViews>
    <sheetView workbookViewId="0"/>
  </sheetViews>
  <sheetFormatPr baseColWidth="10" defaultColWidth="12.6640625" defaultRowHeight="15.75" customHeight="1"/>
  <sheetData>
    <row r="1" spans="1:6">
      <c r="A1" s="19" t="s">
        <v>1</v>
      </c>
      <c r="B1" s="19" t="s">
        <v>334</v>
      </c>
      <c r="C1" s="19" t="s">
        <v>0</v>
      </c>
      <c r="D1" s="19" t="s">
        <v>37</v>
      </c>
      <c r="E1" s="19" t="s">
        <v>39</v>
      </c>
      <c r="F1" s="37" t="s">
        <v>335</v>
      </c>
    </row>
    <row r="2" spans="1:6">
      <c r="A2" s="20" t="s">
        <v>3</v>
      </c>
      <c r="B2" s="19" t="s">
        <v>336</v>
      </c>
      <c r="C2" s="7">
        <v>2015</v>
      </c>
      <c r="D2" s="9" t="s">
        <v>4</v>
      </c>
      <c r="E2" s="36" t="s">
        <v>16</v>
      </c>
      <c r="F2" s="38">
        <v>3.3160881400000002</v>
      </c>
    </row>
    <row r="3" spans="1:6">
      <c r="A3" s="20" t="s">
        <v>4</v>
      </c>
      <c r="B3" s="19" t="s">
        <v>337</v>
      </c>
      <c r="C3" s="7">
        <v>2015</v>
      </c>
      <c r="D3" s="9" t="s">
        <v>4</v>
      </c>
      <c r="E3" s="36" t="s">
        <v>16</v>
      </c>
      <c r="F3" s="38">
        <v>5.4061156700000002</v>
      </c>
    </row>
    <row r="4" spans="1:6">
      <c r="A4" s="19" t="s">
        <v>5</v>
      </c>
      <c r="B4" s="19" t="s">
        <v>338</v>
      </c>
      <c r="C4" s="7">
        <v>2015</v>
      </c>
      <c r="D4" s="9" t="s">
        <v>4</v>
      </c>
      <c r="E4" s="36" t="s">
        <v>16</v>
      </c>
      <c r="F4" s="38">
        <v>2.9781457699999998</v>
      </c>
    </row>
    <row r="5" spans="1:6">
      <c r="A5" s="19" t="s">
        <v>6</v>
      </c>
      <c r="B5" s="19" t="s">
        <v>339</v>
      </c>
      <c r="C5" s="7">
        <v>2015</v>
      </c>
      <c r="D5" s="9" t="s">
        <v>4</v>
      </c>
      <c r="E5" s="36" t="s">
        <v>16</v>
      </c>
      <c r="F5" s="38">
        <v>4.0286394599999999</v>
      </c>
    </row>
    <row r="6" spans="1:6">
      <c r="A6" s="19" t="s">
        <v>7</v>
      </c>
      <c r="B6" s="19" t="s">
        <v>340</v>
      </c>
      <c r="C6" s="7">
        <v>2015</v>
      </c>
      <c r="D6" s="9" t="s">
        <v>4</v>
      </c>
      <c r="E6" s="36" t="s">
        <v>16</v>
      </c>
      <c r="F6" s="38">
        <v>3.7084220399999999</v>
      </c>
    </row>
    <row r="7" spans="1:6">
      <c r="A7" s="19" t="s">
        <v>8</v>
      </c>
      <c r="B7" s="19" t="s">
        <v>341</v>
      </c>
      <c r="C7" s="7">
        <v>2015</v>
      </c>
      <c r="D7" s="9" t="s">
        <v>4</v>
      </c>
      <c r="E7" s="36" t="s">
        <v>16</v>
      </c>
      <c r="F7" s="38">
        <v>2.7328268499999999</v>
      </c>
    </row>
    <row r="8" spans="1:6">
      <c r="A8" s="19" t="s">
        <v>9</v>
      </c>
      <c r="B8" s="19" t="s">
        <v>342</v>
      </c>
      <c r="C8" s="7">
        <v>2015</v>
      </c>
      <c r="D8" s="9" t="s">
        <v>4</v>
      </c>
      <c r="E8" s="36" t="s">
        <v>16</v>
      </c>
      <c r="F8" s="38">
        <v>5.2653748900000004</v>
      </c>
    </row>
    <row r="9" spans="1:6">
      <c r="A9" s="19" t="s">
        <v>10</v>
      </c>
      <c r="B9" s="19" t="s">
        <v>343</v>
      </c>
      <c r="C9" s="7">
        <v>2015</v>
      </c>
      <c r="D9" s="9" t="s">
        <v>4</v>
      </c>
      <c r="E9" s="36" t="s">
        <v>16</v>
      </c>
      <c r="F9" s="38">
        <v>1.7521320899999999</v>
      </c>
    </row>
    <row r="10" spans="1:6">
      <c r="A10" s="19" t="s">
        <v>11</v>
      </c>
      <c r="B10" s="19" t="s">
        <v>344</v>
      </c>
      <c r="C10" s="7">
        <v>2015</v>
      </c>
      <c r="D10" s="9" t="s">
        <v>4</v>
      </c>
      <c r="E10" s="36" t="s">
        <v>16</v>
      </c>
      <c r="F10" s="38">
        <v>8.7654269399999993</v>
      </c>
    </row>
    <row r="11" spans="1:6">
      <c r="A11" s="19" t="s">
        <v>12</v>
      </c>
      <c r="B11" s="19" t="s">
        <v>345</v>
      </c>
      <c r="C11" s="7">
        <v>2015</v>
      </c>
      <c r="D11" s="9" t="s">
        <v>4</v>
      </c>
      <c r="E11" s="36" t="s">
        <v>16</v>
      </c>
      <c r="F11" s="38">
        <v>2.2078140300000002</v>
      </c>
    </row>
    <row r="12" spans="1:6">
      <c r="A12" s="19" t="s">
        <v>13</v>
      </c>
      <c r="B12" s="19" t="s">
        <v>346</v>
      </c>
      <c r="C12" s="7">
        <v>2015</v>
      </c>
      <c r="D12" s="9" t="s">
        <v>4</v>
      </c>
      <c r="E12" s="36" t="s">
        <v>16</v>
      </c>
      <c r="F12" s="38">
        <v>7.0162636999999997</v>
      </c>
    </row>
    <row r="13" spans="1:6">
      <c r="A13" s="19" t="s">
        <v>14</v>
      </c>
      <c r="B13" s="19" t="s">
        <v>347</v>
      </c>
      <c r="C13" s="7">
        <v>2015</v>
      </c>
      <c r="D13" s="9" t="s">
        <v>4</v>
      </c>
      <c r="E13" s="36" t="s">
        <v>16</v>
      </c>
      <c r="F13" s="38">
        <v>2.6810022199999999</v>
      </c>
    </row>
    <row r="14" spans="1:6">
      <c r="A14" s="19" t="s">
        <v>15</v>
      </c>
      <c r="B14" s="19" t="s">
        <v>348</v>
      </c>
      <c r="C14" s="7">
        <v>2015</v>
      </c>
      <c r="D14" s="9" t="s">
        <v>4</v>
      </c>
      <c r="E14" s="36" t="s">
        <v>16</v>
      </c>
      <c r="F14" s="38">
        <v>0.97858520000000004</v>
      </c>
    </row>
    <row r="15" spans="1:6">
      <c r="A15" s="19" t="s">
        <v>16</v>
      </c>
      <c r="B15" s="19" t="s">
        <v>349</v>
      </c>
      <c r="C15" s="7">
        <v>2015</v>
      </c>
      <c r="D15" s="9" t="s">
        <v>4</v>
      </c>
      <c r="E15" s="36" t="s">
        <v>16</v>
      </c>
      <c r="F15" s="38">
        <v>2.2762584499999998</v>
      </c>
    </row>
    <row r="16" spans="1:6">
      <c r="A16" s="19" t="s">
        <v>17</v>
      </c>
      <c r="B16" s="19" t="s">
        <v>350</v>
      </c>
      <c r="C16" s="7">
        <v>2015</v>
      </c>
      <c r="D16" s="9" t="s">
        <v>4</v>
      </c>
      <c r="E16" s="36" t="s">
        <v>16</v>
      </c>
      <c r="F16" s="38">
        <v>3.5663544100000002</v>
      </c>
    </row>
    <row r="17" spans="1:6">
      <c r="A17" s="19" t="s">
        <v>18</v>
      </c>
      <c r="B17" s="19" t="s">
        <v>351</v>
      </c>
      <c r="C17" s="7">
        <v>2015</v>
      </c>
      <c r="D17" s="9" t="s">
        <v>4</v>
      </c>
      <c r="E17" s="36" t="s">
        <v>16</v>
      </c>
      <c r="F17" s="38">
        <v>0.56522488999999998</v>
      </c>
    </row>
    <row r="18" spans="1:6">
      <c r="A18" s="19" t="s">
        <v>19</v>
      </c>
      <c r="B18" s="19" t="s">
        <v>352</v>
      </c>
      <c r="C18" s="7">
        <v>2015</v>
      </c>
      <c r="D18" s="9" t="s">
        <v>4</v>
      </c>
      <c r="E18" s="36" t="s">
        <v>16</v>
      </c>
      <c r="F18" s="38">
        <v>5.4255014099999999</v>
      </c>
    </row>
    <row r="19" spans="1:6">
      <c r="A19" s="19" t="s">
        <v>20</v>
      </c>
      <c r="B19" s="19" t="s">
        <v>353</v>
      </c>
      <c r="C19" s="7">
        <v>2015</v>
      </c>
      <c r="D19" s="9" t="s">
        <v>4</v>
      </c>
      <c r="E19" s="36" t="s">
        <v>16</v>
      </c>
      <c r="F19" s="38">
        <v>3.7295940700000001</v>
      </c>
    </row>
    <row r="20" spans="1:6">
      <c r="A20" s="19" t="s">
        <v>21</v>
      </c>
      <c r="B20" s="19" t="s">
        <v>354</v>
      </c>
      <c r="C20" s="7">
        <v>2015</v>
      </c>
      <c r="D20" s="9" t="s">
        <v>4</v>
      </c>
      <c r="E20" s="36" t="s">
        <v>16</v>
      </c>
      <c r="F20" s="38">
        <v>4.5170065299999997</v>
      </c>
    </row>
    <row r="21" spans="1:6">
      <c r="A21" s="19" t="s">
        <v>22</v>
      </c>
      <c r="B21" s="19" t="s">
        <v>355</v>
      </c>
      <c r="C21" s="7">
        <v>2015</v>
      </c>
      <c r="D21" s="9" t="s">
        <v>4</v>
      </c>
      <c r="E21" s="36" t="s">
        <v>16</v>
      </c>
      <c r="F21" s="38">
        <v>3.8805669100000002</v>
      </c>
    </row>
    <row r="22" spans="1:6">
      <c r="A22" s="19" t="s">
        <v>23</v>
      </c>
      <c r="B22" s="19" t="s">
        <v>356</v>
      </c>
      <c r="C22" s="7">
        <v>2015</v>
      </c>
      <c r="D22" s="9" t="s">
        <v>4</v>
      </c>
      <c r="E22" s="36" t="s">
        <v>16</v>
      </c>
      <c r="F22" s="38">
        <v>1.816271</v>
      </c>
    </row>
    <row r="23" spans="1:6">
      <c r="A23" s="19" t="s">
        <v>24</v>
      </c>
      <c r="B23" s="19" t="s">
        <v>357</v>
      </c>
      <c r="C23" s="7">
        <v>2015</v>
      </c>
      <c r="D23" s="9" t="s">
        <v>4</v>
      </c>
      <c r="E23" s="36" t="s">
        <v>16</v>
      </c>
      <c r="F23" s="38">
        <v>2.4225107299999999</v>
      </c>
    </row>
    <row r="24" spans="1:6">
      <c r="A24" s="19" t="s">
        <v>25</v>
      </c>
      <c r="B24" s="19" t="s">
        <v>358</v>
      </c>
      <c r="C24" s="7">
        <v>2015</v>
      </c>
      <c r="D24" s="9" t="s">
        <v>4</v>
      </c>
      <c r="E24" s="36" t="s">
        <v>16</v>
      </c>
      <c r="F24" s="38">
        <v>5.0735520100000002</v>
      </c>
    </row>
    <row r="25" spans="1:6">
      <c r="A25" s="19" t="s">
        <v>26</v>
      </c>
      <c r="B25" s="19" t="s">
        <v>359</v>
      </c>
      <c r="C25" s="7">
        <v>2015</v>
      </c>
      <c r="D25" s="9" t="s">
        <v>4</v>
      </c>
      <c r="E25" s="36" t="s">
        <v>16</v>
      </c>
      <c r="F25" s="38">
        <v>7.0825570400000002</v>
      </c>
    </row>
    <row r="26" spans="1:6">
      <c r="A26" s="19" t="s">
        <v>27</v>
      </c>
      <c r="B26" s="19" t="s">
        <v>360</v>
      </c>
      <c r="C26" s="7">
        <v>2015</v>
      </c>
      <c r="D26" s="9" t="s">
        <v>4</v>
      </c>
      <c r="E26" s="36" t="s">
        <v>16</v>
      </c>
      <c r="F26" s="38">
        <v>3.62550163</v>
      </c>
    </row>
    <row r="27" spans="1:6">
      <c r="A27" s="19" t="s">
        <v>28</v>
      </c>
      <c r="B27" s="19" t="s">
        <v>361</v>
      </c>
      <c r="C27" s="7">
        <v>2015</v>
      </c>
      <c r="D27" s="9" t="s">
        <v>4</v>
      </c>
      <c r="E27" s="36" t="s">
        <v>16</v>
      </c>
      <c r="F27" s="38">
        <v>9.4502601300000002</v>
      </c>
    </row>
    <row r="28" spans="1:6">
      <c r="A28" s="19" t="s">
        <v>29</v>
      </c>
      <c r="B28" s="19" t="s">
        <v>362</v>
      </c>
      <c r="C28" s="7">
        <v>2015</v>
      </c>
      <c r="D28" s="9" t="s">
        <v>4</v>
      </c>
      <c r="E28" s="36" t="s">
        <v>16</v>
      </c>
      <c r="F28" s="38">
        <v>6.8983351800000001</v>
      </c>
    </row>
    <row r="29" spans="1:6">
      <c r="A29" s="19" t="s">
        <v>30</v>
      </c>
      <c r="B29" s="19" t="s">
        <v>363</v>
      </c>
      <c r="C29" s="7">
        <v>2015</v>
      </c>
      <c r="D29" s="9" t="s">
        <v>4</v>
      </c>
      <c r="E29" s="36" t="s">
        <v>16</v>
      </c>
      <c r="F29" s="38">
        <v>3.5033213499999998</v>
      </c>
    </row>
    <row r="30" spans="1:6">
      <c r="A30" s="19" t="s">
        <v>31</v>
      </c>
      <c r="B30" s="19" t="s">
        <v>364</v>
      </c>
      <c r="C30" s="7">
        <v>2015</v>
      </c>
      <c r="D30" s="9" t="s">
        <v>4</v>
      </c>
      <c r="E30" s="36" t="s">
        <v>16</v>
      </c>
      <c r="F30" s="38">
        <v>4.8644826700000001</v>
      </c>
    </row>
    <row r="31" spans="1:6">
      <c r="A31" s="19" t="s">
        <v>32</v>
      </c>
      <c r="B31" s="19" t="s">
        <v>365</v>
      </c>
      <c r="C31" s="7">
        <v>2015</v>
      </c>
      <c r="D31" s="9" t="s">
        <v>4</v>
      </c>
      <c r="E31" s="36" t="s">
        <v>16</v>
      </c>
      <c r="F31" s="38">
        <v>7.3348085300000001</v>
      </c>
    </row>
    <row r="32" spans="1:6">
      <c r="A32" s="19" t="s">
        <v>33</v>
      </c>
      <c r="B32" s="19" t="s">
        <v>366</v>
      </c>
      <c r="C32" s="7">
        <v>2015</v>
      </c>
      <c r="D32" s="9" t="s">
        <v>4</v>
      </c>
      <c r="E32" s="36" t="s">
        <v>16</v>
      </c>
      <c r="F32" s="38">
        <v>2.6452304299999998</v>
      </c>
    </row>
    <row r="33" spans="1:6">
      <c r="A33" s="19" t="s">
        <v>34</v>
      </c>
      <c r="B33" s="19" t="s">
        <v>367</v>
      </c>
      <c r="C33" s="7">
        <v>2015</v>
      </c>
      <c r="D33" s="9" t="s">
        <v>4</v>
      </c>
      <c r="E33" s="36" t="s">
        <v>16</v>
      </c>
      <c r="F33" s="38">
        <v>2.2078145400000002</v>
      </c>
    </row>
    <row r="34" spans="1:6">
      <c r="A34" s="19" t="s">
        <v>35</v>
      </c>
      <c r="B34" s="19" t="s">
        <v>368</v>
      </c>
      <c r="C34" s="7">
        <v>2015</v>
      </c>
      <c r="D34" s="9" t="s">
        <v>4</v>
      </c>
      <c r="E34" s="36" t="s">
        <v>16</v>
      </c>
      <c r="F34" s="38">
        <v>4.9946900200000002</v>
      </c>
    </row>
    <row r="35" spans="1:6">
      <c r="A35" s="20" t="s">
        <v>3</v>
      </c>
      <c r="B35" s="19" t="s">
        <v>336</v>
      </c>
      <c r="C35" s="7">
        <v>2016</v>
      </c>
      <c r="D35" s="9" t="s">
        <v>4</v>
      </c>
      <c r="E35" s="36" t="s">
        <v>16</v>
      </c>
      <c r="F35" s="38">
        <v>3.254691464</v>
      </c>
    </row>
    <row r="36" spans="1:6">
      <c r="A36" s="20" t="s">
        <v>4</v>
      </c>
      <c r="B36" s="19" t="s">
        <v>337</v>
      </c>
      <c r="C36" s="7">
        <v>2016</v>
      </c>
      <c r="D36" s="9" t="s">
        <v>4</v>
      </c>
      <c r="E36" s="36" t="s">
        <v>16</v>
      </c>
      <c r="F36" s="38">
        <v>5.1648281110000003</v>
      </c>
    </row>
    <row r="37" spans="1:6">
      <c r="A37" s="19" t="s">
        <v>5</v>
      </c>
      <c r="B37" s="19" t="s">
        <v>338</v>
      </c>
      <c r="C37" s="7">
        <v>2016</v>
      </c>
      <c r="D37" s="9" t="s">
        <v>4</v>
      </c>
      <c r="E37" s="36" t="s">
        <v>16</v>
      </c>
      <c r="F37" s="38">
        <v>1.7629766099999999</v>
      </c>
    </row>
    <row r="38" spans="1:6">
      <c r="A38" s="19" t="s">
        <v>6</v>
      </c>
      <c r="B38" s="19" t="s">
        <v>339</v>
      </c>
      <c r="C38" s="7">
        <v>2016</v>
      </c>
      <c r="D38" s="9" t="s">
        <v>4</v>
      </c>
      <c r="E38" s="36" t="s">
        <v>16</v>
      </c>
      <c r="F38" s="38">
        <v>5.4274452340000003</v>
      </c>
    </row>
    <row r="39" spans="1:6">
      <c r="A39" s="19" t="s">
        <v>7</v>
      </c>
      <c r="B39" s="19" t="s">
        <v>340</v>
      </c>
      <c r="C39" s="7">
        <v>2016</v>
      </c>
      <c r="D39" s="9" t="s">
        <v>4</v>
      </c>
      <c r="E39" s="36" t="s">
        <v>16</v>
      </c>
      <c r="F39" s="38">
        <v>4.9280293449999997</v>
      </c>
    </row>
    <row r="40" spans="1:6">
      <c r="A40" s="19" t="s">
        <v>8</v>
      </c>
      <c r="B40" s="19" t="s">
        <v>341</v>
      </c>
      <c r="C40" s="7">
        <v>2016</v>
      </c>
      <c r="D40" s="9" t="s">
        <v>4</v>
      </c>
      <c r="E40" s="36" t="s">
        <v>16</v>
      </c>
      <c r="F40" s="38">
        <v>2.2674529799999998</v>
      </c>
    </row>
    <row r="41" spans="1:6">
      <c r="A41" s="19" t="s">
        <v>9</v>
      </c>
      <c r="B41" s="19" t="s">
        <v>342</v>
      </c>
      <c r="C41" s="7">
        <v>2016</v>
      </c>
      <c r="D41" s="9" t="s">
        <v>4</v>
      </c>
      <c r="E41" s="36" t="s">
        <v>16</v>
      </c>
      <c r="F41" s="38">
        <v>4.491855449</v>
      </c>
    </row>
    <row r="42" spans="1:6">
      <c r="A42" s="19" t="s">
        <v>10</v>
      </c>
      <c r="B42" s="19" t="s">
        <v>343</v>
      </c>
      <c r="C42" s="7">
        <v>2016</v>
      </c>
      <c r="D42" s="9" t="s">
        <v>4</v>
      </c>
      <c r="E42" s="36" t="s">
        <v>16</v>
      </c>
      <c r="F42" s="38">
        <v>1.427526871</v>
      </c>
    </row>
    <row r="43" spans="1:6">
      <c r="A43" s="19" t="s">
        <v>11</v>
      </c>
      <c r="B43" s="19" t="s">
        <v>344</v>
      </c>
      <c r="C43" s="7">
        <v>2016</v>
      </c>
      <c r="D43" s="9" t="s">
        <v>4</v>
      </c>
      <c r="E43" s="36" t="s">
        <v>16</v>
      </c>
      <c r="F43" s="38">
        <v>7.8368703379999998</v>
      </c>
    </row>
    <row r="44" spans="1:6">
      <c r="A44" s="19" t="s">
        <v>12</v>
      </c>
      <c r="B44" s="19" t="s">
        <v>345</v>
      </c>
      <c r="C44" s="7">
        <v>2016</v>
      </c>
      <c r="D44" s="9" t="s">
        <v>4</v>
      </c>
      <c r="E44" s="36" t="s">
        <v>16</v>
      </c>
      <c r="F44" s="38">
        <v>2.429867937</v>
      </c>
    </row>
    <row r="45" spans="1:6">
      <c r="A45" s="19" t="s">
        <v>13</v>
      </c>
      <c r="B45" s="19" t="s">
        <v>346</v>
      </c>
      <c r="C45" s="7">
        <v>2016</v>
      </c>
      <c r="D45" s="9" t="s">
        <v>4</v>
      </c>
      <c r="E45" s="36" t="s">
        <v>16</v>
      </c>
      <c r="F45" s="38">
        <v>6.492919111</v>
      </c>
    </row>
    <row r="46" spans="1:6">
      <c r="A46" s="19" t="s">
        <v>14</v>
      </c>
      <c r="B46" s="19" t="s">
        <v>347</v>
      </c>
      <c r="C46" s="7">
        <v>2016</v>
      </c>
      <c r="D46" s="9" t="s">
        <v>4</v>
      </c>
      <c r="E46" s="36" t="s">
        <v>16</v>
      </c>
      <c r="F46" s="38">
        <v>3.1012989270000002</v>
      </c>
    </row>
    <row r="47" spans="1:6">
      <c r="A47" s="19" t="s">
        <v>15</v>
      </c>
      <c r="B47" s="19" t="s">
        <v>348</v>
      </c>
      <c r="C47" s="7">
        <v>2016</v>
      </c>
      <c r="D47" s="9" t="s">
        <v>4</v>
      </c>
      <c r="E47" s="36" t="s">
        <v>16</v>
      </c>
      <c r="F47" s="38">
        <v>1.6123154209999999</v>
      </c>
    </row>
    <row r="48" spans="1:6">
      <c r="A48" s="19" t="s">
        <v>16</v>
      </c>
      <c r="B48" s="19" t="s">
        <v>349</v>
      </c>
      <c r="C48" s="7">
        <v>2016</v>
      </c>
      <c r="D48" s="9" t="s">
        <v>4</v>
      </c>
      <c r="E48" s="36" t="s">
        <v>16</v>
      </c>
      <c r="F48" s="38">
        <v>1.054868114</v>
      </c>
    </row>
    <row r="49" spans="1:6">
      <c r="A49" s="19" t="s">
        <v>17</v>
      </c>
      <c r="B49" s="19" t="s">
        <v>350</v>
      </c>
      <c r="C49" s="7">
        <v>2016</v>
      </c>
      <c r="D49" s="9" t="s">
        <v>4</v>
      </c>
      <c r="E49" s="36" t="s">
        <v>16</v>
      </c>
      <c r="F49" s="38">
        <v>3.7363664519999999</v>
      </c>
    </row>
    <row r="50" spans="1:6">
      <c r="A50" s="19" t="s">
        <v>18</v>
      </c>
      <c r="B50" s="19" t="s">
        <v>351</v>
      </c>
      <c r="C50" s="7">
        <v>2016</v>
      </c>
      <c r="D50" s="9" t="s">
        <v>4</v>
      </c>
      <c r="E50" s="36" t="s">
        <v>16</v>
      </c>
      <c r="F50" s="38">
        <v>0.654320499</v>
      </c>
    </row>
    <row r="51" spans="1:6">
      <c r="A51" s="19" t="s">
        <v>19</v>
      </c>
      <c r="B51" s="19" t="s">
        <v>352</v>
      </c>
      <c r="C51" s="27">
        <v>2016</v>
      </c>
      <c r="D51" s="9" t="s">
        <v>4</v>
      </c>
      <c r="E51" s="36" t="s">
        <v>16</v>
      </c>
      <c r="F51" s="38">
        <v>6.104811937</v>
      </c>
    </row>
    <row r="52" spans="1:6">
      <c r="A52" s="19" t="s">
        <v>20</v>
      </c>
      <c r="B52" s="19" t="s">
        <v>353</v>
      </c>
      <c r="C52" s="27">
        <v>2016</v>
      </c>
      <c r="D52" s="9" t="s">
        <v>4</v>
      </c>
      <c r="E52" s="36" t="s">
        <v>16</v>
      </c>
      <c r="F52" s="38">
        <v>3.4787644449999999</v>
      </c>
    </row>
    <row r="53" spans="1:6">
      <c r="A53" s="19" t="s">
        <v>21</v>
      </c>
      <c r="B53" s="19" t="s">
        <v>354</v>
      </c>
      <c r="C53" s="27">
        <v>2016</v>
      </c>
      <c r="D53" s="9" t="s">
        <v>4</v>
      </c>
      <c r="E53" s="36" t="s">
        <v>16</v>
      </c>
      <c r="F53" s="38">
        <v>4.4458092899999997</v>
      </c>
    </row>
    <row r="54" spans="1:6">
      <c r="A54" s="19" t="s">
        <v>22</v>
      </c>
      <c r="B54" s="19" t="s">
        <v>355</v>
      </c>
      <c r="C54" s="27">
        <v>2016</v>
      </c>
      <c r="D54" s="9" t="s">
        <v>4</v>
      </c>
      <c r="E54" s="36" t="s">
        <v>16</v>
      </c>
      <c r="F54" s="38">
        <v>4.6277031690000001</v>
      </c>
    </row>
    <row r="55" spans="1:6">
      <c r="A55" s="19" t="s">
        <v>23</v>
      </c>
      <c r="B55" s="19" t="s">
        <v>356</v>
      </c>
      <c r="C55" s="27">
        <v>2016</v>
      </c>
      <c r="D55" s="9" t="s">
        <v>4</v>
      </c>
      <c r="E55" s="36" t="s">
        <v>16</v>
      </c>
      <c r="F55" s="38">
        <v>1.6804670909999999</v>
      </c>
    </row>
    <row r="56" spans="1:6">
      <c r="A56" s="19" t="s">
        <v>24</v>
      </c>
      <c r="B56" s="19" t="s">
        <v>357</v>
      </c>
      <c r="C56" s="27">
        <v>2016</v>
      </c>
      <c r="D56" s="9" t="s">
        <v>4</v>
      </c>
      <c r="E56" s="36" t="s">
        <v>16</v>
      </c>
      <c r="F56" s="38">
        <v>1.96975962</v>
      </c>
    </row>
    <row r="57" spans="1:6">
      <c r="A57" s="19" t="s">
        <v>25</v>
      </c>
      <c r="B57" s="19" t="s">
        <v>358</v>
      </c>
      <c r="C57" s="27">
        <v>2016</v>
      </c>
      <c r="D57" s="9" t="s">
        <v>4</v>
      </c>
      <c r="E57" s="36" t="s">
        <v>16</v>
      </c>
      <c r="F57" s="38">
        <v>5.2986874869999996</v>
      </c>
    </row>
    <row r="58" spans="1:6">
      <c r="A58" s="19" t="s">
        <v>26</v>
      </c>
      <c r="B58" s="19" t="s">
        <v>359</v>
      </c>
      <c r="C58" s="27">
        <v>2016</v>
      </c>
      <c r="D58" s="9" t="s">
        <v>4</v>
      </c>
      <c r="E58" s="36" t="s">
        <v>16</v>
      </c>
      <c r="F58" s="38">
        <v>5.6871916779999996</v>
      </c>
    </row>
    <row r="59" spans="1:6">
      <c r="A59" s="19" t="s">
        <v>27</v>
      </c>
      <c r="B59" s="19" t="s">
        <v>360</v>
      </c>
      <c r="C59" s="27">
        <v>2016</v>
      </c>
      <c r="D59" s="9" t="s">
        <v>4</v>
      </c>
      <c r="E59" s="36" t="s">
        <v>16</v>
      </c>
      <c r="F59" s="38">
        <v>4.242380882</v>
      </c>
    </row>
    <row r="60" spans="1:6">
      <c r="A60" s="19" t="s">
        <v>28</v>
      </c>
      <c r="B60" s="19" t="s">
        <v>361</v>
      </c>
      <c r="C60" s="27">
        <v>2016</v>
      </c>
      <c r="D60" s="9" t="s">
        <v>4</v>
      </c>
      <c r="E60" s="36" t="s">
        <v>16</v>
      </c>
      <c r="F60" s="38">
        <v>8.3623473990000008</v>
      </c>
    </row>
    <row r="61" spans="1:6">
      <c r="A61" s="19" t="s">
        <v>29</v>
      </c>
      <c r="B61" s="19" t="s">
        <v>362</v>
      </c>
      <c r="C61" s="27">
        <v>2016</v>
      </c>
      <c r="D61" s="9" t="s">
        <v>4</v>
      </c>
      <c r="E61" s="36" t="s">
        <v>16</v>
      </c>
      <c r="F61" s="38">
        <v>7.9037426789999996</v>
      </c>
    </row>
    <row r="62" spans="1:6">
      <c r="A62" s="19" t="s">
        <v>30</v>
      </c>
      <c r="B62" s="19" t="s">
        <v>363</v>
      </c>
      <c r="C62" s="27">
        <v>2016</v>
      </c>
      <c r="D62" s="9" t="s">
        <v>4</v>
      </c>
      <c r="E62" s="36" t="s">
        <v>16</v>
      </c>
      <c r="F62" s="38">
        <v>2.5637133639999998</v>
      </c>
    </row>
    <row r="63" spans="1:6">
      <c r="A63" s="19" t="s">
        <v>31</v>
      </c>
      <c r="B63" s="19" t="s">
        <v>364</v>
      </c>
      <c r="C63" s="27">
        <v>2016</v>
      </c>
      <c r="D63" s="9" t="s">
        <v>4</v>
      </c>
      <c r="E63" s="36" t="s">
        <v>16</v>
      </c>
      <c r="F63" s="38">
        <v>4.9332256719999998</v>
      </c>
    </row>
    <row r="64" spans="1:6">
      <c r="A64" s="19" t="s">
        <v>32</v>
      </c>
      <c r="B64" s="19" t="s">
        <v>365</v>
      </c>
      <c r="C64" s="27">
        <v>2016</v>
      </c>
      <c r="D64" s="9" t="s">
        <v>4</v>
      </c>
      <c r="E64" s="36" t="s">
        <v>16</v>
      </c>
      <c r="F64" s="38">
        <v>5.7059604459999997</v>
      </c>
    </row>
    <row r="65" spans="1:6">
      <c r="A65" s="19" t="s">
        <v>33</v>
      </c>
      <c r="B65" s="19" t="s">
        <v>366</v>
      </c>
      <c r="C65" s="27">
        <v>2016</v>
      </c>
      <c r="D65" s="9" t="s">
        <v>4</v>
      </c>
      <c r="E65" s="36" t="s">
        <v>16</v>
      </c>
      <c r="F65" s="38">
        <v>2.0561289540000001</v>
      </c>
    </row>
    <row r="66" spans="1:6">
      <c r="A66" s="19" t="s">
        <v>34</v>
      </c>
      <c r="B66" s="19" t="s">
        <v>367</v>
      </c>
      <c r="C66" s="27">
        <v>2016</v>
      </c>
      <c r="D66" s="9" t="s">
        <v>4</v>
      </c>
      <c r="E66" s="36" t="s">
        <v>16</v>
      </c>
      <c r="F66" s="38">
        <v>2.2728506140000002</v>
      </c>
    </row>
    <row r="67" spans="1:6">
      <c r="A67" s="19" t="s">
        <v>35</v>
      </c>
      <c r="B67" s="19" t="s">
        <v>368</v>
      </c>
      <c r="C67" s="7">
        <v>2016</v>
      </c>
      <c r="D67" s="9" t="s">
        <v>4</v>
      </c>
      <c r="E67" s="36" t="s">
        <v>16</v>
      </c>
      <c r="F67" s="38">
        <v>6.6803779360000002</v>
      </c>
    </row>
    <row r="68" spans="1:6">
      <c r="A68" s="20" t="s">
        <v>3</v>
      </c>
      <c r="B68" s="19" t="s">
        <v>336</v>
      </c>
      <c r="C68" s="7">
        <v>2017</v>
      </c>
      <c r="D68" s="9" t="s">
        <v>4</v>
      </c>
      <c r="E68" s="36" t="s">
        <v>16</v>
      </c>
      <c r="F68" s="38">
        <v>3.0868643709999999</v>
      </c>
    </row>
    <row r="69" spans="1:6">
      <c r="A69" s="20" t="s">
        <v>4</v>
      </c>
      <c r="B69" s="19" t="s">
        <v>337</v>
      </c>
      <c r="C69" s="7">
        <v>2017</v>
      </c>
      <c r="D69" s="9" t="s">
        <v>4</v>
      </c>
      <c r="E69" s="36" t="s">
        <v>16</v>
      </c>
      <c r="F69" s="38">
        <v>4.651899792</v>
      </c>
    </row>
    <row r="70" spans="1:6">
      <c r="A70" s="19" t="s">
        <v>5</v>
      </c>
      <c r="B70" s="19" t="s">
        <v>338</v>
      </c>
      <c r="C70" s="7">
        <v>2017</v>
      </c>
      <c r="D70" s="9" t="s">
        <v>4</v>
      </c>
      <c r="E70" s="36" t="s">
        <v>16</v>
      </c>
      <c r="F70" s="38">
        <v>1.6460325419999999</v>
      </c>
    </row>
    <row r="71" spans="1:6">
      <c r="A71" s="19" t="s">
        <v>6</v>
      </c>
      <c r="B71" s="19" t="s">
        <v>339</v>
      </c>
      <c r="C71" s="7">
        <v>2017</v>
      </c>
      <c r="D71" s="9" t="s">
        <v>4</v>
      </c>
      <c r="E71" s="36" t="s">
        <v>16</v>
      </c>
      <c r="F71" s="38">
        <v>5.1705622660000001</v>
      </c>
    </row>
    <row r="72" spans="1:6">
      <c r="A72" s="19" t="s">
        <v>7</v>
      </c>
      <c r="B72" s="19" t="s">
        <v>340</v>
      </c>
      <c r="C72" s="7">
        <v>2017</v>
      </c>
      <c r="D72" s="9" t="s">
        <v>4</v>
      </c>
      <c r="E72" s="36" t="s">
        <v>16</v>
      </c>
      <c r="F72" s="38">
        <v>3.2615854670000002</v>
      </c>
    </row>
    <row r="73" spans="1:6">
      <c r="A73" s="19" t="s">
        <v>8</v>
      </c>
      <c r="B73" s="19" t="s">
        <v>341</v>
      </c>
      <c r="C73" s="7">
        <v>2017</v>
      </c>
      <c r="D73" s="9" t="s">
        <v>4</v>
      </c>
      <c r="E73" s="36" t="s">
        <v>16</v>
      </c>
      <c r="F73" s="38">
        <v>3.1089572950000002</v>
      </c>
    </row>
    <row r="74" spans="1:6">
      <c r="A74" s="19" t="s">
        <v>9</v>
      </c>
      <c r="B74" s="19" t="s">
        <v>342</v>
      </c>
      <c r="C74" s="7">
        <v>2017</v>
      </c>
      <c r="D74" s="9" t="s">
        <v>4</v>
      </c>
      <c r="E74" s="36" t="s">
        <v>16</v>
      </c>
      <c r="F74" s="38">
        <v>3.7453033229999999</v>
      </c>
    </row>
    <row r="75" spans="1:6">
      <c r="A75" s="19" t="s">
        <v>10</v>
      </c>
      <c r="B75" s="19" t="s">
        <v>343</v>
      </c>
      <c r="C75" s="7">
        <v>2017</v>
      </c>
      <c r="D75" s="9" t="s">
        <v>4</v>
      </c>
      <c r="E75" s="36" t="s">
        <v>16</v>
      </c>
      <c r="F75" s="38">
        <v>1.40527566</v>
      </c>
    </row>
    <row r="76" spans="1:6">
      <c r="A76" s="19" t="s">
        <v>11</v>
      </c>
      <c r="B76" s="19" t="s">
        <v>344</v>
      </c>
      <c r="C76" s="7">
        <v>2017</v>
      </c>
      <c r="D76" s="9" t="s">
        <v>4</v>
      </c>
      <c r="E76" s="36" t="s">
        <v>16</v>
      </c>
      <c r="F76" s="38">
        <v>7.2640577129999997</v>
      </c>
    </row>
    <row r="77" spans="1:6">
      <c r="A77" s="19" t="s">
        <v>12</v>
      </c>
      <c r="B77" s="19" t="s">
        <v>345</v>
      </c>
      <c r="C77" s="7">
        <v>2017</v>
      </c>
      <c r="D77" s="9" t="s">
        <v>4</v>
      </c>
      <c r="E77" s="36" t="s">
        <v>16</v>
      </c>
      <c r="F77" s="38">
        <v>2.132812087</v>
      </c>
    </row>
    <row r="78" spans="1:6">
      <c r="A78" s="19" t="s">
        <v>13</v>
      </c>
      <c r="B78" s="19" t="s">
        <v>346</v>
      </c>
      <c r="C78" s="7">
        <v>2017</v>
      </c>
      <c r="D78" s="9" t="s">
        <v>4</v>
      </c>
      <c r="E78" s="36" t="s">
        <v>16</v>
      </c>
      <c r="F78" s="38">
        <v>6.1005971990000001</v>
      </c>
    </row>
    <row r="79" spans="1:6">
      <c r="A79" s="19" t="s">
        <v>14</v>
      </c>
      <c r="B79" s="19" t="s">
        <v>347</v>
      </c>
      <c r="C79" s="7">
        <v>2017</v>
      </c>
      <c r="D79" s="9" t="s">
        <v>4</v>
      </c>
      <c r="E79" s="36" t="s">
        <v>16</v>
      </c>
      <c r="F79" s="38">
        <v>2.7069098330000001</v>
      </c>
    </row>
    <row r="80" spans="1:6">
      <c r="A80" s="19" t="s">
        <v>15</v>
      </c>
      <c r="B80" s="19" t="s">
        <v>348</v>
      </c>
      <c r="C80" s="7">
        <v>2017</v>
      </c>
      <c r="D80" s="9" t="s">
        <v>4</v>
      </c>
      <c r="E80" s="36" t="s">
        <v>16</v>
      </c>
      <c r="F80" s="38">
        <v>1.3004113450000001</v>
      </c>
    </row>
    <row r="81" spans="1:6">
      <c r="A81" s="19" t="s">
        <v>16</v>
      </c>
      <c r="B81" s="19" t="s">
        <v>349</v>
      </c>
      <c r="C81" s="7">
        <v>2017</v>
      </c>
      <c r="D81" s="9" t="s">
        <v>4</v>
      </c>
      <c r="E81" s="36" t="s">
        <v>16</v>
      </c>
      <c r="F81" s="38">
        <v>1.1420974079999999</v>
      </c>
    </row>
    <row r="82" spans="1:6">
      <c r="A82" s="19" t="s">
        <v>17</v>
      </c>
      <c r="B82" s="19" t="s">
        <v>350</v>
      </c>
      <c r="C82" s="7">
        <v>2017</v>
      </c>
      <c r="D82" s="9" t="s">
        <v>4</v>
      </c>
      <c r="E82" s="36" t="s">
        <v>16</v>
      </c>
      <c r="F82" s="38">
        <v>3.8776955200000001</v>
      </c>
    </row>
    <row r="83" spans="1:6">
      <c r="A83" s="19" t="s">
        <v>18</v>
      </c>
      <c r="B83" s="19" t="s">
        <v>351</v>
      </c>
      <c r="C83" s="7">
        <v>2017</v>
      </c>
      <c r="D83" s="9" t="s">
        <v>4</v>
      </c>
      <c r="E83" s="36" t="s">
        <v>16</v>
      </c>
      <c r="F83" s="38">
        <v>0.35584904899999997</v>
      </c>
    </row>
    <row r="84" spans="1:6">
      <c r="A84" s="19" t="s">
        <v>19</v>
      </c>
      <c r="B84" s="19" t="s">
        <v>352</v>
      </c>
      <c r="C84" s="7">
        <v>2017</v>
      </c>
      <c r="D84" s="9" t="s">
        <v>4</v>
      </c>
      <c r="E84" s="36" t="s">
        <v>16</v>
      </c>
      <c r="F84" s="38">
        <v>4.0026701410000003</v>
      </c>
    </row>
    <row r="85" spans="1:6">
      <c r="A85" s="19" t="s">
        <v>20</v>
      </c>
      <c r="B85" s="19" t="s">
        <v>353</v>
      </c>
      <c r="C85" s="7">
        <v>2017</v>
      </c>
      <c r="D85" s="9" t="s">
        <v>4</v>
      </c>
      <c r="E85" s="36" t="s">
        <v>16</v>
      </c>
      <c r="F85" s="38">
        <v>3.134564847</v>
      </c>
    </row>
    <row r="86" spans="1:6">
      <c r="A86" s="19" t="s">
        <v>21</v>
      </c>
      <c r="B86" s="19" t="s">
        <v>354</v>
      </c>
      <c r="C86" s="7">
        <v>2017</v>
      </c>
      <c r="D86" s="9" t="s">
        <v>4</v>
      </c>
      <c r="E86" s="36" t="s">
        <v>16</v>
      </c>
      <c r="F86" s="38">
        <v>4.4580762509999996</v>
      </c>
    </row>
    <row r="87" spans="1:6">
      <c r="A87" s="19" t="s">
        <v>22</v>
      </c>
      <c r="B87" s="19" t="s">
        <v>355</v>
      </c>
      <c r="C87" s="7">
        <v>2017</v>
      </c>
      <c r="D87" s="9" t="s">
        <v>4</v>
      </c>
      <c r="E87" s="36" t="s">
        <v>16</v>
      </c>
      <c r="F87" s="38">
        <v>4.1486473359999998</v>
      </c>
    </row>
    <row r="88" spans="1:6">
      <c r="A88" s="19" t="s">
        <v>23</v>
      </c>
      <c r="B88" s="19" t="s">
        <v>356</v>
      </c>
      <c r="C88" s="7">
        <v>2017</v>
      </c>
      <c r="D88" s="9" t="s">
        <v>4</v>
      </c>
      <c r="E88" s="36" t="s">
        <v>16</v>
      </c>
      <c r="F88" s="38">
        <v>1.375134812</v>
      </c>
    </row>
    <row r="89" spans="1:6">
      <c r="A89" s="19" t="s">
        <v>24</v>
      </c>
      <c r="B89" s="19" t="s">
        <v>357</v>
      </c>
      <c r="C89" s="7">
        <v>2017</v>
      </c>
      <c r="D89" s="9" t="s">
        <v>4</v>
      </c>
      <c r="E89" s="36" t="s">
        <v>16</v>
      </c>
      <c r="F89" s="38">
        <v>2.9937360750000002</v>
      </c>
    </row>
    <row r="90" spans="1:6">
      <c r="A90" s="19" t="s">
        <v>25</v>
      </c>
      <c r="B90" s="19" t="s">
        <v>358</v>
      </c>
      <c r="C90" s="7">
        <v>2017</v>
      </c>
      <c r="D90" s="9" t="s">
        <v>4</v>
      </c>
      <c r="E90" s="36" t="s">
        <v>16</v>
      </c>
      <c r="F90" s="38">
        <v>5.6581888139999998</v>
      </c>
    </row>
    <row r="91" spans="1:6">
      <c r="A91" s="19" t="s">
        <v>26</v>
      </c>
      <c r="B91" s="19" t="s">
        <v>359</v>
      </c>
      <c r="C91" s="7">
        <v>2017</v>
      </c>
      <c r="D91" s="9" t="s">
        <v>4</v>
      </c>
      <c r="E91" s="36" t="s">
        <v>16</v>
      </c>
      <c r="F91" s="38">
        <v>7.350367082</v>
      </c>
    </row>
    <row r="92" spans="1:6">
      <c r="A92" s="19" t="s">
        <v>27</v>
      </c>
      <c r="B92" s="19" t="s">
        <v>360</v>
      </c>
      <c r="C92" s="7">
        <v>2017</v>
      </c>
      <c r="D92" s="9" t="s">
        <v>4</v>
      </c>
      <c r="E92" s="36" t="s">
        <v>16</v>
      </c>
      <c r="F92" s="38">
        <v>4.1374016830000002</v>
      </c>
    </row>
    <row r="93" spans="1:6">
      <c r="A93" s="19" t="s">
        <v>28</v>
      </c>
      <c r="B93" s="19" t="s">
        <v>361</v>
      </c>
      <c r="C93" s="7">
        <v>2017</v>
      </c>
      <c r="D93" s="9" t="s">
        <v>4</v>
      </c>
      <c r="E93" s="36" t="s">
        <v>16</v>
      </c>
      <c r="F93" s="38">
        <v>8.9360277890000006</v>
      </c>
    </row>
    <row r="94" spans="1:6">
      <c r="A94" s="19" t="s">
        <v>29</v>
      </c>
      <c r="B94" s="19" t="s">
        <v>362</v>
      </c>
      <c r="C94" s="7">
        <v>2017</v>
      </c>
      <c r="D94" s="9" t="s">
        <v>4</v>
      </c>
      <c r="E94" s="36" t="s">
        <v>16</v>
      </c>
      <c r="F94" s="38">
        <v>7.4954166539999996</v>
      </c>
    </row>
    <row r="95" spans="1:6">
      <c r="A95" s="19" t="s">
        <v>30</v>
      </c>
      <c r="B95" s="19" t="s">
        <v>363</v>
      </c>
      <c r="C95" s="7">
        <v>2017</v>
      </c>
      <c r="D95" s="9" t="s">
        <v>4</v>
      </c>
      <c r="E95" s="36" t="s">
        <v>16</v>
      </c>
      <c r="F95" s="38">
        <v>1.930088961</v>
      </c>
    </row>
    <row r="96" spans="1:6">
      <c r="A96" s="19" t="s">
        <v>31</v>
      </c>
      <c r="B96" s="19" t="s">
        <v>364</v>
      </c>
      <c r="C96" s="7">
        <v>2017</v>
      </c>
      <c r="D96" s="9" t="s">
        <v>4</v>
      </c>
      <c r="E96" s="36" t="s">
        <v>16</v>
      </c>
      <c r="F96" s="38">
        <v>5.225793618</v>
      </c>
    </row>
    <row r="97" spans="1:6">
      <c r="A97" s="19" t="s">
        <v>32</v>
      </c>
      <c r="B97" s="19" t="s">
        <v>365</v>
      </c>
      <c r="C97" s="7">
        <v>2017</v>
      </c>
      <c r="D97" s="9" t="s">
        <v>4</v>
      </c>
      <c r="E97" s="36" t="s">
        <v>16</v>
      </c>
      <c r="F97" s="38">
        <v>9.0132585029999994</v>
      </c>
    </row>
    <row r="98" spans="1:6">
      <c r="A98" s="19" t="s">
        <v>33</v>
      </c>
      <c r="B98" s="19" t="s">
        <v>366</v>
      </c>
      <c r="C98" s="7">
        <v>2017</v>
      </c>
      <c r="D98" s="9" t="s">
        <v>4</v>
      </c>
      <c r="E98" s="36" t="s">
        <v>16</v>
      </c>
      <c r="F98" s="38">
        <v>1.6234985179999999</v>
      </c>
    </row>
    <row r="99" spans="1:6">
      <c r="A99" s="19" t="s">
        <v>34</v>
      </c>
      <c r="B99" s="19" t="s">
        <v>367</v>
      </c>
      <c r="C99" s="7">
        <v>2017</v>
      </c>
      <c r="D99" s="9" t="s">
        <v>4</v>
      </c>
      <c r="E99" s="36" t="s">
        <v>16</v>
      </c>
      <c r="F99" s="38">
        <v>1.8787905170000001</v>
      </c>
    </row>
    <row r="100" spans="1:6">
      <c r="A100" s="19" t="s">
        <v>35</v>
      </c>
      <c r="B100" s="19" t="s">
        <v>368</v>
      </c>
      <c r="C100" s="7">
        <v>2017</v>
      </c>
      <c r="D100" s="9" t="s">
        <v>4</v>
      </c>
      <c r="E100" s="36" t="s">
        <v>16</v>
      </c>
      <c r="F100" s="38">
        <v>5.0926837770000004</v>
      </c>
    </row>
    <row r="101" spans="1:6">
      <c r="A101" s="20" t="s">
        <v>3</v>
      </c>
      <c r="B101" s="19" t="s">
        <v>336</v>
      </c>
      <c r="C101" s="7">
        <v>2018</v>
      </c>
      <c r="D101" s="9" t="s">
        <v>4</v>
      </c>
      <c r="E101" s="36" t="s">
        <v>16</v>
      </c>
      <c r="F101" s="38">
        <v>2.9825785580000002</v>
      </c>
    </row>
    <row r="102" spans="1:6">
      <c r="A102" s="20" t="s">
        <v>4</v>
      </c>
      <c r="B102" s="19" t="s">
        <v>337</v>
      </c>
      <c r="C102" s="7">
        <v>2018</v>
      </c>
      <c r="D102" s="9" t="s">
        <v>4</v>
      </c>
      <c r="E102" s="36" t="s">
        <v>16</v>
      </c>
      <c r="F102" s="38">
        <v>5.301641933</v>
      </c>
    </row>
    <row r="103" spans="1:6">
      <c r="A103" s="19" t="s">
        <v>5</v>
      </c>
      <c r="B103" s="19" t="s">
        <v>338</v>
      </c>
      <c r="C103" s="7">
        <v>2018</v>
      </c>
      <c r="D103" s="9" t="s">
        <v>4</v>
      </c>
      <c r="E103" s="36" t="s">
        <v>16</v>
      </c>
      <c r="F103" s="38">
        <v>1.7039442330000001</v>
      </c>
    </row>
    <row r="104" spans="1:6">
      <c r="A104" s="19" t="s">
        <v>6</v>
      </c>
      <c r="B104" s="19" t="s">
        <v>339</v>
      </c>
      <c r="C104" s="7">
        <v>2018</v>
      </c>
      <c r="D104" s="9" t="s">
        <v>4</v>
      </c>
      <c r="E104" s="36" t="s">
        <v>16</v>
      </c>
      <c r="F104" s="38">
        <v>3.370958415</v>
      </c>
    </row>
    <row r="105" spans="1:6">
      <c r="A105" s="19" t="s">
        <v>7</v>
      </c>
      <c r="B105" s="19" t="s">
        <v>340</v>
      </c>
      <c r="C105" s="7">
        <v>2018</v>
      </c>
      <c r="D105" s="9" t="s">
        <v>4</v>
      </c>
      <c r="E105" s="36" t="s">
        <v>16</v>
      </c>
      <c r="F105" s="38">
        <v>2.4810843170000001</v>
      </c>
    </row>
    <row r="106" spans="1:6">
      <c r="A106" s="19" t="s">
        <v>8</v>
      </c>
      <c r="B106" s="19" t="s">
        <v>341</v>
      </c>
      <c r="C106" s="7">
        <v>2018</v>
      </c>
      <c r="D106" s="9" t="s">
        <v>4</v>
      </c>
      <c r="E106" s="36" t="s">
        <v>16</v>
      </c>
      <c r="F106" s="38">
        <v>3.0012608489999999</v>
      </c>
    </row>
    <row r="107" spans="1:6">
      <c r="A107" s="19" t="s">
        <v>9</v>
      </c>
      <c r="B107" s="19" t="s">
        <v>342</v>
      </c>
      <c r="C107" s="7">
        <v>2018</v>
      </c>
      <c r="D107" s="9" t="s">
        <v>4</v>
      </c>
      <c r="E107" s="36" t="s">
        <v>16</v>
      </c>
      <c r="F107" s="38">
        <v>2.8934690459999999</v>
      </c>
    </row>
    <row r="108" spans="1:6">
      <c r="A108" s="19" t="s">
        <v>10</v>
      </c>
      <c r="B108" s="19" t="s">
        <v>343</v>
      </c>
      <c r="C108" s="7">
        <v>2018</v>
      </c>
      <c r="D108" s="9" t="s">
        <v>4</v>
      </c>
      <c r="E108" s="36" t="s">
        <v>16</v>
      </c>
      <c r="F108" s="38">
        <v>1.4019021659999999</v>
      </c>
    </row>
    <row r="109" spans="1:6">
      <c r="A109" s="19" t="s">
        <v>11</v>
      </c>
      <c r="B109" s="19" t="s">
        <v>344</v>
      </c>
      <c r="C109" s="7">
        <v>2018</v>
      </c>
      <c r="D109" s="9" t="s">
        <v>4</v>
      </c>
      <c r="E109" s="36" t="s">
        <v>16</v>
      </c>
      <c r="F109" s="38">
        <v>7.2425203539999998</v>
      </c>
    </row>
    <row r="110" spans="1:6">
      <c r="A110" s="19" t="s">
        <v>12</v>
      </c>
      <c r="B110" s="19" t="s">
        <v>345</v>
      </c>
      <c r="C110" s="7">
        <v>2018</v>
      </c>
      <c r="D110" s="9" t="s">
        <v>4</v>
      </c>
      <c r="E110" s="36" t="s">
        <v>16</v>
      </c>
      <c r="F110" s="38">
        <v>2.466433554</v>
      </c>
    </row>
    <row r="111" spans="1:6">
      <c r="A111" s="19" t="s">
        <v>13</v>
      </c>
      <c r="B111" s="19" t="s">
        <v>346</v>
      </c>
      <c r="C111" s="7">
        <v>2018</v>
      </c>
      <c r="D111" s="9" t="s">
        <v>4</v>
      </c>
      <c r="E111" s="36" t="s">
        <v>16</v>
      </c>
      <c r="F111" s="38">
        <v>5.6630691659999997</v>
      </c>
    </row>
    <row r="112" spans="1:6">
      <c r="A112" s="19" t="s">
        <v>14</v>
      </c>
      <c r="B112" s="19" t="s">
        <v>347</v>
      </c>
      <c r="C112" s="7">
        <v>2018</v>
      </c>
      <c r="D112" s="9" t="s">
        <v>4</v>
      </c>
      <c r="E112" s="36" t="s">
        <v>16</v>
      </c>
      <c r="F112" s="38">
        <v>3.0732989979999998</v>
      </c>
    </row>
    <row r="113" spans="1:6">
      <c r="A113" s="19" t="s">
        <v>15</v>
      </c>
      <c r="B113" s="19" t="s">
        <v>348</v>
      </c>
      <c r="C113" s="7">
        <v>2018</v>
      </c>
      <c r="D113" s="9" t="s">
        <v>4</v>
      </c>
      <c r="E113" s="36" t="s">
        <v>16</v>
      </c>
      <c r="F113" s="38">
        <v>1.542813204</v>
      </c>
    </row>
    <row r="114" spans="1:6">
      <c r="A114" s="19" t="s">
        <v>16</v>
      </c>
      <c r="B114" s="19" t="s">
        <v>349</v>
      </c>
      <c r="C114" s="7">
        <v>2018</v>
      </c>
      <c r="D114" s="9" t="s">
        <v>4</v>
      </c>
      <c r="E114" s="36" t="s">
        <v>16</v>
      </c>
      <c r="F114" s="38">
        <v>1.1943237769999999</v>
      </c>
    </row>
    <row r="115" spans="1:6">
      <c r="A115" s="19" t="s">
        <v>17</v>
      </c>
      <c r="B115" s="19" t="s">
        <v>350</v>
      </c>
      <c r="C115" s="7">
        <v>2018</v>
      </c>
      <c r="D115" s="9" t="s">
        <v>4</v>
      </c>
      <c r="E115" s="36" t="s">
        <v>16</v>
      </c>
      <c r="F115" s="38">
        <v>4.2602304090000001</v>
      </c>
    </row>
    <row r="116" spans="1:6">
      <c r="A116" s="19" t="s">
        <v>18</v>
      </c>
      <c r="B116" s="19" t="s">
        <v>351</v>
      </c>
      <c r="C116" s="7">
        <v>2018</v>
      </c>
      <c r="D116" s="9" t="s">
        <v>4</v>
      </c>
      <c r="E116" s="36" t="s">
        <v>16</v>
      </c>
      <c r="F116" s="38">
        <v>0.28727771299999999</v>
      </c>
    </row>
    <row r="117" spans="1:6">
      <c r="A117" s="19" t="s">
        <v>19</v>
      </c>
      <c r="B117" s="19" t="s">
        <v>352</v>
      </c>
      <c r="C117" s="7">
        <v>2018</v>
      </c>
      <c r="D117" s="9" t="s">
        <v>4</v>
      </c>
      <c r="E117" s="36" t="s">
        <v>16</v>
      </c>
      <c r="F117" s="38">
        <v>3.5943383500000001</v>
      </c>
    </row>
    <row r="118" spans="1:6">
      <c r="A118" s="19" t="s">
        <v>20</v>
      </c>
      <c r="B118" s="19" t="s">
        <v>353</v>
      </c>
      <c r="C118" s="7">
        <v>2018</v>
      </c>
      <c r="D118" s="9" t="s">
        <v>4</v>
      </c>
      <c r="E118" s="36" t="s">
        <v>16</v>
      </c>
      <c r="F118" s="38">
        <v>3.3991043360000002</v>
      </c>
    </row>
    <row r="119" spans="1:6">
      <c r="A119" s="19" t="s">
        <v>21</v>
      </c>
      <c r="B119" s="19" t="s">
        <v>354</v>
      </c>
      <c r="C119" s="7">
        <v>2018</v>
      </c>
      <c r="D119" s="9" t="s">
        <v>4</v>
      </c>
      <c r="E119" s="36" t="s">
        <v>16</v>
      </c>
      <c r="F119" s="38">
        <v>3.353660241</v>
      </c>
    </row>
    <row r="120" spans="1:6">
      <c r="A120" s="19" t="s">
        <v>22</v>
      </c>
      <c r="B120" s="19" t="s">
        <v>355</v>
      </c>
      <c r="C120" s="7">
        <v>2018</v>
      </c>
      <c r="D120" s="9" t="s">
        <v>4</v>
      </c>
      <c r="E120" s="36" t="s">
        <v>16</v>
      </c>
      <c r="F120" s="38">
        <v>4.1981004789999998</v>
      </c>
    </row>
    <row r="121" spans="1:6">
      <c r="A121" s="19" t="s">
        <v>23</v>
      </c>
      <c r="B121" s="19" t="s">
        <v>356</v>
      </c>
      <c r="C121" s="7">
        <v>2018</v>
      </c>
      <c r="D121" s="9" t="s">
        <v>4</v>
      </c>
      <c r="E121" s="36" t="s">
        <v>16</v>
      </c>
      <c r="F121" s="38">
        <v>0.87869215499999997</v>
      </c>
    </row>
    <row r="122" spans="1:6">
      <c r="A122" s="19" t="s">
        <v>24</v>
      </c>
      <c r="B122" s="19" t="s">
        <v>357</v>
      </c>
      <c r="C122" s="7">
        <v>2018</v>
      </c>
      <c r="D122" s="9" t="s">
        <v>4</v>
      </c>
      <c r="E122" s="36" t="s">
        <v>16</v>
      </c>
      <c r="F122" s="38">
        <v>3.1795918360000002</v>
      </c>
    </row>
    <row r="123" spans="1:6">
      <c r="A123" s="19" t="s">
        <v>25</v>
      </c>
      <c r="B123" s="19" t="s">
        <v>358</v>
      </c>
      <c r="C123" s="7">
        <v>2018</v>
      </c>
      <c r="D123" s="9" t="s">
        <v>4</v>
      </c>
      <c r="E123" s="36" t="s">
        <v>16</v>
      </c>
      <c r="F123" s="38">
        <v>6.6425895539999997</v>
      </c>
    </row>
    <row r="124" spans="1:6">
      <c r="A124" s="19" t="s">
        <v>26</v>
      </c>
      <c r="B124" s="19" t="s">
        <v>359</v>
      </c>
      <c r="C124" s="7">
        <v>2018</v>
      </c>
      <c r="D124" s="9" t="s">
        <v>4</v>
      </c>
      <c r="E124" s="36" t="s">
        <v>16</v>
      </c>
      <c r="F124" s="38">
        <v>4.193924644</v>
      </c>
    </row>
    <row r="125" spans="1:6">
      <c r="A125" s="19" t="s">
        <v>27</v>
      </c>
      <c r="B125" s="19" t="s">
        <v>360</v>
      </c>
      <c r="C125" s="7">
        <v>2018</v>
      </c>
      <c r="D125" s="9" t="s">
        <v>4</v>
      </c>
      <c r="E125" s="36" t="s">
        <v>16</v>
      </c>
      <c r="F125" s="38">
        <v>3.9997777110000001</v>
      </c>
    </row>
    <row r="126" spans="1:6">
      <c r="A126" s="19" t="s">
        <v>28</v>
      </c>
      <c r="B126" s="19" t="s">
        <v>361</v>
      </c>
      <c r="C126" s="7">
        <v>2018</v>
      </c>
      <c r="D126" s="9" t="s">
        <v>4</v>
      </c>
      <c r="E126" s="36" t="s">
        <v>16</v>
      </c>
      <c r="F126" s="38">
        <v>8.9544258380000006</v>
      </c>
    </row>
    <row r="127" spans="1:6">
      <c r="A127" s="19" t="s">
        <v>29</v>
      </c>
      <c r="B127" s="19" t="s">
        <v>362</v>
      </c>
      <c r="C127" s="7">
        <v>2018</v>
      </c>
      <c r="D127" s="9" t="s">
        <v>4</v>
      </c>
      <c r="E127" s="36" t="s">
        <v>16</v>
      </c>
      <c r="F127" s="38">
        <v>6.9330398349999998</v>
      </c>
    </row>
    <row r="128" spans="1:6">
      <c r="A128" s="19" t="s">
        <v>30</v>
      </c>
      <c r="B128" s="19" t="s">
        <v>363</v>
      </c>
      <c r="C128" s="7">
        <v>2018</v>
      </c>
      <c r="D128" s="9" t="s">
        <v>4</v>
      </c>
      <c r="E128" s="36" t="s">
        <v>16</v>
      </c>
      <c r="F128" s="38">
        <v>1.6296186770000001</v>
      </c>
    </row>
    <row r="129" spans="1:6">
      <c r="A129" s="19" t="s">
        <v>31</v>
      </c>
      <c r="B129" s="19" t="s">
        <v>364</v>
      </c>
      <c r="C129" s="7">
        <v>2018</v>
      </c>
      <c r="D129" s="9" t="s">
        <v>4</v>
      </c>
      <c r="E129" s="36" t="s">
        <v>16</v>
      </c>
      <c r="F129" s="38">
        <v>3.78778806</v>
      </c>
    </row>
    <row r="130" spans="1:6">
      <c r="A130" s="19" t="s">
        <v>32</v>
      </c>
      <c r="B130" s="19" t="s">
        <v>365</v>
      </c>
      <c r="C130" s="7">
        <v>2018</v>
      </c>
      <c r="D130" s="9" t="s">
        <v>4</v>
      </c>
      <c r="E130" s="36" t="s">
        <v>16</v>
      </c>
      <c r="F130" s="38">
        <v>5.9350174930000001</v>
      </c>
    </row>
    <row r="131" spans="1:6">
      <c r="A131" s="19" t="s">
        <v>33</v>
      </c>
      <c r="B131" s="19" t="s">
        <v>366</v>
      </c>
      <c r="C131" s="7">
        <v>2018</v>
      </c>
      <c r="D131" s="9" t="s">
        <v>4</v>
      </c>
      <c r="E131" s="36" t="s">
        <v>16</v>
      </c>
      <c r="F131" s="38">
        <v>1.6599157499999999</v>
      </c>
    </row>
    <row r="132" spans="1:6">
      <c r="A132" s="19" t="s">
        <v>34</v>
      </c>
      <c r="B132" s="19" t="s">
        <v>367</v>
      </c>
      <c r="C132" s="7">
        <v>2018</v>
      </c>
      <c r="D132" s="9" t="s">
        <v>4</v>
      </c>
      <c r="E132" s="36" t="s">
        <v>16</v>
      </c>
      <c r="F132" s="38">
        <v>1.675545549</v>
      </c>
    </row>
    <row r="133" spans="1:6">
      <c r="A133" s="19" t="s">
        <v>35</v>
      </c>
      <c r="B133" s="19" t="s">
        <v>368</v>
      </c>
      <c r="C133" s="7">
        <v>2018</v>
      </c>
      <c r="D133" s="9" t="s">
        <v>4</v>
      </c>
      <c r="E133" s="36" t="s">
        <v>16</v>
      </c>
      <c r="F133" s="38">
        <v>5.0536170499999997</v>
      </c>
    </row>
    <row r="134" spans="1:6">
      <c r="A134" s="20" t="s">
        <v>3</v>
      </c>
      <c r="B134" s="19" t="s">
        <v>336</v>
      </c>
      <c r="C134" s="7">
        <v>2019</v>
      </c>
      <c r="D134" s="9" t="s">
        <v>4</v>
      </c>
      <c r="E134" s="36" t="s">
        <v>16</v>
      </c>
      <c r="F134" s="38">
        <v>2.8851845620000001</v>
      </c>
    </row>
    <row r="135" spans="1:6">
      <c r="A135" s="20" t="s">
        <v>4</v>
      </c>
      <c r="B135" s="19" t="s">
        <v>337</v>
      </c>
      <c r="C135" s="7">
        <v>2019</v>
      </c>
      <c r="D135" s="9" t="s">
        <v>4</v>
      </c>
      <c r="E135" s="36" t="s">
        <v>16</v>
      </c>
      <c r="F135" s="38">
        <v>5.93463005</v>
      </c>
    </row>
    <row r="136" spans="1:6">
      <c r="A136" s="19" t="s">
        <v>5</v>
      </c>
      <c r="B136" s="19" t="s">
        <v>338</v>
      </c>
      <c r="C136" s="7">
        <v>2019</v>
      </c>
      <c r="D136" s="9" t="s">
        <v>4</v>
      </c>
      <c r="E136" s="36" t="s">
        <v>16</v>
      </c>
      <c r="F136" s="38">
        <v>1.56487482</v>
      </c>
    </row>
    <row r="137" spans="1:6">
      <c r="A137" s="19" t="s">
        <v>6</v>
      </c>
      <c r="B137" s="19" t="s">
        <v>339</v>
      </c>
      <c r="C137" s="7">
        <v>2019</v>
      </c>
      <c r="D137" s="9" t="s">
        <v>4</v>
      </c>
      <c r="E137" s="36" t="s">
        <v>16</v>
      </c>
      <c r="F137" s="38">
        <v>4.4409537139999999</v>
      </c>
    </row>
    <row r="138" spans="1:6">
      <c r="A138" s="19" t="s">
        <v>7</v>
      </c>
      <c r="B138" s="19" t="s">
        <v>340</v>
      </c>
      <c r="C138" s="7">
        <v>2019</v>
      </c>
      <c r="D138" s="9" t="s">
        <v>4</v>
      </c>
      <c r="E138" s="36" t="s">
        <v>16</v>
      </c>
      <c r="F138" s="38">
        <v>3.455123033</v>
      </c>
    </row>
    <row r="139" spans="1:6">
      <c r="A139" s="19" t="s">
        <v>8</v>
      </c>
      <c r="B139" s="19" t="s">
        <v>341</v>
      </c>
      <c r="C139" s="7">
        <v>2019</v>
      </c>
      <c r="D139" s="9" t="s">
        <v>4</v>
      </c>
      <c r="E139" s="36" t="s">
        <v>16</v>
      </c>
      <c r="F139" s="38">
        <v>2.6136439139999998</v>
      </c>
    </row>
    <row r="140" spans="1:6">
      <c r="A140" s="19" t="s">
        <v>9</v>
      </c>
      <c r="B140" s="19" t="s">
        <v>342</v>
      </c>
      <c r="C140" s="7">
        <v>2019</v>
      </c>
      <c r="D140" s="9" t="s">
        <v>4</v>
      </c>
      <c r="E140" s="36" t="s">
        <v>16</v>
      </c>
      <c r="F140" s="38">
        <v>1.8114957519999999</v>
      </c>
    </row>
    <row r="141" spans="1:6">
      <c r="A141" s="19" t="s">
        <v>10</v>
      </c>
      <c r="B141" s="19" t="s">
        <v>343</v>
      </c>
      <c r="C141" s="7">
        <v>2019</v>
      </c>
      <c r="D141" s="9" t="s">
        <v>4</v>
      </c>
      <c r="E141" s="36" t="s">
        <v>16</v>
      </c>
      <c r="F141" s="38">
        <v>1.204065776</v>
      </c>
    </row>
    <row r="142" spans="1:6">
      <c r="A142" s="19" t="s">
        <v>11</v>
      </c>
      <c r="B142" s="19" t="s">
        <v>344</v>
      </c>
      <c r="C142" s="7">
        <v>2019</v>
      </c>
      <c r="D142" s="9" t="s">
        <v>4</v>
      </c>
      <c r="E142" s="36" t="s">
        <v>16</v>
      </c>
      <c r="F142" s="38">
        <v>6.9847888300000003</v>
      </c>
    </row>
    <row r="143" spans="1:6">
      <c r="A143" s="19" t="s">
        <v>12</v>
      </c>
      <c r="B143" s="19" t="s">
        <v>345</v>
      </c>
      <c r="C143" s="7">
        <v>2019</v>
      </c>
      <c r="D143" s="9" t="s">
        <v>4</v>
      </c>
      <c r="E143" s="36" t="s">
        <v>16</v>
      </c>
      <c r="F143" s="38">
        <v>2.4359961389999998</v>
      </c>
    </row>
    <row r="144" spans="1:6">
      <c r="A144" s="19" t="s">
        <v>13</v>
      </c>
      <c r="B144" s="19" t="s">
        <v>346</v>
      </c>
      <c r="C144" s="7">
        <v>2019</v>
      </c>
      <c r="D144" s="9" t="s">
        <v>4</v>
      </c>
      <c r="E144" s="36" t="s">
        <v>16</v>
      </c>
      <c r="F144" s="38">
        <v>6.0444091369999997</v>
      </c>
    </row>
    <row r="145" spans="1:6">
      <c r="A145" s="19" t="s">
        <v>14</v>
      </c>
      <c r="B145" s="19" t="s">
        <v>347</v>
      </c>
      <c r="C145" s="7">
        <v>2019</v>
      </c>
      <c r="D145" s="9" t="s">
        <v>4</v>
      </c>
      <c r="E145" s="36" t="s">
        <v>16</v>
      </c>
      <c r="F145" s="38">
        <v>3.1099574030000001</v>
      </c>
    </row>
    <row r="146" spans="1:6">
      <c r="A146" s="19" t="s">
        <v>15</v>
      </c>
      <c r="B146" s="19" t="s">
        <v>348</v>
      </c>
      <c r="C146" s="7">
        <v>2019</v>
      </c>
      <c r="D146" s="9" t="s">
        <v>4</v>
      </c>
      <c r="E146" s="36" t="s">
        <v>16</v>
      </c>
      <c r="F146" s="38">
        <v>1.4270134750000001</v>
      </c>
    </row>
    <row r="147" spans="1:6">
      <c r="A147" s="19" t="s">
        <v>16</v>
      </c>
      <c r="B147" s="19" t="s">
        <v>349</v>
      </c>
      <c r="C147" s="7">
        <v>2019</v>
      </c>
      <c r="D147" s="9" t="s">
        <v>4</v>
      </c>
      <c r="E147" s="36" t="s">
        <v>16</v>
      </c>
      <c r="F147" s="38">
        <v>0.68836209199999998</v>
      </c>
    </row>
    <row r="148" spans="1:6">
      <c r="A148" s="19" t="s">
        <v>17</v>
      </c>
      <c r="B148" s="19" t="s">
        <v>350</v>
      </c>
      <c r="C148" s="7">
        <v>2019</v>
      </c>
      <c r="D148" s="9" t="s">
        <v>4</v>
      </c>
      <c r="E148" s="36" t="s">
        <v>16</v>
      </c>
      <c r="F148" s="38">
        <v>3.4951596239999998</v>
      </c>
    </row>
    <row r="149" spans="1:6">
      <c r="A149" s="19" t="s">
        <v>18</v>
      </c>
      <c r="B149" s="19" t="s">
        <v>351</v>
      </c>
      <c r="C149" s="7">
        <v>2019</v>
      </c>
      <c r="D149" s="9" t="s">
        <v>4</v>
      </c>
      <c r="E149" s="36" t="s">
        <v>16</v>
      </c>
      <c r="F149" s="38">
        <v>0.73062322000000002</v>
      </c>
    </row>
    <row r="150" spans="1:6">
      <c r="A150" s="19" t="s">
        <v>19</v>
      </c>
      <c r="B150" s="19" t="s">
        <v>352</v>
      </c>
      <c r="C150" s="7">
        <v>2019</v>
      </c>
      <c r="D150" s="9" t="s">
        <v>4</v>
      </c>
      <c r="E150" s="36" t="s">
        <v>16</v>
      </c>
      <c r="F150" s="38">
        <v>4.4240613010000001</v>
      </c>
    </row>
    <row r="151" spans="1:6">
      <c r="A151" s="19" t="s">
        <v>20</v>
      </c>
      <c r="B151" s="19" t="s">
        <v>353</v>
      </c>
      <c r="C151" s="7">
        <v>2019</v>
      </c>
      <c r="D151" s="9" t="s">
        <v>4</v>
      </c>
      <c r="E151" s="36" t="s">
        <v>16</v>
      </c>
      <c r="F151" s="38">
        <v>4.1531360130000001</v>
      </c>
    </row>
    <row r="152" spans="1:6">
      <c r="A152" s="19" t="s">
        <v>21</v>
      </c>
      <c r="B152" s="19" t="s">
        <v>354</v>
      </c>
      <c r="C152" s="7">
        <v>2019</v>
      </c>
      <c r="D152" s="9" t="s">
        <v>4</v>
      </c>
      <c r="E152" s="36" t="s">
        <v>16</v>
      </c>
      <c r="F152" s="38">
        <v>1.5740025150000001</v>
      </c>
    </row>
    <row r="153" spans="1:6">
      <c r="A153" s="19" t="s">
        <v>22</v>
      </c>
      <c r="B153" s="19" t="s">
        <v>355</v>
      </c>
      <c r="C153" s="7">
        <v>2019</v>
      </c>
      <c r="D153" s="9" t="s">
        <v>4</v>
      </c>
      <c r="E153" s="36" t="s">
        <v>16</v>
      </c>
      <c r="F153" s="38">
        <v>3.6868711420000002</v>
      </c>
    </row>
    <row r="154" spans="1:6">
      <c r="A154" s="19" t="s">
        <v>23</v>
      </c>
      <c r="B154" s="19" t="s">
        <v>356</v>
      </c>
      <c r="C154" s="7">
        <v>2019</v>
      </c>
      <c r="D154" s="9" t="s">
        <v>4</v>
      </c>
      <c r="E154" s="36" t="s">
        <v>16</v>
      </c>
      <c r="F154" s="38">
        <v>1.4560488030000001</v>
      </c>
    </row>
    <row r="155" spans="1:6">
      <c r="A155" s="19" t="s">
        <v>24</v>
      </c>
      <c r="B155" s="19" t="s">
        <v>357</v>
      </c>
      <c r="C155" s="7">
        <v>2019</v>
      </c>
      <c r="D155" s="9" t="s">
        <v>4</v>
      </c>
      <c r="E155" s="36" t="s">
        <v>16</v>
      </c>
      <c r="F155" s="38">
        <v>2.6442556069999998</v>
      </c>
    </row>
    <row r="156" spans="1:6">
      <c r="A156" s="19" t="s">
        <v>25</v>
      </c>
      <c r="B156" s="19" t="s">
        <v>358</v>
      </c>
      <c r="C156" s="7">
        <v>2019</v>
      </c>
      <c r="D156" s="9" t="s">
        <v>4</v>
      </c>
      <c r="E156" s="36" t="s">
        <v>16</v>
      </c>
      <c r="F156" s="38">
        <v>6.7884054039999997</v>
      </c>
    </row>
    <row r="157" spans="1:6">
      <c r="A157" s="19" t="s">
        <v>26</v>
      </c>
      <c r="B157" s="19" t="s">
        <v>359</v>
      </c>
      <c r="C157" s="7">
        <v>2019</v>
      </c>
      <c r="D157" s="9" t="s">
        <v>4</v>
      </c>
      <c r="E157" s="36" t="s">
        <v>16</v>
      </c>
      <c r="F157" s="38">
        <v>5.7582451240000001</v>
      </c>
    </row>
    <row r="158" spans="1:6">
      <c r="A158" s="19" t="s">
        <v>27</v>
      </c>
      <c r="B158" s="19" t="s">
        <v>360</v>
      </c>
      <c r="C158" s="7">
        <v>2019</v>
      </c>
      <c r="D158" s="9" t="s">
        <v>4</v>
      </c>
      <c r="E158" s="36" t="s">
        <v>16</v>
      </c>
      <c r="F158" s="38">
        <v>2.916415872</v>
      </c>
    </row>
    <row r="159" spans="1:6">
      <c r="A159" s="19" t="s">
        <v>28</v>
      </c>
      <c r="B159" s="19" t="s">
        <v>361</v>
      </c>
      <c r="C159" s="7">
        <v>2019</v>
      </c>
      <c r="D159" s="9" t="s">
        <v>4</v>
      </c>
      <c r="E159" s="36" t="s">
        <v>16</v>
      </c>
      <c r="F159" s="38">
        <v>7.5374990579999999</v>
      </c>
    </row>
    <row r="160" spans="1:6">
      <c r="A160" s="19" t="s">
        <v>29</v>
      </c>
      <c r="B160" s="19" t="s">
        <v>362</v>
      </c>
      <c r="C160" s="7">
        <v>2019</v>
      </c>
      <c r="D160" s="9" t="s">
        <v>4</v>
      </c>
      <c r="E160" s="36" t="s">
        <v>16</v>
      </c>
      <c r="F160" s="38">
        <v>5.826677095</v>
      </c>
    </row>
    <row r="161" spans="1:6">
      <c r="A161" s="19" t="s">
        <v>30</v>
      </c>
      <c r="B161" s="19" t="s">
        <v>363</v>
      </c>
      <c r="C161" s="7">
        <v>2019</v>
      </c>
      <c r="D161" s="9" t="s">
        <v>4</v>
      </c>
      <c r="E161" s="36" t="s">
        <v>16</v>
      </c>
      <c r="F161" s="38">
        <v>0.86465343900000002</v>
      </c>
    </row>
    <row r="162" spans="1:6">
      <c r="A162" s="19" t="s">
        <v>31</v>
      </c>
      <c r="B162" s="19" t="s">
        <v>364</v>
      </c>
      <c r="C162" s="7">
        <v>2019</v>
      </c>
      <c r="D162" s="9" t="s">
        <v>4</v>
      </c>
      <c r="E162" s="36" t="s">
        <v>16</v>
      </c>
      <c r="F162" s="38">
        <v>4.5016308059999997</v>
      </c>
    </row>
    <row r="163" spans="1:6">
      <c r="A163" s="19" t="s">
        <v>32</v>
      </c>
      <c r="B163" s="19" t="s">
        <v>365</v>
      </c>
      <c r="C163" s="7">
        <v>2019</v>
      </c>
      <c r="D163" s="9" t="s">
        <v>4</v>
      </c>
      <c r="E163" s="36" t="s">
        <v>16</v>
      </c>
      <c r="F163" s="38">
        <v>3.5919882529999998</v>
      </c>
    </row>
    <row r="164" spans="1:6">
      <c r="A164" s="19" t="s">
        <v>33</v>
      </c>
      <c r="B164" s="19" t="s">
        <v>366</v>
      </c>
      <c r="C164" s="7">
        <v>2019</v>
      </c>
      <c r="D164" s="9" t="s">
        <v>4</v>
      </c>
      <c r="E164" s="36" t="s">
        <v>16</v>
      </c>
      <c r="F164" s="38">
        <v>1.2958789749999999</v>
      </c>
    </row>
    <row r="165" spans="1:6">
      <c r="A165" s="19" t="s">
        <v>34</v>
      </c>
      <c r="B165" s="19" t="s">
        <v>367</v>
      </c>
      <c r="C165" s="7">
        <v>2019</v>
      </c>
      <c r="D165" s="9" t="s">
        <v>4</v>
      </c>
      <c r="E165" s="36" t="s">
        <v>16</v>
      </c>
      <c r="F165" s="38">
        <v>2.1487412410000002</v>
      </c>
    </row>
    <row r="166" spans="1:6">
      <c r="A166" s="19" t="s">
        <v>35</v>
      </c>
      <c r="B166" s="19" t="s">
        <v>368</v>
      </c>
      <c r="C166" s="7">
        <v>2019</v>
      </c>
      <c r="D166" s="9" t="s">
        <v>4</v>
      </c>
      <c r="E166" s="36" t="s">
        <v>16</v>
      </c>
      <c r="F166" s="38">
        <v>6.7085984290000003</v>
      </c>
    </row>
    <row r="167" spans="1:6">
      <c r="A167" s="20" t="s">
        <v>3</v>
      </c>
      <c r="B167" s="19" t="s">
        <v>336</v>
      </c>
      <c r="C167" s="7">
        <v>2020</v>
      </c>
      <c r="D167" s="9" t="s">
        <v>4</v>
      </c>
      <c r="E167" s="36" t="s">
        <v>16</v>
      </c>
      <c r="F167" s="38">
        <v>2.7195385810000001</v>
      </c>
    </row>
    <row r="168" spans="1:6">
      <c r="A168" s="20" t="s">
        <v>4</v>
      </c>
      <c r="B168" s="19" t="s">
        <v>337</v>
      </c>
      <c r="C168" s="7">
        <v>2020</v>
      </c>
      <c r="D168" s="9" t="s">
        <v>4</v>
      </c>
      <c r="E168" s="36" t="s">
        <v>16</v>
      </c>
      <c r="F168" s="38">
        <v>4.8400435740000001</v>
      </c>
    </row>
    <row r="169" spans="1:6">
      <c r="A169" s="19" t="s">
        <v>5</v>
      </c>
      <c r="B169" s="19" t="s">
        <v>338</v>
      </c>
      <c r="C169" s="7">
        <v>2020</v>
      </c>
      <c r="D169" s="9" t="s">
        <v>4</v>
      </c>
      <c r="E169" s="36" t="s">
        <v>16</v>
      </c>
      <c r="F169" s="38">
        <v>2.4674849170000002</v>
      </c>
    </row>
    <row r="170" spans="1:6">
      <c r="A170" s="19" t="s">
        <v>6</v>
      </c>
      <c r="B170" s="19" t="s">
        <v>339</v>
      </c>
      <c r="C170" s="7">
        <v>2020</v>
      </c>
      <c r="D170" s="9" t="s">
        <v>4</v>
      </c>
      <c r="E170" s="36" t="s">
        <v>16</v>
      </c>
      <c r="F170" s="38">
        <v>3.8825369749999998</v>
      </c>
    </row>
    <row r="171" spans="1:6">
      <c r="A171" s="19" t="s">
        <v>7</v>
      </c>
      <c r="B171" s="19" t="s">
        <v>340</v>
      </c>
      <c r="C171" s="7">
        <v>2020</v>
      </c>
      <c r="D171" s="9" t="s">
        <v>4</v>
      </c>
      <c r="E171" s="36" t="s">
        <v>16</v>
      </c>
      <c r="F171" s="38">
        <v>3.1237780910000001</v>
      </c>
    </row>
    <row r="172" spans="1:6">
      <c r="A172" s="19" t="s">
        <v>8</v>
      </c>
      <c r="B172" s="19" t="s">
        <v>341</v>
      </c>
      <c r="C172" s="7">
        <v>2020</v>
      </c>
      <c r="D172" s="9" t="s">
        <v>4</v>
      </c>
      <c r="E172" s="36" t="s">
        <v>16</v>
      </c>
      <c r="F172" s="38">
        <v>2.288059729</v>
      </c>
    </row>
    <row r="173" spans="1:6">
      <c r="A173" s="19" t="s">
        <v>9</v>
      </c>
      <c r="B173" s="19" t="s">
        <v>342</v>
      </c>
      <c r="C173" s="7">
        <v>2020</v>
      </c>
      <c r="D173" s="9" t="s">
        <v>4</v>
      </c>
      <c r="E173" s="36" t="s">
        <v>16</v>
      </c>
      <c r="F173" s="38">
        <v>3.6915958770000001</v>
      </c>
    </row>
    <row r="174" spans="1:6">
      <c r="A174" s="19" t="s">
        <v>10</v>
      </c>
      <c r="B174" s="19" t="s">
        <v>343</v>
      </c>
      <c r="C174" s="7">
        <v>2020</v>
      </c>
      <c r="D174" s="9" t="s">
        <v>4</v>
      </c>
      <c r="E174" s="36" t="s">
        <v>16</v>
      </c>
      <c r="F174" s="38">
        <v>1.0281704270000001</v>
      </c>
    </row>
    <row r="175" spans="1:6">
      <c r="A175" s="19" t="s">
        <v>11</v>
      </c>
      <c r="B175" s="19" t="s">
        <v>344</v>
      </c>
      <c r="C175" s="7">
        <v>2020</v>
      </c>
      <c r="D175" s="9" t="s">
        <v>4</v>
      </c>
      <c r="E175" s="36" t="s">
        <v>16</v>
      </c>
      <c r="F175" s="38">
        <v>7.028573154</v>
      </c>
    </row>
    <row r="176" spans="1:6">
      <c r="A176" s="19" t="s">
        <v>12</v>
      </c>
      <c r="B176" s="19" t="s">
        <v>345</v>
      </c>
      <c r="C176" s="7">
        <v>2020</v>
      </c>
      <c r="D176" s="9" t="s">
        <v>4</v>
      </c>
      <c r="E176" s="36" t="s">
        <v>16</v>
      </c>
      <c r="F176" s="38">
        <v>1.5418117629999999</v>
      </c>
    </row>
    <row r="177" spans="1:6">
      <c r="A177" s="19" t="s">
        <v>13</v>
      </c>
      <c r="B177" s="19" t="s">
        <v>346</v>
      </c>
      <c r="C177" s="7">
        <v>2020</v>
      </c>
      <c r="D177" s="9" t="s">
        <v>4</v>
      </c>
      <c r="E177" s="36" t="s">
        <v>16</v>
      </c>
      <c r="F177" s="38">
        <v>4.5289607939999996</v>
      </c>
    </row>
    <row r="178" spans="1:6">
      <c r="A178" s="19" t="s">
        <v>14</v>
      </c>
      <c r="B178" s="19" t="s">
        <v>347</v>
      </c>
      <c r="C178" s="7">
        <v>2020</v>
      </c>
      <c r="D178" s="9" t="s">
        <v>4</v>
      </c>
      <c r="E178" s="36" t="s">
        <v>16</v>
      </c>
      <c r="F178" s="38">
        <v>2.6431286599999999</v>
      </c>
    </row>
    <row r="179" spans="1:6">
      <c r="A179" s="19" t="s">
        <v>15</v>
      </c>
      <c r="B179" s="19" t="s">
        <v>348</v>
      </c>
      <c r="C179" s="7">
        <v>2020</v>
      </c>
      <c r="D179" s="9" t="s">
        <v>4</v>
      </c>
      <c r="E179" s="36" t="s">
        <v>16</v>
      </c>
      <c r="F179" s="38">
        <v>1.15796802</v>
      </c>
    </row>
    <row r="180" spans="1:6">
      <c r="A180" s="19" t="s">
        <v>16</v>
      </c>
      <c r="B180" s="19" t="s">
        <v>349</v>
      </c>
      <c r="C180" s="7">
        <v>2020</v>
      </c>
      <c r="D180" s="9" t="s">
        <v>4</v>
      </c>
      <c r="E180" s="36" t="s">
        <v>16</v>
      </c>
      <c r="F180" s="38">
        <v>0.77850268600000005</v>
      </c>
    </row>
    <row r="181" spans="1:6">
      <c r="A181" s="19" t="s">
        <v>17</v>
      </c>
      <c r="B181" s="19" t="s">
        <v>350</v>
      </c>
      <c r="C181" s="7">
        <v>2020</v>
      </c>
      <c r="D181" s="9" t="s">
        <v>4</v>
      </c>
      <c r="E181" s="36" t="s">
        <v>16</v>
      </c>
      <c r="F181" s="38">
        <v>2.635314095</v>
      </c>
    </row>
    <row r="182" spans="1:6">
      <c r="A182" s="19" t="s">
        <v>18</v>
      </c>
      <c r="B182" s="19" t="s">
        <v>351</v>
      </c>
      <c r="C182" s="7">
        <v>2020</v>
      </c>
      <c r="D182" s="9" t="s">
        <v>4</v>
      </c>
      <c r="E182" s="36" t="s">
        <v>16</v>
      </c>
      <c r="F182" s="38">
        <v>1.4241645890000001</v>
      </c>
    </row>
    <row r="183" spans="1:6">
      <c r="A183" s="19" t="s">
        <v>19</v>
      </c>
      <c r="B183" s="19" t="s">
        <v>352</v>
      </c>
      <c r="C183" s="7">
        <v>2020</v>
      </c>
      <c r="D183" s="9" t="s">
        <v>4</v>
      </c>
      <c r="E183" s="36" t="s">
        <v>16</v>
      </c>
      <c r="F183" s="38">
        <v>4.3800114810000004</v>
      </c>
    </row>
    <row r="184" spans="1:6">
      <c r="A184" s="19" t="s">
        <v>20</v>
      </c>
      <c r="B184" s="19" t="s">
        <v>353</v>
      </c>
      <c r="C184" s="7">
        <v>2020</v>
      </c>
      <c r="D184" s="9" t="s">
        <v>4</v>
      </c>
      <c r="E184" s="36" t="s">
        <v>16</v>
      </c>
      <c r="F184" s="38">
        <v>3.9563382570000001</v>
      </c>
    </row>
    <row r="185" spans="1:6">
      <c r="A185" s="19" t="s">
        <v>21</v>
      </c>
      <c r="B185" s="19" t="s">
        <v>354</v>
      </c>
      <c r="C185" s="7">
        <v>2020</v>
      </c>
      <c r="D185" s="9" t="s">
        <v>4</v>
      </c>
      <c r="E185" s="36" t="s">
        <v>16</v>
      </c>
      <c r="F185" s="38">
        <v>1.699777248</v>
      </c>
    </row>
    <row r="186" spans="1:6">
      <c r="A186" s="19" t="s">
        <v>22</v>
      </c>
      <c r="B186" s="19" t="s">
        <v>355</v>
      </c>
      <c r="C186" s="7">
        <v>2020</v>
      </c>
      <c r="D186" s="9" t="s">
        <v>4</v>
      </c>
      <c r="E186" s="36" t="s">
        <v>16</v>
      </c>
      <c r="F186" s="38">
        <v>3.5094137000000001</v>
      </c>
    </row>
    <row r="187" spans="1:6">
      <c r="A187" s="19" t="s">
        <v>23</v>
      </c>
      <c r="B187" s="19" t="s">
        <v>356</v>
      </c>
      <c r="C187" s="7">
        <v>2020</v>
      </c>
      <c r="D187" s="9" t="s">
        <v>4</v>
      </c>
      <c r="E187" s="36" t="s">
        <v>16</v>
      </c>
      <c r="F187" s="38">
        <v>1.2100244229999999</v>
      </c>
    </row>
    <row r="188" spans="1:6">
      <c r="A188" s="19" t="s">
        <v>24</v>
      </c>
      <c r="B188" s="19" t="s">
        <v>357</v>
      </c>
      <c r="C188" s="7">
        <v>2020</v>
      </c>
      <c r="D188" s="9" t="s">
        <v>4</v>
      </c>
      <c r="E188" s="36" t="s">
        <v>16</v>
      </c>
      <c r="F188" s="38">
        <v>2.8405302039999998</v>
      </c>
    </row>
    <row r="189" spans="1:6">
      <c r="A189" s="19" t="s">
        <v>25</v>
      </c>
      <c r="B189" s="19" t="s">
        <v>358</v>
      </c>
      <c r="C189" s="7">
        <v>2020</v>
      </c>
      <c r="D189" s="9" t="s">
        <v>4</v>
      </c>
      <c r="E189" s="36" t="s">
        <v>16</v>
      </c>
      <c r="F189" s="38">
        <v>6.2065462599999996</v>
      </c>
    </row>
    <row r="190" spans="1:6">
      <c r="A190" s="19" t="s">
        <v>26</v>
      </c>
      <c r="B190" s="19" t="s">
        <v>359</v>
      </c>
      <c r="C190" s="7">
        <v>2020</v>
      </c>
      <c r="D190" s="9" t="s">
        <v>4</v>
      </c>
      <c r="E190" s="36" t="s">
        <v>16</v>
      </c>
      <c r="F190" s="38">
        <v>3.606057099</v>
      </c>
    </row>
    <row r="191" spans="1:6">
      <c r="A191" s="19" t="s">
        <v>27</v>
      </c>
      <c r="B191" s="19" t="s">
        <v>360</v>
      </c>
      <c r="C191" s="7">
        <v>2020</v>
      </c>
      <c r="D191" s="9" t="s">
        <v>4</v>
      </c>
      <c r="E191" s="36" t="s">
        <v>16</v>
      </c>
      <c r="F191" s="38">
        <v>2.6220167920000002</v>
      </c>
    </row>
    <row r="192" spans="1:6">
      <c r="A192" s="19" t="s">
        <v>28</v>
      </c>
      <c r="B192" s="19" t="s">
        <v>361</v>
      </c>
      <c r="C192" s="7">
        <v>2020</v>
      </c>
      <c r="D192" s="9" t="s">
        <v>4</v>
      </c>
      <c r="E192" s="36" t="s">
        <v>16</v>
      </c>
      <c r="F192" s="38">
        <v>8.1600479430000004</v>
      </c>
    </row>
    <row r="193" spans="1:6">
      <c r="A193" s="19" t="s">
        <v>29</v>
      </c>
      <c r="B193" s="19" t="s">
        <v>362</v>
      </c>
      <c r="C193" s="7">
        <v>2020</v>
      </c>
      <c r="D193" s="9" t="s">
        <v>4</v>
      </c>
      <c r="E193" s="36" t="s">
        <v>16</v>
      </c>
      <c r="F193" s="38">
        <v>6.1123864110000001</v>
      </c>
    </row>
    <row r="194" spans="1:6">
      <c r="A194" s="19" t="s">
        <v>30</v>
      </c>
      <c r="B194" s="19" t="s">
        <v>363</v>
      </c>
      <c r="C194" s="7">
        <v>2020</v>
      </c>
      <c r="D194" s="9" t="s">
        <v>4</v>
      </c>
      <c r="E194" s="36" t="s">
        <v>16</v>
      </c>
      <c r="F194" s="38">
        <v>0.62432416899999998</v>
      </c>
    </row>
    <row r="195" spans="1:6">
      <c r="A195" s="19" t="s">
        <v>31</v>
      </c>
      <c r="B195" s="19" t="s">
        <v>364</v>
      </c>
      <c r="C195" s="7">
        <v>2020</v>
      </c>
      <c r="D195" s="9" t="s">
        <v>4</v>
      </c>
      <c r="E195" s="36" t="s">
        <v>16</v>
      </c>
      <c r="F195" s="38">
        <v>4.1386328619999997</v>
      </c>
    </row>
    <row r="196" spans="1:6">
      <c r="A196" s="19" t="s">
        <v>32</v>
      </c>
      <c r="B196" s="19" t="s">
        <v>365</v>
      </c>
      <c r="C196" s="7">
        <v>2020</v>
      </c>
      <c r="D196" s="9" t="s">
        <v>4</v>
      </c>
      <c r="E196" s="36" t="s">
        <v>16</v>
      </c>
      <c r="F196" s="38">
        <v>4.2443020249999996</v>
      </c>
    </row>
    <row r="197" spans="1:6">
      <c r="A197" s="19" t="s">
        <v>33</v>
      </c>
      <c r="B197" s="19" t="s">
        <v>366</v>
      </c>
      <c r="C197" s="7">
        <v>2020</v>
      </c>
      <c r="D197" s="9" t="s">
        <v>4</v>
      </c>
      <c r="E197" s="36" t="s">
        <v>16</v>
      </c>
      <c r="F197" s="38">
        <v>1.0790591940000001</v>
      </c>
    </row>
    <row r="198" spans="1:6">
      <c r="A198" s="19" t="s">
        <v>34</v>
      </c>
      <c r="B198" s="19" t="s">
        <v>367</v>
      </c>
      <c r="C198" s="7">
        <v>2020</v>
      </c>
      <c r="D198" s="9" t="s">
        <v>4</v>
      </c>
      <c r="E198" s="36" t="s">
        <v>16</v>
      </c>
      <c r="F198" s="38">
        <v>0.81864864400000004</v>
      </c>
    </row>
    <row r="199" spans="1:6">
      <c r="A199" s="19" t="s">
        <v>35</v>
      </c>
      <c r="B199" s="19" t="s">
        <v>368</v>
      </c>
      <c r="C199" s="7">
        <v>2020</v>
      </c>
      <c r="D199" s="9" t="s">
        <v>4</v>
      </c>
      <c r="E199" s="36" t="s">
        <v>16</v>
      </c>
      <c r="F199" s="38">
        <v>5.2399980770000001</v>
      </c>
    </row>
    <row r="200" spans="1:6">
      <c r="A200" s="20" t="s">
        <v>3</v>
      </c>
      <c r="B200" s="19" t="s">
        <v>336</v>
      </c>
      <c r="C200" s="7">
        <v>2021</v>
      </c>
      <c r="D200" s="9" t="s">
        <v>4</v>
      </c>
      <c r="E200" s="36" t="s">
        <v>16</v>
      </c>
      <c r="F200" s="1">
        <v>2.9979136110184892</v>
      </c>
    </row>
    <row r="201" spans="1:6">
      <c r="A201" s="20" t="s">
        <v>4</v>
      </c>
      <c r="B201" s="19" t="s">
        <v>337</v>
      </c>
      <c r="C201" s="7">
        <v>2021</v>
      </c>
      <c r="D201" s="9" t="s">
        <v>4</v>
      </c>
      <c r="E201" s="36" t="s">
        <v>16</v>
      </c>
      <c r="F201" s="1">
        <v>5.2629319239755636</v>
      </c>
    </row>
    <row r="202" spans="1:6">
      <c r="A202" s="19" t="s">
        <v>5</v>
      </c>
      <c r="B202" s="19" t="s">
        <v>338</v>
      </c>
      <c r="C202" s="7">
        <v>2021</v>
      </c>
      <c r="D202" s="9" t="s">
        <v>4</v>
      </c>
      <c r="E202" s="36" t="s">
        <v>16</v>
      </c>
      <c r="F202" s="1">
        <v>3.7677195440622513</v>
      </c>
    </row>
    <row r="203" spans="1:6">
      <c r="A203" s="19" t="s">
        <v>6</v>
      </c>
      <c r="B203" s="19" t="s">
        <v>339</v>
      </c>
      <c r="C203" s="7">
        <v>2021</v>
      </c>
      <c r="D203" s="9" t="s">
        <v>4</v>
      </c>
      <c r="E203" s="36" t="s">
        <v>16</v>
      </c>
      <c r="F203" s="1">
        <v>3.936518715071085</v>
      </c>
    </row>
    <row r="204" spans="1:6">
      <c r="A204" s="19" t="s">
        <v>7</v>
      </c>
      <c r="B204" s="19" t="s">
        <v>340</v>
      </c>
      <c r="C204" s="7">
        <v>2021</v>
      </c>
      <c r="D204" s="9" t="s">
        <v>4</v>
      </c>
      <c r="E204" s="36" t="s">
        <v>16</v>
      </c>
      <c r="F204" s="1">
        <v>3.0728970480363196</v>
      </c>
    </row>
    <row r="205" spans="1:6">
      <c r="A205" s="19" t="s">
        <v>8</v>
      </c>
      <c r="B205" s="19" t="s">
        <v>341</v>
      </c>
      <c r="C205" s="7">
        <v>2021</v>
      </c>
      <c r="D205" s="9" t="s">
        <v>4</v>
      </c>
      <c r="E205" s="36" t="s">
        <v>16</v>
      </c>
      <c r="F205" s="1">
        <v>2.5616121737686592</v>
      </c>
    </row>
    <row r="206" spans="1:6">
      <c r="A206" s="19" t="s">
        <v>9</v>
      </c>
      <c r="B206" s="19" t="s">
        <v>342</v>
      </c>
      <c r="C206" s="7">
        <v>2021</v>
      </c>
      <c r="D206" s="9" t="s">
        <v>4</v>
      </c>
      <c r="E206" s="36" t="s">
        <v>16</v>
      </c>
      <c r="F206" s="1">
        <v>4.9291529061148038</v>
      </c>
    </row>
    <row r="207" spans="1:6">
      <c r="A207" s="19" t="s">
        <v>10</v>
      </c>
      <c r="B207" s="19" t="s">
        <v>343</v>
      </c>
      <c r="C207" s="7">
        <v>2021</v>
      </c>
      <c r="D207" s="9" t="s">
        <v>4</v>
      </c>
      <c r="E207" s="36" t="s">
        <v>16</v>
      </c>
      <c r="F207" s="1">
        <v>1.3167854978947893</v>
      </c>
    </row>
    <row r="208" spans="1:6">
      <c r="A208" s="19" t="s">
        <v>11</v>
      </c>
      <c r="B208" s="19" t="s">
        <v>344</v>
      </c>
      <c r="C208" s="7">
        <v>2021</v>
      </c>
      <c r="D208" s="9" t="s">
        <v>4</v>
      </c>
      <c r="E208" s="36" t="s">
        <v>16</v>
      </c>
      <c r="F208" s="1">
        <v>7.7241509325275777</v>
      </c>
    </row>
    <row r="209" spans="1:6">
      <c r="A209" s="19" t="s">
        <v>12</v>
      </c>
      <c r="B209" s="19" t="s">
        <v>345</v>
      </c>
      <c r="C209" s="7">
        <v>2021</v>
      </c>
      <c r="D209" s="9" t="s">
        <v>4</v>
      </c>
      <c r="E209" s="36" t="s">
        <v>16</v>
      </c>
      <c r="F209" s="1">
        <v>1.8531211720425489</v>
      </c>
    </row>
    <row r="210" spans="1:6">
      <c r="A210" s="19" t="s">
        <v>13</v>
      </c>
      <c r="B210" s="19" t="s">
        <v>346</v>
      </c>
      <c r="C210" s="7">
        <v>2021</v>
      </c>
      <c r="D210" s="9" t="s">
        <v>4</v>
      </c>
      <c r="E210" s="36" t="s">
        <v>16</v>
      </c>
      <c r="F210" s="1">
        <v>5.2215815424551879</v>
      </c>
    </row>
    <row r="211" spans="1:6">
      <c r="A211" s="19" t="s">
        <v>14</v>
      </c>
      <c r="B211" s="19" t="s">
        <v>347</v>
      </c>
      <c r="C211" s="7">
        <v>2021</v>
      </c>
      <c r="D211" s="9" t="s">
        <v>4</v>
      </c>
      <c r="E211" s="36" t="s">
        <v>16</v>
      </c>
      <c r="F211" s="1">
        <v>2.3022322539860993</v>
      </c>
    </row>
    <row r="212" spans="1:6">
      <c r="A212" s="19" t="s">
        <v>15</v>
      </c>
      <c r="B212" s="19" t="s">
        <v>348</v>
      </c>
      <c r="C212" s="7">
        <v>2021</v>
      </c>
      <c r="D212" s="9" t="s">
        <v>4</v>
      </c>
      <c r="E212" s="36" t="s">
        <v>16</v>
      </c>
      <c r="F212" s="1">
        <v>1.8836376045043508</v>
      </c>
    </row>
    <row r="213" spans="1:6">
      <c r="A213" s="19" t="s">
        <v>16</v>
      </c>
      <c r="B213" s="19" t="s">
        <v>349</v>
      </c>
      <c r="C213" s="7">
        <v>2021</v>
      </c>
      <c r="D213" s="9" t="s">
        <v>4</v>
      </c>
      <c r="E213" s="36" t="s">
        <v>16</v>
      </c>
      <c r="F213" s="1">
        <v>0.64432574532380593</v>
      </c>
    </row>
    <row r="214" spans="1:6">
      <c r="A214" s="19" t="s">
        <v>17</v>
      </c>
      <c r="B214" s="19" t="s">
        <v>350</v>
      </c>
      <c r="C214" s="7">
        <v>2021</v>
      </c>
      <c r="D214" s="9" t="s">
        <v>4</v>
      </c>
      <c r="E214" s="36" t="s">
        <v>16</v>
      </c>
      <c r="F214" s="1">
        <v>3.2778435055743453</v>
      </c>
    </row>
    <row r="215" spans="1:6">
      <c r="A215" s="19" t="s">
        <v>18</v>
      </c>
      <c r="B215" s="19" t="s">
        <v>351</v>
      </c>
      <c r="C215" s="7">
        <v>2021</v>
      </c>
      <c r="D215" s="9" t="s">
        <v>4</v>
      </c>
      <c r="E215" s="36" t="s">
        <v>16</v>
      </c>
      <c r="F215" s="1">
        <v>1.8267714845309848</v>
      </c>
    </row>
    <row r="216" spans="1:6">
      <c r="A216" s="19" t="s">
        <v>19</v>
      </c>
      <c r="B216" s="19" t="s">
        <v>352</v>
      </c>
      <c r="C216" s="7">
        <v>2021</v>
      </c>
      <c r="D216" s="9" t="s">
        <v>4</v>
      </c>
      <c r="E216" s="36" t="s">
        <v>16</v>
      </c>
      <c r="F216" s="1">
        <v>4.2751882941626951</v>
      </c>
    </row>
    <row r="217" spans="1:6">
      <c r="A217" s="19" t="s">
        <v>20</v>
      </c>
      <c r="B217" s="19" t="s">
        <v>353</v>
      </c>
      <c r="C217" s="7">
        <v>2021</v>
      </c>
      <c r="D217" s="9" t="s">
        <v>4</v>
      </c>
      <c r="E217" s="36" t="s">
        <v>16</v>
      </c>
      <c r="F217" s="1">
        <v>4.6723422646453594</v>
      </c>
    </row>
    <row r="218" spans="1:6">
      <c r="A218" s="19" t="s">
        <v>21</v>
      </c>
      <c r="B218" s="19" t="s">
        <v>354</v>
      </c>
      <c r="C218" s="7">
        <v>2021</v>
      </c>
      <c r="D218" s="9" t="s">
        <v>4</v>
      </c>
      <c r="E218" s="36" t="s">
        <v>16</v>
      </c>
      <c r="F218" s="1">
        <v>2.7748701592004674</v>
      </c>
    </row>
    <row r="219" spans="1:6">
      <c r="A219" s="19" t="s">
        <v>22</v>
      </c>
      <c r="B219" s="19" t="s">
        <v>355</v>
      </c>
      <c r="C219" s="7">
        <v>2021</v>
      </c>
      <c r="D219" s="9" t="s">
        <v>4</v>
      </c>
      <c r="E219" s="36" t="s">
        <v>16</v>
      </c>
      <c r="F219" s="1">
        <v>4.2490728611539312</v>
      </c>
    </row>
    <row r="220" spans="1:6">
      <c r="A220" s="19" t="s">
        <v>23</v>
      </c>
      <c r="B220" s="19" t="s">
        <v>356</v>
      </c>
      <c r="C220" s="7">
        <v>2021</v>
      </c>
      <c r="D220" s="9" t="s">
        <v>4</v>
      </c>
      <c r="E220" s="36" t="s">
        <v>16</v>
      </c>
      <c r="F220" s="1">
        <v>1.0108857958992696</v>
      </c>
    </row>
    <row r="221" spans="1:6">
      <c r="A221" s="19" t="s">
        <v>24</v>
      </c>
      <c r="B221" s="19" t="s">
        <v>357</v>
      </c>
      <c r="C221" s="7">
        <v>2021</v>
      </c>
      <c r="D221" s="9" t="s">
        <v>4</v>
      </c>
      <c r="E221" s="36" t="s">
        <v>16</v>
      </c>
      <c r="F221" s="1">
        <v>2.833480282443726</v>
      </c>
    </row>
    <row r="222" spans="1:6">
      <c r="A222" s="19" t="s">
        <v>25</v>
      </c>
      <c r="B222" s="19" t="s">
        <v>358</v>
      </c>
      <c r="C222" s="7">
        <v>2021</v>
      </c>
      <c r="D222" s="9" t="s">
        <v>4</v>
      </c>
      <c r="E222" s="36" t="s">
        <v>16</v>
      </c>
      <c r="F222" s="1">
        <v>6.3051455640691927</v>
      </c>
    </row>
    <row r="223" spans="1:6">
      <c r="A223" s="19" t="s">
        <v>26</v>
      </c>
      <c r="B223" s="19" t="s">
        <v>359</v>
      </c>
      <c r="C223" s="7">
        <v>2021</v>
      </c>
      <c r="D223" s="9" t="s">
        <v>4</v>
      </c>
      <c r="E223" s="36" t="s">
        <v>16</v>
      </c>
      <c r="F223" s="1">
        <v>4.5339579099487084</v>
      </c>
    </row>
    <row r="224" spans="1:6">
      <c r="A224" s="19" t="s">
        <v>27</v>
      </c>
      <c r="B224" s="19" t="s">
        <v>360</v>
      </c>
      <c r="C224" s="7">
        <v>2021</v>
      </c>
      <c r="D224" s="9" t="s">
        <v>4</v>
      </c>
      <c r="E224" s="36" t="s">
        <v>16</v>
      </c>
      <c r="F224" s="1">
        <v>3.7899768672329377</v>
      </c>
    </row>
    <row r="225" spans="1:6">
      <c r="A225" s="19" t="s">
        <v>28</v>
      </c>
      <c r="B225" s="19" t="s">
        <v>361</v>
      </c>
      <c r="C225" s="7">
        <v>2021</v>
      </c>
      <c r="D225" s="9" t="s">
        <v>4</v>
      </c>
      <c r="E225" s="36" t="s">
        <v>16</v>
      </c>
      <c r="F225" s="1">
        <v>8.1091638600124814</v>
      </c>
    </row>
    <row r="226" spans="1:6">
      <c r="A226" s="19" t="s">
        <v>29</v>
      </c>
      <c r="B226" s="19" t="s">
        <v>362</v>
      </c>
      <c r="C226" s="7">
        <v>2021</v>
      </c>
      <c r="D226" s="9" t="s">
        <v>4</v>
      </c>
      <c r="E226" s="36" t="s">
        <v>16</v>
      </c>
      <c r="F226" s="1">
        <v>5.0113612409035717</v>
      </c>
    </row>
    <row r="227" spans="1:6">
      <c r="A227" s="19" t="s">
        <v>30</v>
      </c>
      <c r="B227" s="19" t="s">
        <v>363</v>
      </c>
      <c r="C227" s="7">
        <v>2021</v>
      </c>
      <c r="D227" s="9" t="s">
        <v>4</v>
      </c>
      <c r="E227" s="36" t="s">
        <v>16</v>
      </c>
      <c r="F227" s="1">
        <v>0.58002061006567762</v>
      </c>
    </row>
    <row r="228" spans="1:6">
      <c r="A228" s="19" t="s">
        <v>31</v>
      </c>
      <c r="B228" s="19" t="s">
        <v>364</v>
      </c>
      <c r="C228" s="7">
        <v>2021</v>
      </c>
      <c r="D228" s="9" t="s">
        <v>4</v>
      </c>
      <c r="E228" s="36" t="s">
        <v>16</v>
      </c>
      <c r="F228" s="1">
        <v>3.7650777038373504</v>
      </c>
    </row>
    <row r="229" spans="1:6">
      <c r="A229" s="19" t="s">
        <v>32</v>
      </c>
      <c r="B229" s="19" t="s">
        <v>365</v>
      </c>
      <c r="C229" s="7">
        <v>2021</v>
      </c>
      <c r="D229" s="9" t="s">
        <v>4</v>
      </c>
      <c r="E229" s="36" t="s">
        <v>16</v>
      </c>
      <c r="F229" s="1">
        <v>4.8997991082365626</v>
      </c>
    </row>
    <row r="230" spans="1:6">
      <c r="A230" s="19" t="s">
        <v>33</v>
      </c>
      <c r="B230" s="19" t="s">
        <v>366</v>
      </c>
      <c r="C230" s="7">
        <v>2021</v>
      </c>
      <c r="D230" s="9" t="s">
        <v>4</v>
      </c>
      <c r="E230" s="36" t="s">
        <v>16</v>
      </c>
      <c r="F230" s="1">
        <v>0.86399241554766026</v>
      </c>
    </row>
    <row r="231" spans="1:6">
      <c r="A231" s="19" t="s">
        <v>34</v>
      </c>
      <c r="B231" s="19" t="s">
        <v>367</v>
      </c>
      <c r="C231" s="7">
        <v>2021</v>
      </c>
      <c r="D231" s="9" t="s">
        <v>4</v>
      </c>
      <c r="E231" s="36" t="s">
        <v>16</v>
      </c>
      <c r="F231" s="1">
        <v>1.760888896715062</v>
      </c>
    </row>
    <row r="232" spans="1:6">
      <c r="A232" s="19" t="s">
        <v>35</v>
      </c>
      <c r="B232" s="19" t="s">
        <v>368</v>
      </c>
      <c r="C232" s="7">
        <v>2021</v>
      </c>
      <c r="D232" s="9" t="s">
        <v>4</v>
      </c>
      <c r="E232" s="36" t="s">
        <v>16</v>
      </c>
      <c r="F232" s="1">
        <v>5.6811216328141585</v>
      </c>
    </row>
  </sheetData>
  <autoFilter ref="A1:F232" xr:uid="{00000000-0009-0000-0000-00000E000000}"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outlinePr summaryBelow="0" summaryRight="0"/>
  </sheetPr>
  <dimension ref="A1:F199"/>
  <sheetViews>
    <sheetView workbookViewId="0"/>
  </sheetViews>
  <sheetFormatPr baseColWidth="10" defaultColWidth="12.6640625" defaultRowHeight="15.75" customHeight="1"/>
  <sheetData>
    <row r="1" spans="1:6">
      <c r="A1" s="19" t="s">
        <v>1</v>
      </c>
      <c r="B1" s="19" t="s">
        <v>334</v>
      </c>
      <c r="C1" s="19" t="s">
        <v>0</v>
      </c>
      <c r="D1" s="19" t="s">
        <v>37</v>
      </c>
      <c r="E1" s="19" t="s">
        <v>39</v>
      </c>
      <c r="F1" s="19" t="s">
        <v>335</v>
      </c>
    </row>
    <row r="2" spans="1:6">
      <c r="A2" s="20" t="s">
        <v>3</v>
      </c>
      <c r="B2" s="19" t="s">
        <v>336</v>
      </c>
      <c r="C2" s="7">
        <v>2015</v>
      </c>
      <c r="D2" s="9" t="s">
        <v>4</v>
      </c>
      <c r="E2" s="9" t="s">
        <v>17</v>
      </c>
      <c r="F2" s="1">
        <f>ROUND(AVERAGE(F3:F34), 1)</f>
        <v>2.7</v>
      </c>
    </row>
    <row r="3" spans="1:6">
      <c r="A3" s="20" t="s">
        <v>4</v>
      </c>
      <c r="B3" s="19" t="s">
        <v>337</v>
      </c>
      <c r="C3" s="7">
        <v>2015</v>
      </c>
      <c r="D3" s="9" t="s">
        <v>4</v>
      </c>
      <c r="E3" s="9" t="s">
        <v>17</v>
      </c>
      <c r="F3" s="7">
        <v>4.7</v>
      </c>
    </row>
    <row r="4" spans="1:6">
      <c r="A4" s="19" t="s">
        <v>5</v>
      </c>
      <c r="B4" s="19" t="s">
        <v>338</v>
      </c>
      <c r="C4" s="7">
        <v>2015</v>
      </c>
      <c r="D4" s="7" t="s">
        <v>4</v>
      </c>
      <c r="E4" s="7" t="s">
        <v>17</v>
      </c>
      <c r="F4" s="7">
        <v>3.6</v>
      </c>
    </row>
    <row r="5" spans="1:6">
      <c r="A5" s="19" t="s">
        <v>6</v>
      </c>
      <c r="B5" s="19" t="s">
        <v>339</v>
      </c>
      <c r="C5" s="7">
        <v>2015</v>
      </c>
      <c r="D5" s="7" t="s">
        <v>4</v>
      </c>
      <c r="E5" s="7" t="s">
        <v>17</v>
      </c>
      <c r="F5" s="7">
        <v>3.2</v>
      </c>
    </row>
    <row r="6" spans="1:6">
      <c r="A6" s="19" t="s">
        <v>7</v>
      </c>
      <c r="B6" s="19" t="s">
        <v>340</v>
      </c>
      <c r="C6" s="7">
        <v>2015</v>
      </c>
      <c r="D6" s="7" t="s">
        <v>4</v>
      </c>
      <c r="E6" s="7" t="s">
        <v>17</v>
      </c>
      <c r="F6" s="7">
        <v>1.1000000000000001</v>
      </c>
    </row>
    <row r="7" spans="1:6">
      <c r="A7" s="19" t="s">
        <v>8</v>
      </c>
      <c r="B7" s="19" t="s">
        <v>341</v>
      </c>
      <c r="C7" s="7">
        <v>2015</v>
      </c>
      <c r="D7" s="7" t="s">
        <v>4</v>
      </c>
      <c r="E7" s="7" t="s">
        <v>17</v>
      </c>
      <c r="F7" s="7">
        <v>3</v>
      </c>
    </row>
    <row r="8" spans="1:6">
      <c r="A8" s="19" t="s">
        <v>9</v>
      </c>
      <c r="B8" s="19" t="s">
        <v>342</v>
      </c>
      <c r="C8" s="7">
        <v>2015</v>
      </c>
      <c r="D8" s="7" t="s">
        <v>4</v>
      </c>
      <c r="E8" s="7" t="s">
        <v>17</v>
      </c>
      <c r="F8" s="7">
        <v>2.7</v>
      </c>
    </row>
    <row r="9" spans="1:6">
      <c r="A9" s="19" t="s">
        <v>10</v>
      </c>
      <c r="B9" s="19" t="s">
        <v>343</v>
      </c>
      <c r="C9" s="7">
        <v>2015</v>
      </c>
      <c r="D9" s="7" t="s">
        <v>4</v>
      </c>
      <c r="E9" s="7" t="s">
        <v>17</v>
      </c>
      <c r="F9" s="7">
        <v>1.5</v>
      </c>
    </row>
    <row r="10" spans="1:6">
      <c r="A10" s="19" t="s">
        <v>11</v>
      </c>
      <c r="B10" s="19" t="s">
        <v>344</v>
      </c>
      <c r="C10" s="7">
        <v>2015</v>
      </c>
      <c r="D10" s="7" t="s">
        <v>4</v>
      </c>
      <c r="E10" s="7" t="s">
        <v>17</v>
      </c>
      <c r="F10" s="7">
        <v>2</v>
      </c>
    </row>
    <row r="11" spans="1:6">
      <c r="A11" s="19" t="s">
        <v>12</v>
      </c>
      <c r="B11" s="19" t="s">
        <v>345</v>
      </c>
      <c r="C11" s="7">
        <v>2015</v>
      </c>
      <c r="D11" s="7" t="s">
        <v>4</v>
      </c>
      <c r="E11" s="7" t="s">
        <v>17</v>
      </c>
      <c r="F11" s="7">
        <v>1.5</v>
      </c>
    </row>
    <row r="12" spans="1:6">
      <c r="A12" s="19" t="s">
        <v>13</v>
      </c>
      <c r="B12" s="19" t="s">
        <v>346</v>
      </c>
      <c r="C12" s="7">
        <v>2015</v>
      </c>
      <c r="D12" s="7" t="s">
        <v>4</v>
      </c>
      <c r="E12" s="7" t="s">
        <v>17</v>
      </c>
      <c r="F12" s="7">
        <v>2.2000000000000002</v>
      </c>
    </row>
    <row r="13" spans="1:6">
      <c r="A13" s="19" t="s">
        <v>14</v>
      </c>
      <c r="B13" s="19" t="s">
        <v>347</v>
      </c>
      <c r="C13" s="7">
        <v>2015</v>
      </c>
      <c r="D13" s="7" t="s">
        <v>4</v>
      </c>
      <c r="E13" s="7" t="s">
        <v>17</v>
      </c>
      <c r="F13" s="7">
        <v>5</v>
      </c>
    </row>
    <row r="14" spans="1:6">
      <c r="A14" s="19" t="s">
        <v>15</v>
      </c>
      <c r="B14" s="19" t="s">
        <v>348</v>
      </c>
      <c r="C14" s="7">
        <v>2015</v>
      </c>
      <c r="D14" s="7" t="s">
        <v>4</v>
      </c>
      <c r="E14" s="7" t="s">
        <v>17</v>
      </c>
      <c r="F14" s="7">
        <v>3.3</v>
      </c>
    </row>
    <row r="15" spans="1:6">
      <c r="A15" s="19" t="s">
        <v>16</v>
      </c>
      <c r="B15" s="19" t="s">
        <v>349</v>
      </c>
      <c r="C15" s="7">
        <v>2015</v>
      </c>
      <c r="D15" s="7" t="s">
        <v>4</v>
      </c>
      <c r="E15" s="7" t="s">
        <v>17</v>
      </c>
      <c r="F15" s="7">
        <v>1.9</v>
      </c>
    </row>
    <row r="16" spans="1:6">
      <c r="A16" s="19" t="s">
        <v>17</v>
      </c>
      <c r="B16" s="19" t="s">
        <v>350</v>
      </c>
      <c r="C16" s="7">
        <v>2015</v>
      </c>
      <c r="D16" s="7" t="s">
        <v>4</v>
      </c>
      <c r="E16" s="7" t="s">
        <v>17</v>
      </c>
      <c r="F16" s="7">
        <v>3</v>
      </c>
    </row>
    <row r="17" spans="1:6">
      <c r="A17" s="19" t="s">
        <v>18</v>
      </c>
      <c r="B17" s="19" t="s">
        <v>351</v>
      </c>
      <c r="C17" s="7">
        <v>2015</v>
      </c>
      <c r="D17" s="7" t="s">
        <v>4</v>
      </c>
      <c r="E17" s="7" t="s">
        <v>17</v>
      </c>
      <c r="F17" s="7">
        <v>3.6</v>
      </c>
    </row>
    <row r="18" spans="1:6">
      <c r="A18" s="19" t="s">
        <v>19</v>
      </c>
      <c r="B18" s="19" t="s">
        <v>352</v>
      </c>
      <c r="C18" s="7">
        <v>2015</v>
      </c>
      <c r="D18" s="7" t="s">
        <v>4</v>
      </c>
      <c r="E18" s="7" t="s">
        <v>17</v>
      </c>
      <c r="F18" s="7">
        <v>2.2000000000000002</v>
      </c>
    </row>
    <row r="19" spans="1:6">
      <c r="A19" s="19" t="s">
        <v>20</v>
      </c>
      <c r="B19" s="19" t="s">
        <v>353</v>
      </c>
      <c r="C19" s="7">
        <v>2015</v>
      </c>
      <c r="D19" s="7" t="s">
        <v>4</v>
      </c>
      <c r="E19" s="7" t="s">
        <v>17</v>
      </c>
      <c r="F19" s="7">
        <v>5</v>
      </c>
    </row>
    <row r="20" spans="1:6">
      <c r="A20" s="19" t="s">
        <v>21</v>
      </c>
      <c r="B20" s="19" t="s">
        <v>354</v>
      </c>
      <c r="C20" s="7">
        <v>2015</v>
      </c>
      <c r="D20" s="7" t="s">
        <v>4</v>
      </c>
      <c r="E20" s="7" t="s">
        <v>17</v>
      </c>
      <c r="F20" s="7">
        <v>1.2</v>
      </c>
    </row>
    <row r="21" spans="1:6">
      <c r="A21" s="19" t="s">
        <v>22</v>
      </c>
      <c r="B21" s="19" t="s">
        <v>355</v>
      </c>
      <c r="C21" s="7">
        <v>2015</v>
      </c>
      <c r="D21" s="7" t="s">
        <v>4</v>
      </c>
      <c r="E21" s="7" t="s">
        <v>17</v>
      </c>
      <c r="F21" s="7">
        <v>2.2000000000000002</v>
      </c>
    </row>
    <row r="22" spans="1:6">
      <c r="A22" s="19" t="s">
        <v>23</v>
      </c>
      <c r="B22" s="19" t="s">
        <v>356</v>
      </c>
      <c r="C22" s="7">
        <v>2015</v>
      </c>
      <c r="D22" s="7" t="s">
        <v>4</v>
      </c>
      <c r="E22" s="7" t="s">
        <v>17</v>
      </c>
      <c r="F22" s="7">
        <v>2.6</v>
      </c>
    </row>
    <row r="23" spans="1:6">
      <c r="A23" s="19" t="s">
        <v>24</v>
      </c>
      <c r="B23" s="19" t="s">
        <v>357</v>
      </c>
      <c r="C23" s="7">
        <v>2015</v>
      </c>
      <c r="D23" s="7" t="s">
        <v>4</v>
      </c>
      <c r="E23" s="7" t="s">
        <v>17</v>
      </c>
      <c r="F23" s="7">
        <v>3</v>
      </c>
    </row>
    <row r="24" spans="1:6">
      <c r="A24" s="19" t="s">
        <v>25</v>
      </c>
      <c r="B24" s="19" t="s">
        <v>358</v>
      </c>
      <c r="C24" s="7">
        <v>2015</v>
      </c>
      <c r="D24" s="7" t="s">
        <v>4</v>
      </c>
      <c r="E24" s="7" t="s">
        <v>17</v>
      </c>
      <c r="F24" s="7">
        <v>2.4</v>
      </c>
    </row>
    <row r="25" spans="1:6">
      <c r="A25" s="19" t="s">
        <v>26</v>
      </c>
      <c r="B25" s="19" t="s">
        <v>359</v>
      </c>
      <c r="C25" s="7">
        <v>2015</v>
      </c>
      <c r="D25" s="7" t="s">
        <v>4</v>
      </c>
      <c r="E25" s="7" t="s">
        <v>17</v>
      </c>
      <c r="F25" s="7">
        <v>4.2</v>
      </c>
    </row>
    <row r="26" spans="1:6">
      <c r="A26" s="19" t="s">
        <v>27</v>
      </c>
      <c r="B26" s="19" t="s">
        <v>360</v>
      </c>
      <c r="C26" s="7">
        <v>2015</v>
      </c>
      <c r="D26" s="7" t="s">
        <v>4</v>
      </c>
      <c r="E26" s="7" t="s">
        <v>17</v>
      </c>
      <c r="F26" s="7">
        <v>1.8</v>
      </c>
    </row>
    <row r="27" spans="1:6">
      <c r="A27" s="19" t="s">
        <v>28</v>
      </c>
      <c r="B27" s="19" t="s">
        <v>361</v>
      </c>
      <c r="C27" s="7">
        <v>2015</v>
      </c>
      <c r="D27" s="7" t="s">
        <v>4</v>
      </c>
      <c r="E27" s="7" t="s">
        <v>17</v>
      </c>
      <c r="F27" s="7">
        <v>2.8</v>
      </c>
    </row>
    <row r="28" spans="1:6">
      <c r="A28" s="19" t="s">
        <v>29</v>
      </c>
      <c r="B28" s="19" t="s">
        <v>362</v>
      </c>
      <c r="C28" s="7">
        <v>2015</v>
      </c>
      <c r="D28" s="7" t="s">
        <v>4</v>
      </c>
      <c r="E28" s="7" t="s">
        <v>17</v>
      </c>
      <c r="F28" s="7">
        <v>1.9</v>
      </c>
    </row>
    <row r="29" spans="1:6">
      <c r="A29" s="19" t="s">
        <v>30</v>
      </c>
      <c r="B29" s="19" t="s">
        <v>363</v>
      </c>
      <c r="C29" s="7">
        <v>2015</v>
      </c>
      <c r="D29" s="7" t="s">
        <v>4</v>
      </c>
      <c r="E29" s="7" t="s">
        <v>17</v>
      </c>
      <c r="F29" s="7">
        <v>4.9000000000000004</v>
      </c>
    </row>
    <row r="30" spans="1:6">
      <c r="A30" s="19" t="s">
        <v>31</v>
      </c>
      <c r="B30" s="19" t="s">
        <v>364</v>
      </c>
      <c r="C30" s="7">
        <v>2015</v>
      </c>
      <c r="D30" s="7" t="s">
        <v>4</v>
      </c>
      <c r="E30" s="7" t="s">
        <v>17</v>
      </c>
      <c r="F30" s="7">
        <v>2.7</v>
      </c>
    </row>
    <row r="31" spans="1:6">
      <c r="A31" s="19" t="s">
        <v>32</v>
      </c>
      <c r="B31" s="19" t="s">
        <v>365</v>
      </c>
      <c r="C31" s="7">
        <v>2015</v>
      </c>
      <c r="D31" s="7" t="s">
        <v>4</v>
      </c>
      <c r="E31" s="7" t="s">
        <v>17</v>
      </c>
      <c r="F31" s="7">
        <v>1.7</v>
      </c>
    </row>
    <row r="32" spans="1:6">
      <c r="A32" s="19" t="s">
        <v>33</v>
      </c>
      <c r="B32" s="19" t="s">
        <v>366</v>
      </c>
      <c r="C32" s="7">
        <v>2015</v>
      </c>
      <c r="D32" s="7" t="s">
        <v>4</v>
      </c>
      <c r="E32" s="7" t="s">
        <v>17</v>
      </c>
      <c r="F32" s="7">
        <v>1.4</v>
      </c>
    </row>
    <row r="33" spans="1:6">
      <c r="A33" s="19" t="s">
        <v>34</v>
      </c>
      <c r="B33" s="19" t="s">
        <v>367</v>
      </c>
      <c r="C33" s="7">
        <v>2015</v>
      </c>
      <c r="D33" s="7" t="s">
        <v>4</v>
      </c>
      <c r="E33" s="7" t="s">
        <v>17</v>
      </c>
      <c r="F33" s="7">
        <v>1.8</v>
      </c>
    </row>
    <row r="34" spans="1:6">
      <c r="A34" s="19" t="s">
        <v>35</v>
      </c>
      <c r="B34" s="19" t="s">
        <v>368</v>
      </c>
      <c r="C34" s="7">
        <v>2015</v>
      </c>
      <c r="D34" s="7" t="s">
        <v>4</v>
      </c>
      <c r="E34" s="7" t="s">
        <v>17</v>
      </c>
      <c r="F34" s="7">
        <v>2.6</v>
      </c>
    </row>
    <row r="35" spans="1:6">
      <c r="A35" s="20" t="s">
        <v>3</v>
      </c>
      <c r="B35" s="19" t="s">
        <v>336</v>
      </c>
      <c r="C35" s="7">
        <v>2017</v>
      </c>
      <c r="D35" s="7" t="s">
        <v>4</v>
      </c>
      <c r="E35" s="7" t="s">
        <v>17</v>
      </c>
      <c r="F35" s="1">
        <f>ROUND(AVERAGE(F36:F67), 1)</f>
        <v>2.4</v>
      </c>
    </row>
    <row r="36" spans="1:6">
      <c r="A36" s="20" t="s">
        <v>4</v>
      </c>
      <c r="B36" s="19" t="s">
        <v>337</v>
      </c>
      <c r="C36" s="7">
        <v>2017</v>
      </c>
      <c r="D36" s="7" t="s">
        <v>4</v>
      </c>
      <c r="E36" s="7" t="s">
        <v>17</v>
      </c>
      <c r="F36" s="7">
        <v>3.5249999999999999</v>
      </c>
    </row>
    <row r="37" spans="1:6">
      <c r="A37" s="19" t="s">
        <v>5</v>
      </c>
      <c r="B37" s="19" t="s">
        <v>338</v>
      </c>
      <c r="C37" s="7">
        <v>2017</v>
      </c>
      <c r="D37" s="7" t="s">
        <v>4</v>
      </c>
      <c r="E37" s="7" t="s">
        <v>17</v>
      </c>
      <c r="F37" s="7">
        <v>3.319</v>
      </c>
    </row>
    <row r="38" spans="1:6">
      <c r="A38" s="19" t="s">
        <v>6</v>
      </c>
      <c r="B38" s="19" t="s">
        <v>339</v>
      </c>
      <c r="C38" s="7">
        <v>2017</v>
      </c>
      <c r="D38" s="7" t="s">
        <v>4</v>
      </c>
      <c r="E38" s="7" t="s">
        <v>17</v>
      </c>
      <c r="F38" s="7">
        <v>4.0190000000000001</v>
      </c>
    </row>
    <row r="39" spans="1:6">
      <c r="A39" s="19" t="s">
        <v>7</v>
      </c>
      <c r="B39" s="19" t="s">
        <v>340</v>
      </c>
      <c r="C39" s="7">
        <v>2017</v>
      </c>
      <c r="D39" s="7" t="s">
        <v>4</v>
      </c>
      <c r="E39" s="7" t="s">
        <v>17</v>
      </c>
      <c r="F39" s="7">
        <v>1.1279999999999999</v>
      </c>
    </row>
    <row r="40" spans="1:6">
      <c r="A40" s="19" t="s">
        <v>8</v>
      </c>
      <c r="B40" s="19" t="s">
        <v>341</v>
      </c>
      <c r="C40" s="7">
        <v>2017</v>
      </c>
      <c r="D40" s="7" t="s">
        <v>4</v>
      </c>
      <c r="E40" s="7" t="s">
        <v>17</v>
      </c>
      <c r="F40" s="7">
        <v>2.6040000000000001</v>
      </c>
    </row>
    <row r="41" spans="1:6">
      <c r="A41" s="19" t="s">
        <v>9</v>
      </c>
      <c r="B41" s="19" t="s">
        <v>342</v>
      </c>
      <c r="C41" s="7">
        <v>2017</v>
      </c>
      <c r="D41" s="7" t="s">
        <v>4</v>
      </c>
      <c r="E41" s="7" t="s">
        <v>17</v>
      </c>
      <c r="F41" s="7">
        <v>2.577</v>
      </c>
    </row>
    <row r="42" spans="1:6">
      <c r="A42" s="19" t="s">
        <v>10</v>
      </c>
      <c r="B42" s="19" t="s">
        <v>343</v>
      </c>
      <c r="C42" s="7">
        <v>2017</v>
      </c>
      <c r="D42" s="7" t="s">
        <v>4</v>
      </c>
      <c r="E42" s="7" t="s">
        <v>17</v>
      </c>
      <c r="F42" s="7">
        <v>1.3819999999999999</v>
      </c>
    </row>
    <row r="43" spans="1:6">
      <c r="A43" s="19" t="s">
        <v>11</v>
      </c>
      <c r="B43" s="19" t="s">
        <v>344</v>
      </c>
      <c r="C43" s="7">
        <v>2017</v>
      </c>
      <c r="D43" s="7" t="s">
        <v>4</v>
      </c>
      <c r="E43" s="7" t="s">
        <v>17</v>
      </c>
      <c r="F43" s="7">
        <v>1.83</v>
      </c>
    </row>
    <row r="44" spans="1:6">
      <c r="A44" s="19" t="s">
        <v>12</v>
      </c>
      <c r="B44" s="19" t="s">
        <v>345</v>
      </c>
      <c r="C44" s="7">
        <v>2017</v>
      </c>
      <c r="D44" s="7" t="s">
        <v>4</v>
      </c>
      <c r="E44" s="7" t="s">
        <v>17</v>
      </c>
      <c r="F44" s="7">
        <v>3.843</v>
      </c>
    </row>
    <row r="45" spans="1:6">
      <c r="A45" s="19" t="s">
        <v>13</v>
      </c>
      <c r="B45" s="19" t="s">
        <v>346</v>
      </c>
      <c r="C45" s="7">
        <v>2017</v>
      </c>
      <c r="D45" s="7" t="s">
        <v>4</v>
      </c>
      <c r="E45" s="7" t="s">
        <v>17</v>
      </c>
      <c r="F45" s="7">
        <v>2.5110000000000001</v>
      </c>
    </row>
    <row r="46" spans="1:6">
      <c r="A46" s="19" t="s">
        <v>14</v>
      </c>
      <c r="B46" s="19" t="s">
        <v>347</v>
      </c>
      <c r="C46" s="7">
        <v>2017</v>
      </c>
      <c r="D46" s="7" t="s">
        <v>4</v>
      </c>
      <c r="E46" s="7" t="s">
        <v>17</v>
      </c>
      <c r="F46" s="7">
        <v>3.4580000000000002</v>
      </c>
    </row>
    <row r="47" spans="1:6">
      <c r="A47" s="19" t="s">
        <v>15</v>
      </c>
      <c r="B47" s="19" t="s">
        <v>348</v>
      </c>
      <c r="C47" s="7">
        <v>2017</v>
      </c>
      <c r="D47" s="7" t="s">
        <v>4</v>
      </c>
      <c r="E47" s="7" t="s">
        <v>17</v>
      </c>
      <c r="F47" s="7">
        <v>2.5049999999999999</v>
      </c>
    </row>
    <row r="48" spans="1:6">
      <c r="A48" s="19" t="s">
        <v>16</v>
      </c>
      <c r="B48" s="19" t="s">
        <v>349</v>
      </c>
      <c r="C48" s="7">
        <v>2017</v>
      </c>
      <c r="D48" s="7" t="s">
        <v>4</v>
      </c>
      <c r="E48" s="7" t="s">
        <v>17</v>
      </c>
      <c r="F48" s="7">
        <v>2.1019999999999999</v>
      </c>
    </row>
    <row r="49" spans="1:6">
      <c r="A49" s="19" t="s">
        <v>17</v>
      </c>
      <c r="B49" s="19" t="s">
        <v>350</v>
      </c>
      <c r="C49" s="7">
        <v>2017</v>
      </c>
      <c r="D49" s="7" t="s">
        <v>4</v>
      </c>
      <c r="E49" s="7" t="s">
        <v>17</v>
      </c>
      <c r="F49" s="7">
        <v>2.3170000000000002</v>
      </c>
    </row>
    <row r="50" spans="1:6">
      <c r="A50" s="19" t="s">
        <v>18</v>
      </c>
      <c r="B50" s="19" t="s">
        <v>351</v>
      </c>
      <c r="C50" s="7">
        <v>2017</v>
      </c>
      <c r="D50" s="7" t="s">
        <v>4</v>
      </c>
      <c r="E50" s="7" t="s">
        <v>17</v>
      </c>
      <c r="F50" s="7">
        <v>2.46</v>
      </c>
    </row>
    <row r="51" spans="1:6">
      <c r="A51" s="19" t="s">
        <v>19</v>
      </c>
      <c r="B51" s="19" t="s">
        <v>352</v>
      </c>
      <c r="C51" s="7">
        <v>2017</v>
      </c>
      <c r="D51" s="7" t="s">
        <v>4</v>
      </c>
      <c r="E51" s="7" t="s">
        <v>17</v>
      </c>
      <c r="F51" s="7">
        <v>1.978</v>
      </c>
    </row>
    <row r="52" spans="1:6">
      <c r="A52" s="19" t="s">
        <v>20</v>
      </c>
      <c r="B52" s="19" t="s">
        <v>353</v>
      </c>
      <c r="C52" s="7">
        <v>2017</v>
      </c>
      <c r="D52" s="7" t="s">
        <v>4</v>
      </c>
      <c r="E52" s="7" t="s">
        <v>17</v>
      </c>
      <c r="F52" s="7">
        <v>4.2350000000000003</v>
      </c>
    </row>
    <row r="53" spans="1:6">
      <c r="A53" s="19" t="s">
        <v>21</v>
      </c>
      <c r="B53" s="19" t="s">
        <v>354</v>
      </c>
      <c r="C53" s="7">
        <v>2017</v>
      </c>
      <c r="D53" s="7" t="s">
        <v>4</v>
      </c>
      <c r="E53" s="7" t="s">
        <v>17</v>
      </c>
      <c r="F53" s="7">
        <v>1</v>
      </c>
    </row>
    <row r="54" spans="1:6">
      <c r="A54" s="19" t="s">
        <v>22</v>
      </c>
      <c r="B54" s="19" t="s">
        <v>355</v>
      </c>
      <c r="C54" s="7">
        <v>2017</v>
      </c>
      <c r="D54" s="7" t="s">
        <v>4</v>
      </c>
      <c r="E54" s="7" t="s">
        <v>17</v>
      </c>
      <c r="F54" s="7">
        <v>2.3290000000000002</v>
      </c>
    </row>
    <row r="55" spans="1:6">
      <c r="A55" s="19" t="s">
        <v>23</v>
      </c>
      <c r="B55" s="19" t="s">
        <v>356</v>
      </c>
      <c r="C55" s="7">
        <v>2017</v>
      </c>
      <c r="D55" s="7" t="s">
        <v>4</v>
      </c>
      <c r="E55" s="7" t="s">
        <v>17</v>
      </c>
      <c r="F55" s="7">
        <v>1.9159999999999999</v>
      </c>
    </row>
    <row r="56" spans="1:6">
      <c r="A56" s="19" t="s">
        <v>24</v>
      </c>
      <c r="B56" s="19" t="s">
        <v>357</v>
      </c>
      <c r="C56" s="7">
        <v>2017</v>
      </c>
      <c r="D56" s="7" t="s">
        <v>4</v>
      </c>
      <c r="E56" s="7" t="s">
        <v>17</v>
      </c>
      <c r="F56" s="7">
        <v>2.177</v>
      </c>
    </row>
    <row r="57" spans="1:6">
      <c r="A57" s="19" t="s">
        <v>25</v>
      </c>
      <c r="B57" s="19" t="s">
        <v>358</v>
      </c>
      <c r="C57" s="7">
        <v>2017</v>
      </c>
      <c r="D57" s="7" t="s">
        <v>4</v>
      </c>
      <c r="E57" s="7" t="s">
        <v>17</v>
      </c>
      <c r="F57" s="7">
        <v>3.3159999999999998</v>
      </c>
    </row>
    <row r="58" spans="1:6">
      <c r="A58" s="19" t="s">
        <v>26</v>
      </c>
      <c r="B58" s="19" t="s">
        <v>359</v>
      </c>
      <c r="C58" s="7">
        <v>2017</v>
      </c>
      <c r="D58" s="7" t="s">
        <v>4</v>
      </c>
      <c r="E58" s="7" t="s">
        <v>17</v>
      </c>
      <c r="F58" s="7">
        <v>1.9370000000000001</v>
      </c>
    </row>
    <row r="59" spans="1:6">
      <c r="A59" s="19" t="s">
        <v>27</v>
      </c>
      <c r="B59" s="19" t="s">
        <v>360</v>
      </c>
      <c r="C59" s="7">
        <v>2017</v>
      </c>
      <c r="D59" s="7" t="s">
        <v>4</v>
      </c>
      <c r="E59" s="7" t="s">
        <v>17</v>
      </c>
      <c r="F59" s="7">
        <v>2.3039999999999998</v>
      </c>
    </row>
    <row r="60" spans="1:6">
      <c r="A60" s="19" t="s">
        <v>28</v>
      </c>
      <c r="B60" s="19" t="s">
        <v>361</v>
      </c>
      <c r="C60" s="7">
        <v>2017</v>
      </c>
      <c r="D60" s="7" t="s">
        <v>4</v>
      </c>
      <c r="E60" s="7" t="s">
        <v>17</v>
      </c>
      <c r="F60" s="7">
        <v>1.736</v>
      </c>
    </row>
    <row r="61" spans="1:6">
      <c r="A61" s="19" t="s">
        <v>29</v>
      </c>
      <c r="B61" s="19" t="s">
        <v>362</v>
      </c>
      <c r="C61" s="7">
        <v>2017</v>
      </c>
      <c r="D61" s="7" t="s">
        <v>4</v>
      </c>
      <c r="E61" s="7" t="s">
        <v>17</v>
      </c>
      <c r="F61" s="7">
        <v>2.14</v>
      </c>
    </row>
    <row r="62" spans="1:6">
      <c r="A62" s="19" t="s">
        <v>30</v>
      </c>
      <c r="B62" s="19" t="s">
        <v>363</v>
      </c>
      <c r="C62" s="7">
        <v>2017</v>
      </c>
      <c r="D62" s="7" t="s">
        <v>4</v>
      </c>
      <c r="E62" s="7" t="s">
        <v>17</v>
      </c>
      <c r="F62" s="7">
        <v>4.4610000000000003</v>
      </c>
    </row>
    <row r="63" spans="1:6">
      <c r="A63" s="19" t="s">
        <v>31</v>
      </c>
      <c r="B63" s="19" t="s">
        <v>364</v>
      </c>
      <c r="C63" s="7">
        <v>2017</v>
      </c>
      <c r="D63" s="7" t="s">
        <v>4</v>
      </c>
      <c r="E63" s="7" t="s">
        <v>17</v>
      </c>
      <c r="F63" s="7">
        <v>2.302</v>
      </c>
    </row>
    <row r="64" spans="1:6">
      <c r="A64" s="19" t="s">
        <v>32</v>
      </c>
      <c r="B64" s="19" t="s">
        <v>365</v>
      </c>
      <c r="C64" s="7">
        <v>2017</v>
      </c>
      <c r="D64" s="7" t="s">
        <v>4</v>
      </c>
      <c r="E64" s="7" t="s">
        <v>17</v>
      </c>
      <c r="F64" s="7">
        <v>1.631</v>
      </c>
    </row>
    <row r="65" spans="1:6">
      <c r="A65" s="19" t="s">
        <v>33</v>
      </c>
      <c r="B65" s="19" t="s">
        <v>366</v>
      </c>
      <c r="C65" s="7">
        <v>2017</v>
      </c>
      <c r="D65" s="7" t="s">
        <v>4</v>
      </c>
      <c r="E65" s="7" t="s">
        <v>17</v>
      </c>
      <c r="F65" s="7">
        <v>1.365</v>
      </c>
    </row>
    <row r="66" spans="1:6">
      <c r="A66" s="19" t="s">
        <v>34</v>
      </c>
      <c r="B66" s="19" t="s">
        <v>367</v>
      </c>
      <c r="C66" s="7">
        <v>2017</v>
      </c>
      <c r="D66" s="7" t="s">
        <v>4</v>
      </c>
      <c r="E66" s="7" t="s">
        <v>17</v>
      </c>
      <c r="F66" s="7">
        <v>1.417</v>
      </c>
    </row>
    <row r="67" spans="1:6">
      <c r="A67" s="19" t="s">
        <v>35</v>
      </c>
      <c r="B67" s="19" t="s">
        <v>368</v>
      </c>
      <c r="C67" s="7">
        <v>2017</v>
      </c>
      <c r="D67" s="7" t="s">
        <v>4</v>
      </c>
      <c r="E67" s="7" t="s">
        <v>17</v>
      </c>
      <c r="F67" s="7">
        <v>2.3079999999999998</v>
      </c>
    </row>
    <row r="68" spans="1:6">
      <c r="A68" s="20" t="s">
        <v>3</v>
      </c>
      <c r="B68" s="19" t="s">
        <v>336</v>
      </c>
      <c r="C68" s="7">
        <v>2018</v>
      </c>
      <c r="D68" s="7" t="s">
        <v>4</v>
      </c>
      <c r="E68" s="7" t="s">
        <v>17</v>
      </c>
      <c r="F68" s="1">
        <f>ROUND(AVERAGE(F69:F100), 1)</f>
        <v>2.9</v>
      </c>
    </row>
    <row r="69" spans="1:6">
      <c r="A69" s="20" t="s">
        <v>4</v>
      </c>
      <c r="B69" s="19" t="s">
        <v>337</v>
      </c>
      <c r="C69" s="7">
        <v>2018</v>
      </c>
      <c r="D69" s="7" t="s">
        <v>4</v>
      </c>
      <c r="E69" s="7" t="s">
        <v>17</v>
      </c>
      <c r="F69" s="7">
        <v>4.3959999999999999</v>
      </c>
    </row>
    <row r="70" spans="1:6">
      <c r="A70" s="19" t="s">
        <v>5</v>
      </c>
      <c r="B70" s="19" t="s">
        <v>338</v>
      </c>
      <c r="C70" s="7">
        <v>2018</v>
      </c>
      <c r="D70" s="7" t="s">
        <v>4</v>
      </c>
      <c r="E70" s="7" t="s">
        <v>17</v>
      </c>
      <c r="F70" s="7">
        <v>4.66</v>
      </c>
    </row>
    <row r="71" spans="1:6">
      <c r="A71" s="19" t="s">
        <v>6</v>
      </c>
      <c r="B71" s="19" t="s">
        <v>339</v>
      </c>
      <c r="C71" s="7">
        <v>2018</v>
      </c>
      <c r="D71" s="7" t="s">
        <v>4</v>
      </c>
      <c r="E71" s="7" t="s">
        <v>17</v>
      </c>
      <c r="F71" s="7">
        <v>4.2489999999999997</v>
      </c>
    </row>
    <row r="72" spans="1:6">
      <c r="A72" s="19" t="s">
        <v>7</v>
      </c>
      <c r="B72" s="19" t="s">
        <v>340</v>
      </c>
      <c r="C72" s="7">
        <v>2018</v>
      </c>
      <c r="D72" s="7" t="s">
        <v>4</v>
      </c>
      <c r="E72" s="7" t="s">
        <v>17</v>
      </c>
      <c r="F72" s="7">
        <v>1.117</v>
      </c>
    </row>
    <row r="73" spans="1:6">
      <c r="A73" s="19" t="s">
        <v>8</v>
      </c>
      <c r="B73" s="19" t="s">
        <v>341</v>
      </c>
      <c r="C73" s="7">
        <v>2018</v>
      </c>
      <c r="D73" s="7" t="s">
        <v>4</v>
      </c>
      <c r="E73" s="7" t="s">
        <v>17</v>
      </c>
      <c r="F73" s="7">
        <v>2.242</v>
      </c>
    </row>
    <row r="74" spans="1:6">
      <c r="A74" s="19" t="s">
        <v>9</v>
      </c>
      <c r="B74" s="19" t="s">
        <v>342</v>
      </c>
      <c r="C74" s="7">
        <v>2018</v>
      </c>
      <c r="D74" s="7" t="s">
        <v>4</v>
      </c>
      <c r="E74" s="7" t="s">
        <v>17</v>
      </c>
      <c r="F74" s="7">
        <v>3.1459999999999999</v>
      </c>
    </row>
    <row r="75" spans="1:6">
      <c r="A75" s="19" t="s">
        <v>10</v>
      </c>
      <c r="B75" s="19" t="s">
        <v>343</v>
      </c>
      <c r="C75" s="7">
        <v>2018</v>
      </c>
      <c r="D75" s="7" t="s">
        <v>4</v>
      </c>
      <c r="E75" s="7" t="s">
        <v>17</v>
      </c>
      <c r="F75" s="7">
        <v>1.468</v>
      </c>
    </row>
    <row r="76" spans="1:6">
      <c r="A76" s="19" t="s">
        <v>11</v>
      </c>
      <c r="B76" s="19" t="s">
        <v>344</v>
      </c>
      <c r="C76" s="7">
        <v>2018</v>
      </c>
      <c r="D76" s="7" t="s">
        <v>4</v>
      </c>
      <c r="E76" s="7" t="s">
        <v>17</v>
      </c>
      <c r="F76" s="7">
        <v>2.544</v>
      </c>
    </row>
    <row r="77" spans="1:6">
      <c r="A77" s="19" t="s">
        <v>12</v>
      </c>
      <c r="B77" s="19" t="s">
        <v>345</v>
      </c>
      <c r="C77" s="7">
        <v>2018</v>
      </c>
      <c r="D77" s="7" t="s">
        <v>4</v>
      </c>
      <c r="E77" s="7" t="s">
        <v>17</v>
      </c>
      <c r="F77" s="7">
        <v>5</v>
      </c>
    </row>
    <row r="78" spans="1:6">
      <c r="A78" s="19" t="s">
        <v>13</v>
      </c>
      <c r="B78" s="19" t="s">
        <v>346</v>
      </c>
      <c r="C78" s="7">
        <v>2018</v>
      </c>
      <c r="D78" s="7" t="s">
        <v>4</v>
      </c>
      <c r="E78" s="7" t="s">
        <v>17</v>
      </c>
      <c r="F78" s="7">
        <v>2.9020000000000001</v>
      </c>
    </row>
    <row r="79" spans="1:6">
      <c r="A79" s="19" t="s">
        <v>14</v>
      </c>
      <c r="B79" s="19" t="s">
        <v>347</v>
      </c>
      <c r="C79" s="7">
        <v>2018</v>
      </c>
      <c r="D79" s="7" t="s">
        <v>4</v>
      </c>
      <c r="E79" s="7" t="s">
        <v>17</v>
      </c>
      <c r="F79" s="7">
        <v>3.927</v>
      </c>
    </row>
    <row r="80" spans="1:6">
      <c r="A80" s="19" t="s">
        <v>15</v>
      </c>
      <c r="B80" s="19" t="s">
        <v>348</v>
      </c>
      <c r="C80" s="7">
        <v>2018</v>
      </c>
      <c r="D80" s="7" t="s">
        <v>4</v>
      </c>
      <c r="E80" s="7" t="s">
        <v>17</v>
      </c>
      <c r="F80" s="7">
        <v>2.6440000000000001</v>
      </c>
    </row>
    <row r="81" spans="1:6">
      <c r="A81" s="19" t="s">
        <v>16</v>
      </c>
      <c r="B81" s="19" t="s">
        <v>349</v>
      </c>
      <c r="C81" s="7">
        <v>2018</v>
      </c>
      <c r="D81" s="7" t="s">
        <v>4</v>
      </c>
      <c r="E81" s="7" t="s">
        <v>17</v>
      </c>
      <c r="F81" s="7">
        <v>2.8330000000000002</v>
      </c>
    </row>
    <row r="82" spans="1:6">
      <c r="A82" s="19" t="s">
        <v>17</v>
      </c>
      <c r="B82" s="19" t="s">
        <v>350</v>
      </c>
      <c r="C82" s="7">
        <v>2018</v>
      </c>
      <c r="D82" s="7" t="s">
        <v>4</v>
      </c>
      <c r="E82" s="7" t="s">
        <v>17</v>
      </c>
      <c r="F82" s="7">
        <v>2.8759999999999999</v>
      </c>
    </row>
    <row r="83" spans="1:6">
      <c r="A83" s="19" t="s">
        <v>18</v>
      </c>
      <c r="B83" s="19" t="s">
        <v>351</v>
      </c>
      <c r="C83" s="7">
        <v>2018</v>
      </c>
      <c r="D83" s="7" t="s">
        <v>4</v>
      </c>
      <c r="E83" s="7" t="s">
        <v>17</v>
      </c>
      <c r="F83" s="7">
        <v>4.8</v>
      </c>
    </row>
    <row r="84" spans="1:6">
      <c r="A84" s="19" t="s">
        <v>19</v>
      </c>
      <c r="B84" s="19" t="s">
        <v>352</v>
      </c>
      <c r="C84" s="7">
        <v>2018</v>
      </c>
      <c r="D84" s="7" t="s">
        <v>4</v>
      </c>
      <c r="E84" s="7" t="s">
        <v>17</v>
      </c>
      <c r="F84" s="7">
        <v>2.2469999999999999</v>
      </c>
    </row>
    <row r="85" spans="1:6">
      <c r="A85" s="19" t="s">
        <v>20</v>
      </c>
      <c r="B85" s="19" t="s">
        <v>353</v>
      </c>
      <c r="C85" s="7">
        <v>2018</v>
      </c>
      <c r="D85" s="7" t="s">
        <v>4</v>
      </c>
      <c r="E85" s="7" t="s">
        <v>17</v>
      </c>
      <c r="F85" s="7">
        <v>4.2469999999999999</v>
      </c>
    </row>
    <row r="86" spans="1:6">
      <c r="A86" s="19" t="s">
        <v>21</v>
      </c>
      <c r="B86" s="19" t="s">
        <v>354</v>
      </c>
      <c r="C86" s="7">
        <v>2018</v>
      </c>
      <c r="D86" s="7" t="s">
        <v>4</v>
      </c>
      <c r="E86" s="7" t="s">
        <v>17</v>
      </c>
      <c r="F86" s="7">
        <v>1</v>
      </c>
    </row>
    <row r="87" spans="1:6">
      <c r="A87" s="19" t="s">
        <v>22</v>
      </c>
      <c r="B87" s="19" t="s">
        <v>355</v>
      </c>
      <c r="C87" s="7">
        <v>2018</v>
      </c>
      <c r="D87" s="7" t="s">
        <v>4</v>
      </c>
      <c r="E87" s="7" t="s">
        <v>17</v>
      </c>
      <c r="F87" s="7">
        <v>2.5569999999999999</v>
      </c>
    </row>
    <row r="88" spans="1:6">
      <c r="A88" s="19" t="s">
        <v>23</v>
      </c>
      <c r="B88" s="19" t="s">
        <v>356</v>
      </c>
      <c r="C88" s="7">
        <v>2018</v>
      </c>
      <c r="D88" s="7" t="s">
        <v>4</v>
      </c>
      <c r="E88" s="7" t="s">
        <v>17</v>
      </c>
      <c r="F88" s="7">
        <v>2.0840000000000001</v>
      </c>
    </row>
    <row r="89" spans="1:6">
      <c r="A89" s="19" t="s">
        <v>24</v>
      </c>
      <c r="B89" s="19" t="s">
        <v>357</v>
      </c>
      <c r="C89" s="7">
        <v>2018</v>
      </c>
      <c r="D89" s="7" t="s">
        <v>4</v>
      </c>
      <c r="E89" s="7" t="s">
        <v>17</v>
      </c>
      <c r="F89" s="7">
        <v>2.3820000000000001</v>
      </c>
    </row>
    <row r="90" spans="1:6">
      <c r="A90" s="19" t="s">
        <v>25</v>
      </c>
      <c r="B90" s="19" t="s">
        <v>358</v>
      </c>
      <c r="C90" s="7">
        <v>2018</v>
      </c>
      <c r="D90" s="7" t="s">
        <v>4</v>
      </c>
      <c r="E90" s="7" t="s">
        <v>17</v>
      </c>
      <c r="F90" s="7">
        <v>4.5270000000000001</v>
      </c>
    </row>
    <row r="91" spans="1:6">
      <c r="A91" s="19" t="s">
        <v>26</v>
      </c>
      <c r="B91" s="19" t="s">
        <v>359</v>
      </c>
      <c r="C91" s="7">
        <v>2018</v>
      </c>
      <c r="D91" s="7" t="s">
        <v>4</v>
      </c>
      <c r="E91" s="7" t="s">
        <v>17</v>
      </c>
      <c r="F91" s="7">
        <v>2.9780000000000002</v>
      </c>
    </row>
    <row r="92" spans="1:6">
      <c r="A92" s="19" t="s">
        <v>27</v>
      </c>
      <c r="B92" s="19" t="s">
        <v>360</v>
      </c>
      <c r="C92" s="7">
        <v>2018</v>
      </c>
      <c r="D92" s="7" t="s">
        <v>4</v>
      </c>
      <c r="E92" s="7" t="s">
        <v>17</v>
      </c>
      <c r="F92" s="7">
        <v>3.2360000000000002</v>
      </c>
    </row>
    <row r="93" spans="1:6">
      <c r="A93" s="19" t="s">
        <v>28</v>
      </c>
      <c r="B93" s="19" t="s">
        <v>361</v>
      </c>
      <c r="C93" s="7">
        <v>2018</v>
      </c>
      <c r="D93" s="7" t="s">
        <v>4</v>
      </c>
      <c r="E93" s="7" t="s">
        <v>17</v>
      </c>
      <c r="F93" s="7">
        <v>1.9810000000000001</v>
      </c>
    </row>
    <row r="94" spans="1:6">
      <c r="A94" s="19" t="s">
        <v>29</v>
      </c>
      <c r="B94" s="19" t="s">
        <v>362</v>
      </c>
      <c r="C94" s="7">
        <v>2018</v>
      </c>
      <c r="D94" s="7" t="s">
        <v>4</v>
      </c>
      <c r="E94" s="7" t="s">
        <v>17</v>
      </c>
      <c r="F94" s="7">
        <v>1.89</v>
      </c>
    </row>
    <row r="95" spans="1:6">
      <c r="A95" s="19" t="s">
        <v>30</v>
      </c>
      <c r="B95" s="19" t="s">
        <v>363</v>
      </c>
      <c r="C95" s="7">
        <v>2018</v>
      </c>
      <c r="D95" s="7" t="s">
        <v>4</v>
      </c>
      <c r="E95" s="7" t="s">
        <v>17</v>
      </c>
      <c r="F95" s="7">
        <v>4.7690000000000001</v>
      </c>
    </row>
    <row r="96" spans="1:6">
      <c r="A96" s="19" t="s">
        <v>31</v>
      </c>
      <c r="B96" s="19" t="s">
        <v>364</v>
      </c>
      <c r="C96" s="7">
        <v>2018</v>
      </c>
      <c r="D96" s="7" t="s">
        <v>4</v>
      </c>
      <c r="E96" s="7" t="s">
        <v>17</v>
      </c>
      <c r="F96" s="7">
        <v>2.6589999999999998</v>
      </c>
    </row>
    <row r="97" spans="1:6">
      <c r="A97" s="19" t="s">
        <v>32</v>
      </c>
      <c r="B97" s="19" t="s">
        <v>365</v>
      </c>
      <c r="C97" s="7">
        <v>2018</v>
      </c>
      <c r="D97" s="7" t="s">
        <v>4</v>
      </c>
      <c r="E97" s="7" t="s">
        <v>17</v>
      </c>
      <c r="F97" s="7">
        <v>1.8480000000000001</v>
      </c>
    </row>
    <row r="98" spans="1:6">
      <c r="A98" s="19" t="s">
        <v>33</v>
      </c>
      <c r="B98" s="19" t="s">
        <v>366</v>
      </c>
      <c r="C98" s="7">
        <v>2018</v>
      </c>
      <c r="D98" s="7" t="s">
        <v>4</v>
      </c>
      <c r="E98" s="7" t="s">
        <v>17</v>
      </c>
      <c r="F98" s="7">
        <v>1.587</v>
      </c>
    </row>
    <row r="99" spans="1:6">
      <c r="A99" s="19" t="s">
        <v>34</v>
      </c>
      <c r="B99" s="19" t="s">
        <v>367</v>
      </c>
      <c r="C99" s="7">
        <v>2018</v>
      </c>
      <c r="D99" s="7" t="s">
        <v>4</v>
      </c>
      <c r="E99" s="7" t="s">
        <v>17</v>
      </c>
      <c r="F99" s="7">
        <v>1.329</v>
      </c>
    </row>
    <row r="100" spans="1:6">
      <c r="A100" s="19" t="s">
        <v>35</v>
      </c>
      <c r="B100" s="19" t="s">
        <v>368</v>
      </c>
      <c r="C100" s="7">
        <v>2018</v>
      </c>
      <c r="D100" s="7" t="s">
        <v>4</v>
      </c>
      <c r="E100" s="7" t="s">
        <v>17</v>
      </c>
      <c r="F100" s="7">
        <v>2.3319999999999999</v>
      </c>
    </row>
    <row r="101" spans="1:6">
      <c r="A101" s="20" t="s">
        <v>3</v>
      </c>
      <c r="B101" s="19" t="s">
        <v>336</v>
      </c>
      <c r="C101" s="7">
        <v>2019</v>
      </c>
      <c r="D101" s="7" t="s">
        <v>4</v>
      </c>
      <c r="E101" s="7" t="s">
        <v>17</v>
      </c>
      <c r="F101" s="1">
        <f>ROUND(AVERAGE(F102:F133), 1)</f>
        <v>3.1</v>
      </c>
    </row>
    <row r="102" spans="1:6">
      <c r="A102" s="20" t="s">
        <v>4</v>
      </c>
      <c r="B102" s="19" t="s">
        <v>337</v>
      </c>
      <c r="C102" s="7">
        <v>2019</v>
      </c>
      <c r="D102" s="7" t="s">
        <v>4</v>
      </c>
      <c r="E102" s="7" t="s">
        <v>17</v>
      </c>
      <c r="F102" s="7">
        <v>3.9790000000000001</v>
      </c>
    </row>
    <row r="103" spans="1:6">
      <c r="A103" s="19" t="s">
        <v>5</v>
      </c>
      <c r="B103" s="19" t="s">
        <v>338</v>
      </c>
      <c r="C103" s="7">
        <v>2019</v>
      </c>
      <c r="D103" s="7" t="s">
        <v>4</v>
      </c>
      <c r="E103" s="7" t="s">
        <v>17</v>
      </c>
      <c r="F103" s="7">
        <v>4.2249999999999996</v>
      </c>
    </row>
    <row r="104" spans="1:6">
      <c r="A104" s="19" t="s">
        <v>6</v>
      </c>
      <c r="B104" s="19" t="s">
        <v>339</v>
      </c>
      <c r="C104" s="7">
        <v>2019</v>
      </c>
      <c r="D104" s="7" t="s">
        <v>4</v>
      </c>
      <c r="E104" s="7" t="s">
        <v>17</v>
      </c>
      <c r="F104" s="7">
        <v>4.22</v>
      </c>
    </row>
    <row r="105" spans="1:6">
      <c r="A105" s="19" t="s">
        <v>7</v>
      </c>
      <c r="B105" s="19" t="s">
        <v>340</v>
      </c>
      <c r="C105" s="7">
        <v>2019</v>
      </c>
      <c r="D105" s="7" t="s">
        <v>4</v>
      </c>
      <c r="E105" s="7" t="s">
        <v>17</v>
      </c>
      <c r="F105" s="7">
        <v>1.0409999999999999</v>
      </c>
    </row>
    <row r="106" spans="1:6">
      <c r="A106" s="19" t="s">
        <v>8</v>
      </c>
      <c r="B106" s="19" t="s">
        <v>341</v>
      </c>
      <c r="C106" s="7">
        <v>2019</v>
      </c>
      <c r="D106" s="7" t="s">
        <v>4</v>
      </c>
      <c r="E106" s="7" t="s">
        <v>17</v>
      </c>
      <c r="F106" s="7">
        <v>2.7789999999999999</v>
      </c>
    </row>
    <row r="107" spans="1:6">
      <c r="A107" s="19" t="s">
        <v>9</v>
      </c>
      <c r="B107" s="19" t="s">
        <v>342</v>
      </c>
      <c r="C107" s="7">
        <v>2019</v>
      </c>
      <c r="D107" s="7" t="s">
        <v>4</v>
      </c>
      <c r="E107" s="7" t="s">
        <v>17</v>
      </c>
      <c r="F107" s="7">
        <v>3.4140000000000001</v>
      </c>
    </row>
    <row r="108" spans="1:6">
      <c r="A108" s="19" t="s">
        <v>10</v>
      </c>
      <c r="B108" s="19" t="s">
        <v>343</v>
      </c>
      <c r="C108" s="7">
        <v>2019</v>
      </c>
      <c r="D108" s="7" t="s">
        <v>4</v>
      </c>
      <c r="E108" s="7" t="s">
        <v>17</v>
      </c>
      <c r="F108" s="7">
        <v>1.8380000000000001</v>
      </c>
    </row>
    <row r="109" spans="1:6">
      <c r="A109" s="19" t="s">
        <v>11</v>
      </c>
      <c r="B109" s="19" t="s">
        <v>344</v>
      </c>
      <c r="C109" s="7">
        <v>2019</v>
      </c>
      <c r="D109" s="7" t="s">
        <v>4</v>
      </c>
      <c r="E109" s="7" t="s">
        <v>17</v>
      </c>
      <c r="F109" s="7">
        <v>2.8490000000000002</v>
      </c>
    </row>
    <row r="110" spans="1:6">
      <c r="A110" s="19" t="s">
        <v>12</v>
      </c>
      <c r="B110" s="19" t="s">
        <v>345</v>
      </c>
      <c r="C110" s="7">
        <v>2019</v>
      </c>
      <c r="D110" s="7" t="s">
        <v>4</v>
      </c>
      <c r="E110" s="7" t="s">
        <v>17</v>
      </c>
      <c r="F110" s="7">
        <v>5</v>
      </c>
    </row>
    <row r="111" spans="1:6">
      <c r="A111" s="19" t="s">
        <v>13</v>
      </c>
      <c r="B111" s="19" t="s">
        <v>346</v>
      </c>
      <c r="C111" s="7">
        <v>2019</v>
      </c>
      <c r="D111" s="7" t="s">
        <v>4</v>
      </c>
      <c r="E111" s="7" t="s">
        <v>17</v>
      </c>
      <c r="F111" s="7">
        <v>3.06</v>
      </c>
    </row>
    <row r="112" spans="1:6">
      <c r="A112" s="19" t="s">
        <v>14</v>
      </c>
      <c r="B112" s="19" t="s">
        <v>347</v>
      </c>
      <c r="C112" s="7">
        <v>2019</v>
      </c>
      <c r="D112" s="7" t="s">
        <v>4</v>
      </c>
      <c r="E112" s="7" t="s">
        <v>17</v>
      </c>
      <c r="F112" s="7">
        <v>4.0679999999999996</v>
      </c>
    </row>
    <row r="113" spans="1:6">
      <c r="A113" s="19" t="s">
        <v>15</v>
      </c>
      <c r="B113" s="19" t="s">
        <v>348</v>
      </c>
      <c r="C113" s="7">
        <v>2019</v>
      </c>
      <c r="D113" s="7" t="s">
        <v>4</v>
      </c>
      <c r="E113" s="7" t="s">
        <v>17</v>
      </c>
      <c r="F113" s="7">
        <v>3.0270000000000001</v>
      </c>
    </row>
    <row r="114" spans="1:6">
      <c r="A114" s="19" t="s">
        <v>16</v>
      </c>
      <c r="B114" s="19" t="s">
        <v>349</v>
      </c>
      <c r="C114" s="7">
        <v>2019</v>
      </c>
      <c r="D114" s="7" t="s">
        <v>4</v>
      </c>
      <c r="E114" s="7" t="s">
        <v>17</v>
      </c>
      <c r="F114" s="7">
        <v>3.1259999999999999</v>
      </c>
    </row>
    <row r="115" spans="1:6">
      <c r="A115" s="19" t="s">
        <v>17</v>
      </c>
      <c r="B115" s="19" t="s">
        <v>350</v>
      </c>
      <c r="C115" s="7">
        <v>2019</v>
      </c>
      <c r="D115" s="7" t="s">
        <v>4</v>
      </c>
      <c r="E115" s="7" t="s">
        <v>17</v>
      </c>
      <c r="F115" s="7">
        <v>2.9889999999999999</v>
      </c>
    </row>
    <row r="116" spans="1:6">
      <c r="A116" s="19" t="s">
        <v>18</v>
      </c>
      <c r="B116" s="19" t="s">
        <v>351</v>
      </c>
      <c r="C116" s="7">
        <v>2019</v>
      </c>
      <c r="D116" s="7" t="s">
        <v>4</v>
      </c>
      <c r="E116" s="7" t="s">
        <v>17</v>
      </c>
      <c r="F116" s="7">
        <v>4.9020000000000001</v>
      </c>
    </row>
    <row r="117" spans="1:6">
      <c r="A117" s="19" t="s">
        <v>19</v>
      </c>
      <c r="B117" s="19" t="s">
        <v>352</v>
      </c>
      <c r="C117" s="7">
        <v>2019</v>
      </c>
      <c r="D117" s="7" t="s">
        <v>4</v>
      </c>
      <c r="E117" s="7" t="s">
        <v>17</v>
      </c>
      <c r="F117" s="7">
        <v>2.3919999999999999</v>
      </c>
    </row>
    <row r="118" spans="1:6">
      <c r="A118" s="19" t="s">
        <v>20</v>
      </c>
      <c r="B118" s="19" t="s">
        <v>353</v>
      </c>
      <c r="C118" s="7">
        <v>2019</v>
      </c>
      <c r="D118" s="7" t="s">
        <v>4</v>
      </c>
      <c r="E118" s="7" t="s">
        <v>17</v>
      </c>
      <c r="F118" s="7">
        <v>4.6050000000000004</v>
      </c>
    </row>
    <row r="119" spans="1:6">
      <c r="A119" s="19" t="s">
        <v>21</v>
      </c>
      <c r="B119" s="19" t="s">
        <v>354</v>
      </c>
      <c r="C119" s="7">
        <v>2019</v>
      </c>
      <c r="D119" s="7" t="s">
        <v>4</v>
      </c>
      <c r="E119" s="7" t="s">
        <v>17</v>
      </c>
      <c r="F119" s="7">
        <v>1</v>
      </c>
    </row>
    <row r="120" spans="1:6">
      <c r="A120" s="19" t="s">
        <v>22</v>
      </c>
      <c r="B120" s="19" t="s">
        <v>355</v>
      </c>
      <c r="C120" s="7">
        <v>2019</v>
      </c>
      <c r="D120" s="7" t="s">
        <v>4</v>
      </c>
      <c r="E120" s="7" t="s">
        <v>17</v>
      </c>
      <c r="F120" s="7">
        <v>3.3069999999999999</v>
      </c>
    </row>
    <row r="121" spans="1:6">
      <c r="A121" s="19" t="s">
        <v>23</v>
      </c>
      <c r="B121" s="19" t="s">
        <v>356</v>
      </c>
      <c r="C121" s="7">
        <v>2019</v>
      </c>
      <c r="D121" s="7" t="s">
        <v>4</v>
      </c>
      <c r="E121" s="7" t="s">
        <v>17</v>
      </c>
      <c r="F121" s="7">
        <v>2.8740000000000001</v>
      </c>
    </row>
    <row r="122" spans="1:6">
      <c r="A122" s="19" t="s">
        <v>24</v>
      </c>
      <c r="B122" s="19" t="s">
        <v>357</v>
      </c>
      <c r="C122" s="7">
        <v>2019</v>
      </c>
      <c r="D122" s="7" t="s">
        <v>4</v>
      </c>
      <c r="E122" s="7" t="s">
        <v>17</v>
      </c>
      <c r="F122" s="7">
        <v>3.1</v>
      </c>
    </row>
    <row r="123" spans="1:6">
      <c r="A123" s="19" t="s">
        <v>25</v>
      </c>
      <c r="B123" s="19" t="s">
        <v>358</v>
      </c>
      <c r="C123" s="7">
        <v>2019</v>
      </c>
      <c r="D123" s="7" t="s">
        <v>4</v>
      </c>
      <c r="E123" s="7" t="s">
        <v>17</v>
      </c>
      <c r="F123" s="7">
        <v>2.9820000000000002</v>
      </c>
    </row>
    <row r="124" spans="1:6">
      <c r="A124" s="19" t="s">
        <v>26</v>
      </c>
      <c r="B124" s="19" t="s">
        <v>359</v>
      </c>
      <c r="C124" s="7">
        <v>2019</v>
      </c>
      <c r="D124" s="7" t="s">
        <v>4</v>
      </c>
      <c r="E124" s="7" t="s">
        <v>17</v>
      </c>
      <c r="F124" s="7">
        <v>4.0039999999999996</v>
      </c>
    </row>
    <row r="125" spans="1:6">
      <c r="A125" s="19" t="s">
        <v>27</v>
      </c>
      <c r="B125" s="19" t="s">
        <v>360</v>
      </c>
      <c r="C125" s="7">
        <v>2019</v>
      </c>
      <c r="D125" s="7" t="s">
        <v>4</v>
      </c>
      <c r="E125" s="7" t="s">
        <v>17</v>
      </c>
      <c r="F125" s="7">
        <v>3.0070000000000001</v>
      </c>
    </row>
    <row r="126" spans="1:6">
      <c r="A126" s="19" t="s">
        <v>28</v>
      </c>
      <c r="B126" s="19" t="s">
        <v>361</v>
      </c>
      <c r="C126" s="7">
        <v>2019</v>
      </c>
      <c r="D126" s="7" t="s">
        <v>4</v>
      </c>
      <c r="E126" s="7" t="s">
        <v>17</v>
      </c>
      <c r="F126" s="7">
        <v>2.722</v>
      </c>
    </row>
    <row r="127" spans="1:6">
      <c r="A127" s="19" t="s">
        <v>29</v>
      </c>
      <c r="B127" s="19" t="s">
        <v>362</v>
      </c>
      <c r="C127" s="7">
        <v>2019</v>
      </c>
      <c r="D127" s="7" t="s">
        <v>4</v>
      </c>
      <c r="E127" s="7" t="s">
        <v>17</v>
      </c>
      <c r="F127" s="7">
        <v>1.6140000000000001</v>
      </c>
    </row>
    <row r="128" spans="1:6">
      <c r="A128" s="19" t="s">
        <v>30</v>
      </c>
      <c r="B128" s="19" t="s">
        <v>363</v>
      </c>
      <c r="C128" s="7">
        <v>2019</v>
      </c>
      <c r="D128" s="7" t="s">
        <v>4</v>
      </c>
      <c r="E128" s="7" t="s">
        <v>17</v>
      </c>
      <c r="F128" s="7">
        <v>4.6130000000000004</v>
      </c>
    </row>
    <row r="129" spans="1:6">
      <c r="A129" s="19" t="s">
        <v>31</v>
      </c>
      <c r="B129" s="19" t="s">
        <v>364</v>
      </c>
      <c r="C129" s="7">
        <v>2019</v>
      </c>
      <c r="D129" s="7" t="s">
        <v>4</v>
      </c>
      <c r="E129" s="7" t="s">
        <v>17</v>
      </c>
      <c r="F129" s="7">
        <v>3.6349999999999998</v>
      </c>
    </row>
    <row r="130" spans="1:6">
      <c r="A130" s="19" t="s">
        <v>32</v>
      </c>
      <c r="B130" s="19" t="s">
        <v>365</v>
      </c>
      <c r="C130" s="7">
        <v>2019</v>
      </c>
      <c r="D130" s="7" t="s">
        <v>4</v>
      </c>
      <c r="E130" s="7" t="s">
        <v>17</v>
      </c>
      <c r="F130" s="7">
        <v>1.7450000000000001</v>
      </c>
    </row>
    <row r="131" spans="1:6">
      <c r="A131" s="19" t="s">
        <v>33</v>
      </c>
      <c r="B131" s="19" t="s">
        <v>366</v>
      </c>
      <c r="C131" s="7">
        <v>2019</v>
      </c>
      <c r="D131" s="7" t="s">
        <v>4</v>
      </c>
      <c r="E131" s="7" t="s">
        <v>17</v>
      </c>
      <c r="F131" s="7">
        <v>1.843</v>
      </c>
    </row>
    <row r="132" spans="1:6">
      <c r="A132" s="19" t="s">
        <v>34</v>
      </c>
      <c r="B132" s="19" t="s">
        <v>367</v>
      </c>
      <c r="C132" s="7">
        <v>2019</v>
      </c>
      <c r="D132" s="7" t="s">
        <v>4</v>
      </c>
      <c r="E132" s="7" t="s">
        <v>17</v>
      </c>
      <c r="F132" s="7">
        <v>1.1679999999999999</v>
      </c>
    </row>
    <row r="133" spans="1:6">
      <c r="A133" s="19" t="s">
        <v>35</v>
      </c>
      <c r="B133" s="19" t="s">
        <v>368</v>
      </c>
      <c r="C133" s="7">
        <v>2019</v>
      </c>
      <c r="D133" s="7" t="s">
        <v>4</v>
      </c>
      <c r="E133" s="7" t="s">
        <v>17</v>
      </c>
      <c r="F133" s="7">
        <v>2.7709999999999999</v>
      </c>
    </row>
    <row r="134" spans="1:6">
      <c r="A134" s="20" t="s">
        <v>3</v>
      </c>
      <c r="B134" s="19" t="s">
        <v>336</v>
      </c>
      <c r="C134" s="7">
        <v>2020</v>
      </c>
      <c r="D134" s="7" t="s">
        <v>4</v>
      </c>
      <c r="E134" s="7" t="s">
        <v>17</v>
      </c>
      <c r="F134" s="1">
        <f>ROUND(AVERAGE(F135:F166), 1)</f>
        <v>3.2</v>
      </c>
    </row>
    <row r="135" spans="1:6">
      <c r="A135" s="20" t="s">
        <v>4</v>
      </c>
      <c r="B135" s="19" t="s">
        <v>337</v>
      </c>
      <c r="C135" s="7">
        <v>2020</v>
      </c>
      <c r="D135" s="7" t="s">
        <v>4</v>
      </c>
      <c r="E135" s="7" t="s">
        <v>17</v>
      </c>
      <c r="F135" s="7">
        <v>3.948</v>
      </c>
    </row>
    <row r="136" spans="1:6">
      <c r="A136" s="19" t="s">
        <v>5</v>
      </c>
      <c r="B136" s="19" t="s">
        <v>338</v>
      </c>
      <c r="C136" s="7">
        <v>2020</v>
      </c>
      <c r="D136" s="7" t="s">
        <v>4</v>
      </c>
      <c r="E136" s="7" t="s">
        <v>17</v>
      </c>
      <c r="F136" s="7">
        <v>4.2060000000000004</v>
      </c>
    </row>
    <row r="137" spans="1:6">
      <c r="A137" s="19" t="s">
        <v>6</v>
      </c>
      <c r="B137" s="19" t="s">
        <v>339</v>
      </c>
      <c r="C137" s="7">
        <v>2020</v>
      </c>
      <c r="D137" s="7" t="s">
        <v>4</v>
      </c>
      <c r="E137" s="7" t="s">
        <v>17</v>
      </c>
      <c r="F137" s="7">
        <v>4.1070000000000002</v>
      </c>
    </row>
    <row r="138" spans="1:6">
      <c r="A138" s="19" t="s">
        <v>7</v>
      </c>
      <c r="B138" s="19" t="s">
        <v>340</v>
      </c>
      <c r="C138" s="7">
        <v>2020</v>
      </c>
      <c r="D138" s="7" t="s">
        <v>4</v>
      </c>
      <c r="E138" s="7" t="s">
        <v>17</v>
      </c>
      <c r="F138" s="7">
        <v>1.2989999999999999</v>
      </c>
    </row>
    <row r="139" spans="1:6">
      <c r="A139" s="19" t="s">
        <v>8</v>
      </c>
      <c r="B139" s="19" t="s">
        <v>341</v>
      </c>
      <c r="C139" s="7">
        <v>2020</v>
      </c>
      <c r="D139" s="7" t="s">
        <v>4</v>
      </c>
      <c r="E139" s="7" t="s">
        <v>17</v>
      </c>
      <c r="F139" s="7">
        <v>2.7759999999999998</v>
      </c>
    </row>
    <row r="140" spans="1:6">
      <c r="A140" s="19" t="s">
        <v>9</v>
      </c>
      <c r="B140" s="19" t="s">
        <v>342</v>
      </c>
      <c r="C140" s="7">
        <v>2020</v>
      </c>
      <c r="D140" s="7" t="s">
        <v>4</v>
      </c>
      <c r="E140" s="7" t="s">
        <v>17</v>
      </c>
      <c r="F140" s="7">
        <v>3.452</v>
      </c>
    </row>
    <row r="141" spans="1:6">
      <c r="A141" s="19" t="s">
        <v>10</v>
      </c>
      <c r="B141" s="19" t="s">
        <v>343</v>
      </c>
      <c r="C141" s="7">
        <v>2020</v>
      </c>
      <c r="D141" s="7" t="s">
        <v>4</v>
      </c>
      <c r="E141" s="7" t="s">
        <v>17</v>
      </c>
      <c r="F141" s="7">
        <v>1.823</v>
      </c>
    </row>
    <row r="142" spans="1:6">
      <c r="A142" s="19" t="s">
        <v>11</v>
      </c>
      <c r="B142" s="19" t="s">
        <v>344</v>
      </c>
      <c r="C142" s="7">
        <v>2020</v>
      </c>
      <c r="D142" s="7" t="s">
        <v>4</v>
      </c>
      <c r="E142" s="7" t="s">
        <v>17</v>
      </c>
      <c r="F142" s="7">
        <v>3.052</v>
      </c>
    </row>
    <row r="143" spans="1:6">
      <c r="A143" s="19" t="s">
        <v>12</v>
      </c>
      <c r="B143" s="19" t="s">
        <v>345</v>
      </c>
      <c r="C143" s="7">
        <v>2020</v>
      </c>
      <c r="D143" s="7" t="s">
        <v>4</v>
      </c>
      <c r="E143" s="7" t="s">
        <v>17</v>
      </c>
      <c r="F143" s="7">
        <v>5</v>
      </c>
    </row>
    <row r="144" spans="1:6">
      <c r="A144" s="19" t="s">
        <v>13</v>
      </c>
      <c r="B144" s="19" t="s">
        <v>346</v>
      </c>
      <c r="C144" s="7">
        <v>2020</v>
      </c>
      <c r="D144" s="7" t="s">
        <v>4</v>
      </c>
      <c r="E144" s="7" t="s">
        <v>17</v>
      </c>
      <c r="F144" s="7">
        <v>3.1150000000000002</v>
      </c>
    </row>
    <row r="145" spans="1:6">
      <c r="A145" s="19" t="s">
        <v>14</v>
      </c>
      <c r="B145" s="19" t="s">
        <v>347</v>
      </c>
      <c r="C145" s="7">
        <v>2020</v>
      </c>
      <c r="D145" s="7" t="s">
        <v>4</v>
      </c>
      <c r="E145" s="7" t="s">
        <v>17</v>
      </c>
      <c r="F145" s="7">
        <v>4.2519999999999998</v>
      </c>
    </row>
    <row r="146" spans="1:6">
      <c r="A146" s="19" t="s">
        <v>15</v>
      </c>
      <c r="B146" s="19" t="s">
        <v>348</v>
      </c>
      <c r="C146" s="7">
        <v>2020</v>
      </c>
      <c r="D146" s="7" t="s">
        <v>4</v>
      </c>
      <c r="E146" s="7" t="s">
        <v>17</v>
      </c>
      <c r="F146" s="7">
        <v>2.8450000000000002</v>
      </c>
    </row>
    <row r="147" spans="1:6">
      <c r="A147" s="19" t="s">
        <v>16</v>
      </c>
      <c r="B147" s="19" t="s">
        <v>349</v>
      </c>
      <c r="C147" s="7">
        <v>2020</v>
      </c>
      <c r="D147" s="7" t="s">
        <v>4</v>
      </c>
      <c r="E147" s="7" t="s">
        <v>17</v>
      </c>
      <c r="F147" s="7">
        <v>3.423</v>
      </c>
    </row>
    <row r="148" spans="1:6">
      <c r="A148" s="19" t="s">
        <v>17</v>
      </c>
      <c r="B148" s="19" t="s">
        <v>350</v>
      </c>
      <c r="C148" s="7">
        <v>2020</v>
      </c>
      <c r="D148" s="7" t="s">
        <v>4</v>
      </c>
      <c r="E148" s="7" t="s">
        <v>17</v>
      </c>
      <c r="F148" s="7">
        <v>3.7949999999999999</v>
      </c>
    </row>
    <row r="149" spans="1:6">
      <c r="A149" s="19" t="s">
        <v>18</v>
      </c>
      <c r="B149" s="19" t="s">
        <v>351</v>
      </c>
      <c r="C149" s="7">
        <v>2020</v>
      </c>
      <c r="D149" s="7" t="s">
        <v>4</v>
      </c>
      <c r="E149" s="7" t="s">
        <v>17</v>
      </c>
      <c r="F149" s="7">
        <v>5</v>
      </c>
    </row>
    <row r="150" spans="1:6">
      <c r="A150" s="19" t="s">
        <v>19</v>
      </c>
      <c r="B150" s="19" t="s">
        <v>352</v>
      </c>
      <c r="C150" s="7">
        <v>2020</v>
      </c>
      <c r="D150" s="7" t="s">
        <v>4</v>
      </c>
      <c r="E150" s="7" t="s">
        <v>17</v>
      </c>
      <c r="F150" s="7">
        <v>2.4529999999999998</v>
      </c>
    </row>
    <row r="151" spans="1:6">
      <c r="A151" s="19" t="s">
        <v>20</v>
      </c>
      <c r="B151" s="19" t="s">
        <v>353</v>
      </c>
      <c r="C151" s="7">
        <v>2020</v>
      </c>
      <c r="D151" s="7" t="s">
        <v>4</v>
      </c>
      <c r="E151" s="7" t="s">
        <v>17</v>
      </c>
      <c r="F151" s="7">
        <v>3.871</v>
      </c>
    </row>
    <row r="152" spans="1:6">
      <c r="A152" s="19" t="s">
        <v>21</v>
      </c>
      <c r="B152" s="19" t="s">
        <v>354</v>
      </c>
      <c r="C152" s="7">
        <v>2020</v>
      </c>
      <c r="D152" s="7" t="s">
        <v>4</v>
      </c>
      <c r="E152" s="7" t="s">
        <v>17</v>
      </c>
      <c r="F152" s="7">
        <v>1.3080000000000001</v>
      </c>
    </row>
    <row r="153" spans="1:6">
      <c r="A153" s="19" t="s">
        <v>22</v>
      </c>
      <c r="B153" s="19" t="s">
        <v>355</v>
      </c>
      <c r="C153" s="7">
        <v>2020</v>
      </c>
      <c r="D153" s="7" t="s">
        <v>4</v>
      </c>
      <c r="E153" s="7" t="s">
        <v>17</v>
      </c>
      <c r="F153" s="7">
        <v>3.0859999999999999</v>
      </c>
    </row>
    <row r="154" spans="1:6">
      <c r="A154" s="19" t="s">
        <v>23</v>
      </c>
      <c r="B154" s="19" t="s">
        <v>356</v>
      </c>
      <c r="C154" s="7">
        <v>2020</v>
      </c>
      <c r="D154" s="7" t="s">
        <v>4</v>
      </c>
      <c r="E154" s="7" t="s">
        <v>17</v>
      </c>
      <c r="F154" s="7">
        <v>3.0489999999999999</v>
      </c>
    </row>
    <row r="155" spans="1:6">
      <c r="A155" s="19" t="s">
        <v>24</v>
      </c>
      <c r="B155" s="19" t="s">
        <v>357</v>
      </c>
      <c r="C155" s="7">
        <v>2020</v>
      </c>
      <c r="D155" s="7" t="s">
        <v>4</v>
      </c>
      <c r="E155" s="7" t="s">
        <v>17</v>
      </c>
      <c r="F155" s="7">
        <v>3.5990000000000002</v>
      </c>
    </row>
    <row r="156" spans="1:6">
      <c r="A156" s="19" t="s">
        <v>25</v>
      </c>
      <c r="B156" s="19" t="s">
        <v>358</v>
      </c>
      <c r="C156" s="7">
        <v>2020</v>
      </c>
      <c r="D156" s="7" t="s">
        <v>4</v>
      </c>
      <c r="E156" s="7" t="s">
        <v>17</v>
      </c>
      <c r="F156" s="7">
        <v>3.4249999999999998</v>
      </c>
    </row>
    <row r="157" spans="1:6">
      <c r="A157" s="19" t="s">
        <v>26</v>
      </c>
      <c r="B157" s="19" t="s">
        <v>359</v>
      </c>
      <c r="C157" s="7">
        <v>2020</v>
      </c>
      <c r="D157" s="7" t="s">
        <v>4</v>
      </c>
      <c r="E157" s="7" t="s">
        <v>17</v>
      </c>
      <c r="F157" s="7">
        <v>5</v>
      </c>
    </row>
    <row r="158" spans="1:6">
      <c r="A158" s="19" t="s">
        <v>27</v>
      </c>
      <c r="B158" s="19" t="s">
        <v>360</v>
      </c>
      <c r="C158" s="7">
        <v>2020</v>
      </c>
      <c r="D158" s="7" t="s">
        <v>4</v>
      </c>
      <c r="E158" s="7" t="s">
        <v>17</v>
      </c>
      <c r="F158" s="7">
        <v>3.6230000000000002</v>
      </c>
    </row>
    <row r="159" spans="1:6">
      <c r="A159" s="19" t="s">
        <v>28</v>
      </c>
      <c r="B159" s="19" t="s">
        <v>361</v>
      </c>
      <c r="C159" s="7">
        <v>2020</v>
      </c>
      <c r="D159" s="7" t="s">
        <v>4</v>
      </c>
      <c r="E159" s="7" t="s">
        <v>17</v>
      </c>
      <c r="F159" s="7">
        <v>2.9169999999999998</v>
      </c>
    </row>
    <row r="160" spans="1:6">
      <c r="A160" s="19" t="s">
        <v>29</v>
      </c>
      <c r="B160" s="19" t="s">
        <v>362</v>
      </c>
      <c r="C160" s="7">
        <v>2020</v>
      </c>
      <c r="D160" s="7" t="s">
        <v>4</v>
      </c>
      <c r="E160" s="7" t="s">
        <v>17</v>
      </c>
      <c r="F160" s="7">
        <v>2.008</v>
      </c>
    </row>
    <row r="161" spans="1:6">
      <c r="A161" s="19" t="s">
        <v>30</v>
      </c>
      <c r="B161" s="19" t="s">
        <v>363</v>
      </c>
      <c r="C161" s="7">
        <v>2020</v>
      </c>
      <c r="D161" s="7" t="s">
        <v>4</v>
      </c>
      <c r="E161" s="7" t="s">
        <v>17</v>
      </c>
      <c r="F161" s="7">
        <v>4.9930000000000003</v>
      </c>
    </row>
    <row r="162" spans="1:6">
      <c r="A162" s="19" t="s">
        <v>31</v>
      </c>
      <c r="B162" s="19" t="s">
        <v>364</v>
      </c>
      <c r="C162" s="7">
        <v>2020</v>
      </c>
      <c r="D162" s="7" t="s">
        <v>4</v>
      </c>
      <c r="E162" s="7" t="s">
        <v>17</v>
      </c>
      <c r="F162" s="7">
        <v>3.67</v>
      </c>
    </row>
    <row r="163" spans="1:6">
      <c r="A163" s="19" t="s">
        <v>32</v>
      </c>
      <c r="B163" s="19" t="s">
        <v>365</v>
      </c>
      <c r="C163" s="7">
        <v>2020</v>
      </c>
      <c r="D163" s="7" t="s">
        <v>4</v>
      </c>
      <c r="E163" s="7" t="s">
        <v>17</v>
      </c>
      <c r="F163" s="7">
        <v>1.4279999999999999</v>
      </c>
    </row>
    <row r="164" spans="1:6">
      <c r="A164" s="19" t="s">
        <v>33</v>
      </c>
      <c r="B164" s="19" t="s">
        <v>366</v>
      </c>
      <c r="C164" s="7">
        <v>2020</v>
      </c>
      <c r="D164" s="7" t="s">
        <v>4</v>
      </c>
      <c r="E164" s="7" t="s">
        <v>17</v>
      </c>
      <c r="F164" s="7">
        <v>1.9950000000000001</v>
      </c>
    </row>
    <row r="165" spans="1:6">
      <c r="A165" s="19" t="s">
        <v>34</v>
      </c>
      <c r="B165" s="19" t="s">
        <v>367</v>
      </c>
      <c r="C165" s="7">
        <v>2020</v>
      </c>
      <c r="D165" s="7" t="s">
        <v>4</v>
      </c>
      <c r="E165" s="7" t="s">
        <v>17</v>
      </c>
      <c r="F165" s="7">
        <v>1.3220000000000001</v>
      </c>
    </row>
    <row r="166" spans="1:6">
      <c r="A166" s="19" t="s">
        <v>35</v>
      </c>
      <c r="B166" s="19" t="s">
        <v>368</v>
      </c>
      <c r="C166" s="7">
        <v>2020</v>
      </c>
      <c r="D166" s="7" t="s">
        <v>4</v>
      </c>
      <c r="E166" s="7" t="s">
        <v>17</v>
      </c>
      <c r="F166" s="7">
        <v>3.0409999999999999</v>
      </c>
    </row>
    <row r="167" spans="1:6">
      <c r="A167" s="20" t="s">
        <v>3</v>
      </c>
      <c r="B167" s="19" t="s">
        <v>336</v>
      </c>
      <c r="C167" s="7">
        <v>2021</v>
      </c>
      <c r="D167" s="7" t="s">
        <v>4</v>
      </c>
      <c r="E167" s="7" t="s">
        <v>17</v>
      </c>
      <c r="F167" s="1">
        <f>ROUND(AVERAGE(F168:F199), 1)</f>
        <v>2.6</v>
      </c>
    </row>
    <row r="168" spans="1:6">
      <c r="A168" s="20" t="s">
        <v>4</v>
      </c>
      <c r="B168" s="19" t="s">
        <v>337</v>
      </c>
      <c r="C168" s="7">
        <v>2021</v>
      </c>
      <c r="D168" s="7" t="s">
        <v>4</v>
      </c>
      <c r="E168" s="7" t="s">
        <v>17</v>
      </c>
      <c r="F168" s="7">
        <v>3.1669999999999998</v>
      </c>
    </row>
    <row r="169" spans="1:6">
      <c r="A169" s="19" t="s">
        <v>5</v>
      </c>
      <c r="B169" s="19" t="s">
        <v>338</v>
      </c>
      <c r="C169" s="7">
        <v>2021</v>
      </c>
      <c r="D169" s="7" t="s">
        <v>4</v>
      </c>
      <c r="E169" s="7" t="s">
        <v>17</v>
      </c>
      <c r="F169" s="7">
        <v>3.2959999999999998</v>
      </c>
    </row>
    <row r="170" spans="1:6">
      <c r="A170" s="19" t="s">
        <v>6</v>
      </c>
      <c r="B170" s="19" t="s">
        <v>339</v>
      </c>
      <c r="C170" s="7">
        <v>2021</v>
      </c>
      <c r="D170" s="7" t="s">
        <v>4</v>
      </c>
      <c r="E170" s="7" t="s">
        <v>17</v>
      </c>
      <c r="F170" s="7">
        <v>1.274</v>
      </c>
    </row>
    <row r="171" spans="1:6">
      <c r="A171" s="19" t="s">
        <v>7</v>
      </c>
      <c r="B171" s="19" t="s">
        <v>340</v>
      </c>
      <c r="C171" s="7">
        <v>2021</v>
      </c>
      <c r="D171" s="7" t="s">
        <v>4</v>
      </c>
      <c r="E171" s="7" t="s">
        <v>17</v>
      </c>
      <c r="F171" s="7">
        <v>1.2230000000000001</v>
      </c>
    </row>
    <row r="172" spans="1:6">
      <c r="A172" s="19" t="s">
        <v>8</v>
      </c>
      <c r="B172" s="19" t="s">
        <v>341</v>
      </c>
      <c r="C172" s="7">
        <v>2021</v>
      </c>
      <c r="D172" s="7" t="s">
        <v>4</v>
      </c>
      <c r="E172" s="7" t="s">
        <v>17</v>
      </c>
      <c r="F172" s="7">
        <v>2.274</v>
      </c>
    </row>
    <row r="173" spans="1:6">
      <c r="A173" s="19" t="s">
        <v>9</v>
      </c>
      <c r="B173" s="19" t="s">
        <v>342</v>
      </c>
      <c r="C173" s="7">
        <v>2021</v>
      </c>
      <c r="D173" s="7" t="s">
        <v>4</v>
      </c>
      <c r="E173" s="7" t="s">
        <v>17</v>
      </c>
      <c r="F173" s="7">
        <v>3.3439999999999999</v>
      </c>
    </row>
    <row r="174" spans="1:6">
      <c r="A174" s="19" t="s">
        <v>10</v>
      </c>
      <c r="B174" s="19" t="s">
        <v>343</v>
      </c>
      <c r="C174" s="7">
        <v>2021</v>
      </c>
      <c r="D174" s="7" t="s">
        <v>4</v>
      </c>
      <c r="E174" s="7" t="s">
        <v>17</v>
      </c>
      <c r="F174" s="7">
        <v>1.444</v>
      </c>
    </row>
    <row r="175" spans="1:6">
      <c r="A175" s="19" t="s">
        <v>11</v>
      </c>
      <c r="B175" s="19" t="s">
        <v>344</v>
      </c>
      <c r="C175" s="7">
        <v>2021</v>
      </c>
      <c r="D175" s="7" t="s">
        <v>4</v>
      </c>
      <c r="E175" s="7" t="s">
        <v>17</v>
      </c>
      <c r="F175" s="7">
        <v>2.641</v>
      </c>
    </row>
    <row r="176" spans="1:6">
      <c r="A176" s="19" t="s">
        <v>12</v>
      </c>
      <c r="B176" s="19" t="s">
        <v>345</v>
      </c>
      <c r="C176" s="7">
        <v>2021</v>
      </c>
      <c r="D176" s="7" t="s">
        <v>4</v>
      </c>
      <c r="E176" s="7" t="s">
        <v>17</v>
      </c>
      <c r="F176" s="7">
        <v>4.1070000000000002</v>
      </c>
    </row>
    <row r="177" spans="1:6">
      <c r="A177" s="19" t="s">
        <v>13</v>
      </c>
      <c r="B177" s="19" t="s">
        <v>346</v>
      </c>
      <c r="C177" s="7">
        <v>2021</v>
      </c>
      <c r="D177" s="7" t="s">
        <v>4</v>
      </c>
      <c r="E177" s="7" t="s">
        <v>17</v>
      </c>
      <c r="F177" s="7">
        <v>2.4630000000000001</v>
      </c>
    </row>
    <row r="178" spans="1:6">
      <c r="A178" s="19" t="s">
        <v>14</v>
      </c>
      <c r="B178" s="19" t="s">
        <v>347</v>
      </c>
      <c r="C178" s="7">
        <v>2021</v>
      </c>
      <c r="D178" s="7" t="s">
        <v>4</v>
      </c>
      <c r="E178" s="7" t="s">
        <v>17</v>
      </c>
      <c r="F178" s="7">
        <v>3.3130000000000002</v>
      </c>
    </row>
    <row r="179" spans="1:6">
      <c r="A179" s="19" t="s">
        <v>15</v>
      </c>
      <c r="B179" s="19" t="s">
        <v>348</v>
      </c>
      <c r="C179" s="7">
        <v>2021</v>
      </c>
      <c r="D179" s="7" t="s">
        <v>4</v>
      </c>
      <c r="E179" s="7" t="s">
        <v>17</v>
      </c>
      <c r="F179" s="7">
        <v>2.3079999999999998</v>
      </c>
    </row>
    <row r="180" spans="1:6">
      <c r="A180" s="19" t="s">
        <v>16</v>
      </c>
      <c r="B180" s="19" t="s">
        <v>349</v>
      </c>
      <c r="C180" s="7">
        <v>2021</v>
      </c>
      <c r="D180" s="7" t="s">
        <v>4</v>
      </c>
      <c r="E180" s="7" t="s">
        <v>17</v>
      </c>
      <c r="F180" s="7">
        <v>2.7320000000000002</v>
      </c>
    </row>
    <row r="181" spans="1:6">
      <c r="A181" s="19" t="s">
        <v>17</v>
      </c>
      <c r="B181" s="19" t="s">
        <v>350</v>
      </c>
      <c r="C181" s="7">
        <v>2021</v>
      </c>
      <c r="D181" s="7" t="s">
        <v>4</v>
      </c>
      <c r="E181" s="7" t="s">
        <v>17</v>
      </c>
      <c r="F181" s="7">
        <v>2.9159999999999999</v>
      </c>
    </row>
    <row r="182" spans="1:6">
      <c r="A182" s="19" t="s">
        <v>18</v>
      </c>
      <c r="B182" s="19" t="s">
        <v>351</v>
      </c>
      <c r="C182" s="7">
        <v>2021</v>
      </c>
      <c r="D182" s="7" t="s">
        <v>4</v>
      </c>
      <c r="E182" s="7" t="s">
        <v>17</v>
      </c>
      <c r="F182" s="7">
        <v>4.7830000000000004</v>
      </c>
    </row>
    <row r="183" spans="1:6">
      <c r="A183" s="19" t="s">
        <v>19</v>
      </c>
      <c r="B183" s="19" t="s">
        <v>352</v>
      </c>
      <c r="C183" s="7">
        <v>2021</v>
      </c>
      <c r="D183" s="7" t="s">
        <v>4</v>
      </c>
      <c r="E183" s="7" t="s">
        <v>17</v>
      </c>
      <c r="F183" s="7">
        <v>2.2250000000000001</v>
      </c>
    </row>
    <row r="184" spans="1:6">
      <c r="A184" s="19" t="s">
        <v>20</v>
      </c>
      <c r="B184" s="19" t="s">
        <v>353</v>
      </c>
      <c r="C184" s="7">
        <v>2021</v>
      </c>
      <c r="D184" s="7" t="s">
        <v>4</v>
      </c>
      <c r="E184" s="7" t="s">
        <v>17</v>
      </c>
      <c r="F184" s="7">
        <v>3.3439999999999999</v>
      </c>
    </row>
    <row r="185" spans="1:6">
      <c r="A185" s="19" t="s">
        <v>21</v>
      </c>
      <c r="B185" s="19" t="s">
        <v>354</v>
      </c>
      <c r="C185" s="7">
        <v>2021</v>
      </c>
      <c r="D185" s="7" t="s">
        <v>4</v>
      </c>
      <c r="E185" s="7" t="s">
        <v>17</v>
      </c>
      <c r="F185" s="7">
        <v>1.266</v>
      </c>
    </row>
    <row r="186" spans="1:6">
      <c r="A186" s="19" t="s">
        <v>22</v>
      </c>
      <c r="B186" s="19" t="s">
        <v>355</v>
      </c>
      <c r="C186" s="7">
        <v>2021</v>
      </c>
      <c r="D186" s="7" t="s">
        <v>4</v>
      </c>
      <c r="E186" s="7" t="s">
        <v>17</v>
      </c>
      <c r="F186" s="7">
        <v>2.7269999999999999</v>
      </c>
    </row>
    <row r="187" spans="1:6">
      <c r="A187" s="19" t="s">
        <v>23</v>
      </c>
      <c r="B187" s="19" t="s">
        <v>356</v>
      </c>
      <c r="C187" s="7">
        <v>2021</v>
      </c>
      <c r="D187" s="7" t="s">
        <v>4</v>
      </c>
      <c r="E187" s="7" t="s">
        <v>17</v>
      </c>
      <c r="F187" s="7">
        <v>2.5499999999999998</v>
      </c>
    </row>
    <row r="188" spans="1:6">
      <c r="A188" s="19" t="s">
        <v>24</v>
      </c>
      <c r="B188" s="19" t="s">
        <v>357</v>
      </c>
      <c r="C188" s="7">
        <v>2021</v>
      </c>
      <c r="D188" s="7" t="s">
        <v>4</v>
      </c>
      <c r="E188" s="7" t="s">
        <v>17</v>
      </c>
      <c r="F188" s="7">
        <v>2.6539999999999999</v>
      </c>
    </row>
    <row r="189" spans="1:6">
      <c r="A189" s="19" t="s">
        <v>25</v>
      </c>
      <c r="B189" s="19" t="s">
        <v>358</v>
      </c>
      <c r="C189" s="7">
        <v>2021</v>
      </c>
      <c r="D189" s="7" t="s">
        <v>4</v>
      </c>
      <c r="E189" s="7" t="s">
        <v>17</v>
      </c>
      <c r="F189" s="7">
        <v>3.0129999999999999</v>
      </c>
    </row>
    <row r="190" spans="1:6">
      <c r="A190" s="19" t="s">
        <v>26</v>
      </c>
      <c r="B190" s="19" t="s">
        <v>359</v>
      </c>
      <c r="C190" s="7">
        <v>2021</v>
      </c>
      <c r="D190" s="7" t="s">
        <v>4</v>
      </c>
      <c r="E190" s="7" t="s">
        <v>17</v>
      </c>
      <c r="F190" s="7">
        <v>3.944</v>
      </c>
    </row>
    <row r="191" spans="1:6">
      <c r="A191" s="19" t="s">
        <v>27</v>
      </c>
      <c r="B191" s="19" t="s">
        <v>360</v>
      </c>
      <c r="C191" s="7">
        <v>2021</v>
      </c>
      <c r="D191" s="7" t="s">
        <v>4</v>
      </c>
      <c r="E191" s="7" t="s">
        <v>17</v>
      </c>
      <c r="F191" s="7">
        <v>2.9630000000000001</v>
      </c>
    </row>
    <row r="192" spans="1:6">
      <c r="A192" s="19" t="s">
        <v>28</v>
      </c>
      <c r="B192" s="19" t="s">
        <v>361</v>
      </c>
      <c r="C192" s="7">
        <v>2021</v>
      </c>
      <c r="D192" s="7" t="s">
        <v>4</v>
      </c>
      <c r="E192" s="7" t="s">
        <v>17</v>
      </c>
      <c r="F192" s="7">
        <v>2.5950000000000002</v>
      </c>
    </row>
    <row r="193" spans="1:6">
      <c r="A193" s="19" t="s">
        <v>29</v>
      </c>
      <c r="B193" s="19" t="s">
        <v>362</v>
      </c>
      <c r="C193" s="7">
        <v>2021</v>
      </c>
      <c r="D193" s="7" t="s">
        <v>4</v>
      </c>
      <c r="E193" s="7" t="s">
        <v>17</v>
      </c>
      <c r="F193" s="7">
        <v>2.2799999999999998</v>
      </c>
    </row>
    <row r="194" spans="1:6">
      <c r="A194" s="19" t="s">
        <v>30</v>
      </c>
      <c r="B194" s="19" t="s">
        <v>363</v>
      </c>
      <c r="C194" s="7">
        <v>2021</v>
      </c>
      <c r="D194" s="7" t="s">
        <v>4</v>
      </c>
      <c r="E194" s="7" t="s">
        <v>17</v>
      </c>
      <c r="F194" s="7">
        <v>3.36</v>
      </c>
    </row>
    <row r="195" spans="1:6">
      <c r="A195" s="19" t="s">
        <v>31</v>
      </c>
      <c r="B195" s="19" t="s">
        <v>364</v>
      </c>
      <c r="C195" s="7">
        <v>2021</v>
      </c>
      <c r="D195" s="7" t="s">
        <v>4</v>
      </c>
      <c r="E195" s="7" t="s">
        <v>17</v>
      </c>
      <c r="F195" s="7">
        <v>2.7829999999999999</v>
      </c>
    </row>
    <row r="196" spans="1:6">
      <c r="A196" s="19" t="s">
        <v>32</v>
      </c>
      <c r="B196" s="19" t="s">
        <v>365</v>
      </c>
      <c r="C196" s="7">
        <v>2021</v>
      </c>
      <c r="D196" s="7" t="s">
        <v>4</v>
      </c>
      <c r="E196" s="7" t="s">
        <v>17</v>
      </c>
      <c r="F196" s="7">
        <v>1.3049999999999999</v>
      </c>
    </row>
    <row r="197" spans="1:6">
      <c r="A197" s="19" t="s">
        <v>33</v>
      </c>
      <c r="B197" s="19" t="s">
        <v>366</v>
      </c>
      <c r="C197" s="7">
        <v>2021</v>
      </c>
      <c r="D197" s="7" t="s">
        <v>4</v>
      </c>
      <c r="E197" s="7" t="s">
        <v>17</v>
      </c>
      <c r="F197" s="7">
        <v>2.1779999999999999</v>
      </c>
    </row>
    <row r="198" spans="1:6">
      <c r="A198" s="19" t="s">
        <v>34</v>
      </c>
      <c r="B198" s="19" t="s">
        <v>367</v>
      </c>
      <c r="C198" s="7">
        <v>2021</v>
      </c>
      <c r="D198" s="7" t="s">
        <v>4</v>
      </c>
      <c r="E198" s="7" t="s">
        <v>17</v>
      </c>
      <c r="F198" s="7">
        <v>1.133</v>
      </c>
    </row>
    <row r="199" spans="1:6">
      <c r="A199" s="19" t="s">
        <v>35</v>
      </c>
      <c r="B199" s="19" t="s">
        <v>368</v>
      </c>
      <c r="C199" s="7">
        <v>2021</v>
      </c>
      <c r="D199" s="7" t="s">
        <v>4</v>
      </c>
      <c r="E199" s="7" t="s">
        <v>17</v>
      </c>
      <c r="F199" s="7">
        <v>2.754</v>
      </c>
    </row>
  </sheetData>
  <autoFilter ref="A1:F199" xr:uid="{00000000-0009-0000-0000-00000F000000}"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outlinePr summaryBelow="0" summaryRight="0"/>
  </sheetPr>
  <dimension ref="A1:G232"/>
  <sheetViews>
    <sheetView workbookViewId="0"/>
  </sheetViews>
  <sheetFormatPr baseColWidth="10" defaultColWidth="12.6640625" defaultRowHeight="15.75" customHeight="1"/>
  <sheetData>
    <row r="1" spans="1:6">
      <c r="A1" s="19" t="s">
        <v>1</v>
      </c>
      <c r="B1" s="19" t="s">
        <v>334</v>
      </c>
      <c r="C1" s="19" t="s">
        <v>0</v>
      </c>
      <c r="D1" s="19" t="s">
        <v>37</v>
      </c>
      <c r="E1" s="19" t="s">
        <v>39</v>
      </c>
      <c r="F1" s="19" t="s">
        <v>335</v>
      </c>
    </row>
    <row r="2" spans="1:6">
      <c r="A2" s="20" t="s">
        <v>3</v>
      </c>
      <c r="B2" s="19" t="s">
        <v>336</v>
      </c>
      <c r="C2" s="7">
        <v>2015</v>
      </c>
      <c r="D2" s="9" t="s">
        <v>4</v>
      </c>
      <c r="E2" s="9" t="s">
        <v>18</v>
      </c>
      <c r="F2" s="39">
        <f>AVERAGE(F3:F34)</f>
        <v>2.8842500000000006</v>
      </c>
    </row>
    <row r="3" spans="1:6">
      <c r="A3" s="20" t="s">
        <v>4</v>
      </c>
      <c r="B3" s="19" t="s">
        <v>337</v>
      </c>
      <c r="C3" s="7">
        <v>2015</v>
      </c>
      <c r="D3" s="9" t="s">
        <v>4</v>
      </c>
      <c r="E3" s="9" t="s">
        <v>18</v>
      </c>
      <c r="F3" s="40">
        <v>2.6909999999999998</v>
      </c>
    </row>
    <row r="4" spans="1:6">
      <c r="A4" s="19" t="s">
        <v>5</v>
      </c>
      <c r="B4" s="19" t="s">
        <v>338</v>
      </c>
      <c r="C4" s="7">
        <v>2015</v>
      </c>
      <c r="D4" s="9" t="s">
        <v>4</v>
      </c>
      <c r="E4" s="9" t="s">
        <v>18</v>
      </c>
      <c r="F4" s="40">
        <v>4.9669999999999996</v>
      </c>
    </row>
    <row r="5" spans="1:6">
      <c r="A5" s="19" t="s">
        <v>6</v>
      </c>
      <c r="B5" s="19" t="s">
        <v>339</v>
      </c>
      <c r="C5" s="7">
        <v>2015</v>
      </c>
      <c r="D5" s="9" t="s">
        <v>4</v>
      </c>
      <c r="E5" s="9" t="s">
        <v>18</v>
      </c>
      <c r="F5" s="40">
        <v>3.8980000000000001</v>
      </c>
    </row>
    <row r="6" spans="1:6">
      <c r="A6" s="19" t="s">
        <v>7</v>
      </c>
      <c r="B6" s="19" t="s">
        <v>340</v>
      </c>
      <c r="C6" s="7">
        <v>2015</v>
      </c>
      <c r="D6" s="9" t="s">
        <v>4</v>
      </c>
      <c r="E6" s="9" t="s">
        <v>18</v>
      </c>
      <c r="F6" s="40">
        <v>1.944</v>
      </c>
    </row>
    <row r="7" spans="1:6">
      <c r="A7" s="19" t="s">
        <v>8</v>
      </c>
      <c r="B7" s="19" t="s">
        <v>341</v>
      </c>
      <c r="C7" s="7">
        <v>2015</v>
      </c>
      <c r="D7" s="9" t="s">
        <v>4</v>
      </c>
      <c r="E7" s="9" t="s">
        <v>18</v>
      </c>
      <c r="F7" s="40">
        <v>4.8609999999999998</v>
      </c>
    </row>
    <row r="8" spans="1:6">
      <c r="A8" s="19" t="s">
        <v>9</v>
      </c>
      <c r="B8" s="19" t="s">
        <v>342</v>
      </c>
      <c r="C8" s="7">
        <v>2015</v>
      </c>
      <c r="D8" s="9" t="s">
        <v>4</v>
      </c>
      <c r="E8" s="9" t="s">
        <v>18</v>
      </c>
      <c r="F8" s="40">
        <v>2.7890000000000001</v>
      </c>
    </row>
    <row r="9" spans="1:6">
      <c r="A9" s="19" t="s">
        <v>10</v>
      </c>
      <c r="B9" s="19" t="s">
        <v>343</v>
      </c>
      <c r="C9" s="7">
        <v>2015</v>
      </c>
      <c r="D9" s="9" t="s">
        <v>4</v>
      </c>
      <c r="E9" s="9" t="s">
        <v>18</v>
      </c>
      <c r="F9" s="40">
        <v>2.4049999999999998</v>
      </c>
    </row>
    <row r="10" spans="1:6">
      <c r="A10" s="19" t="s">
        <v>11</v>
      </c>
      <c r="B10" s="19" t="s">
        <v>344</v>
      </c>
      <c r="C10" s="7">
        <v>2015</v>
      </c>
      <c r="D10" s="9" t="s">
        <v>4</v>
      </c>
      <c r="E10" s="9" t="s">
        <v>18</v>
      </c>
      <c r="F10" s="40">
        <v>2.4209999999999998</v>
      </c>
    </row>
    <row r="11" spans="1:6">
      <c r="A11" s="19" t="s">
        <v>12</v>
      </c>
      <c r="B11" s="19" t="s">
        <v>345</v>
      </c>
      <c r="C11" s="7">
        <v>2015</v>
      </c>
      <c r="D11" s="9" t="s">
        <v>4</v>
      </c>
      <c r="E11" s="9" t="s">
        <v>18</v>
      </c>
      <c r="F11" s="40">
        <v>2.8140000000000001</v>
      </c>
    </row>
    <row r="12" spans="1:6">
      <c r="A12" s="19" t="s">
        <v>13</v>
      </c>
      <c r="B12" s="19" t="s">
        <v>346</v>
      </c>
      <c r="C12" s="7">
        <v>2015</v>
      </c>
      <c r="D12" s="9" t="s">
        <v>4</v>
      </c>
      <c r="E12" s="9" t="s">
        <v>18</v>
      </c>
      <c r="F12" s="40">
        <v>2.528</v>
      </c>
    </row>
    <row r="13" spans="1:6">
      <c r="A13" s="19" t="s">
        <v>14</v>
      </c>
      <c r="B13" s="19" t="s">
        <v>347</v>
      </c>
      <c r="C13" s="7">
        <v>2015</v>
      </c>
      <c r="D13" s="9" t="s">
        <v>4</v>
      </c>
      <c r="E13" s="9" t="s">
        <v>18</v>
      </c>
      <c r="F13" s="40">
        <v>1.8240000000000001</v>
      </c>
    </row>
    <row r="14" spans="1:6">
      <c r="A14" s="19" t="s">
        <v>15</v>
      </c>
      <c r="B14" s="19" t="s">
        <v>348</v>
      </c>
      <c r="C14" s="7">
        <v>2015</v>
      </c>
      <c r="D14" s="9" t="s">
        <v>4</v>
      </c>
      <c r="E14" s="9" t="s">
        <v>18</v>
      </c>
      <c r="F14" s="40">
        <v>4.0960000000000001</v>
      </c>
    </row>
    <row r="15" spans="1:6">
      <c r="A15" s="19" t="s">
        <v>16</v>
      </c>
      <c r="B15" s="19" t="s">
        <v>349</v>
      </c>
      <c r="C15" s="7">
        <v>2015</v>
      </c>
      <c r="D15" s="9" t="s">
        <v>4</v>
      </c>
      <c r="E15" s="9" t="s">
        <v>18</v>
      </c>
      <c r="F15" s="40">
        <v>1.389</v>
      </c>
    </row>
    <row r="16" spans="1:6">
      <c r="A16" s="19" t="s">
        <v>17</v>
      </c>
      <c r="B16" s="19" t="s">
        <v>350</v>
      </c>
      <c r="C16" s="7">
        <v>2015</v>
      </c>
      <c r="D16" s="9" t="s">
        <v>4</v>
      </c>
      <c r="E16" s="9" t="s">
        <v>18</v>
      </c>
      <c r="F16" s="40">
        <v>3.7130000000000001</v>
      </c>
    </row>
    <row r="17" spans="1:6">
      <c r="A17" s="19" t="s">
        <v>18</v>
      </c>
      <c r="B17" s="19" t="s">
        <v>351</v>
      </c>
      <c r="C17" s="7">
        <v>2015</v>
      </c>
      <c r="D17" s="9" t="s">
        <v>4</v>
      </c>
      <c r="E17" s="9" t="s">
        <v>18</v>
      </c>
      <c r="F17" s="40">
        <v>2.0350000000000001</v>
      </c>
    </row>
    <row r="18" spans="1:6">
      <c r="A18" s="19" t="s">
        <v>19</v>
      </c>
      <c r="B18" s="19" t="s">
        <v>352</v>
      </c>
      <c r="C18" s="7">
        <v>2015</v>
      </c>
      <c r="D18" s="9" t="s">
        <v>4</v>
      </c>
      <c r="E18" s="9" t="s">
        <v>18</v>
      </c>
      <c r="F18" s="40">
        <v>2.8450000000000002</v>
      </c>
    </row>
    <row r="19" spans="1:6">
      <c r="A19" s="19" t="s">
        <v>20</v>
      </c>
      <c r="B19" s="19" t="s">
        <v>353</v>
      </c>
      <c r="C19" s="7">
        <v>2015</v>
      </c>
      <c r="D19" s="9" t="s">
        <v>4</v>
      </c>
      <c r="E19" s="9" t="s">
        <v>18</v>
      </c>
      <c r="F19" s="40">
        <v>3.0030000000000001</v>
      </c>
    </row>
    <row r="20" spans="1:6">
      <c r="A20" s="19" t="s">
        <v>21</v>
      </c>
      <c r="B20" s="19" t="s">
        <v>354</v>
      </c>
      <c r="C20" s="7">
        <v>2015</v>
      </c>
      <c r="D20" s="9" t="s">
        <v>4</v>
      </c>
      <c r="E20" s="9" t="s">
        <v>18</v>
      </c>
      <c r="F20" s="40">
        <v>2.1080000000000001</v>
      </c>
    </row>
    <row r="21" spans="1:6">
      <c r="A21" s="19" t="s">
        <v>22</v>
      </c>
      <c r="B21" s="19" t="s">
        <v>355</v>
      </c>
      <c r="C21" s="7">
        <v>2015</v>
      </c>
      <c r="D21" s="9" t="s">
        <v>4</v>
      </c>
      <c r="E21" s="9" t="s">
        <v>18</v>
      </c>
      <c r="F21" s="40">
        <v>3.8410000000000002</v>
      </c>
    </row>
    <row r="22" spans="1:6">
      <c r="A22" s="19" t="s">
        <v>23</v>
      </c>
      <c r="B22" s="19" t="s">
        <v>356</v>
      </c>
      <c r="C22" s="7">
        <v>2015</v>
      </c>
      <c r="D22" s="9" t="s">
        <v>4</v>
      </c>
      <c r="E22" s="9" t="s">
        <v>18</v>
      </c>
      <c r="F22" s="40">
        <v>1.502</v>
      </c>
    </row>
    <row r="23" spans="1:6">
      <c r="A23" s="19" t="s">
        <v>24</v>
      </c>
      <c r="B23" s="19" t="s">
        <v>357</v>
      </c>
      <c r="C23" s="7">
        <v>2015</v>
      </c>
      <c r="D23" s="9" t="s">
        <v>4</v>
      </c>
      <c r="E23" s="9" t="s">
        <v>18</v>
      </c>
      <c r="F23" s="40">
        <v>2.1560000000000001</v>
      </c>
    </row>
    <row r="24" spans="1:6">
      <c r="A24" s="19" t="s">
        <v>25</v>
      </c>
      <c r="B24" s="19" t="s">
        <v>358</v>
      </c>
      <c r="C24" s="7">
        <v>2015</v>
      </c>
      <c r="D24" s="9" t="s">
        <v>4</v>
      </c>
      <c r="E24" s="9" t="s">
        <v>18</v>
      </c>
      <c r="F24" s="40">
        <v>1.6850000000000001</v>
      </c>
    </row>
    <row r="25" spans="1:6">
      <c r="A25" s="19" t="s">
        <v>26</v>
      </c>
      <c r="B25" s="19" t="s">
        <v>359</v>
      </c>
      <c r="C25" s="7">
        <v>2015</v>
      </c>
      <c r="D25" s="9" t="s">
        <v>4</v>
      </c>
      <c r="E25" s="9" t="s">
        <v>18</v>
      </c>
      <c r="F25" s="40">
        <v>3.1549999999999998</v>
      </c>
    </row>
    <row r="26" spans="1:6">
      <c r="A26" s="19" t="s">
        <v>27</v>
      </c>
      <c r="B26" s="19" t="s">
        <v>360</v>
      </c>
      <c r="C26" s="7">
        <v>2015</v>
      </c>
      <c r="D26" s="9" t="s">
        <v>4</v>
      </c>
      <c r="E26" s="9" t="s">
        <v>18</v>
      </c>
      <c r="F26" s="40">
        <v>2.7770000000000001</v>
      </c>
    </row>
    <row r="27" spans="1:6">
      <c r="A27" s="19" t="s">
        <v>28</v>
      </c>
      <c r="B27" s="19" t="s">
        <v>361</v>
      </c>
      <c r="C27" s="7">
        <v>2015</v>
      </c>
      <c r="D27" s="9" t="s">
        <v>4</v>
      </c>
      <c r="E27" s="9" t="s">
        <v>18</v>
      </c>
      <c r="F27" s="40">
        <v>4.2629999999999999</v>
      </c>
    </row>
    <row r="28" spans="1:6">
      <c r="A28" s="19" t="s">
        <v>29</v>
      </c>
      <c r="B28" s="19" t="s">
        <v>362</v>
      </c>
      <c r="C28" s="7">
        <v>2015</v>
      </c>
      <c r="D28" s="9" t="s">
        <v>4</v>
      </c>
      <c r="E28" s="9" t="s">
        <v>18</v>
      </c>
      <c r="F28" s="40">
        <v>5</v>
      </c>
    </row>
    <row r="29" spans="1:6">
      <c r="A29" s="19" t="s">
        <v>30</v>
      </c>
      <c r="B29" s="19" t="s">
        <v>363</v>
      </c>
      <c r="C29" s="7">
        <v>2015</v>
      </c>
      <c r="D29" s="9" t="s">
        <v>4</v>
      </c>
      <c r="E29" s="9" t="s">
        <v>18</v>
      </c>
      <c r="F29" s="40">
        <v>3.1909999999999998</v>
      </c>
    </row>
    <row r="30" spans="1:6">
      <c r="A30" s="19" t="s">
        <v>31</v>
      </c>
      <c r="B30" s="19" t="s">
        <v>364</v>
      </c>
      <c r="C30" s="7">
        <v>2015</v>
      </c>
      <c r="D30" s="9" t="s">
        <v>4</v>
      </c>
      <c r="E30" s="9" t="s">
        <v>18</v>
      </c>
      <c r="F30" s="40">
        <v>5</v>
      </c>
    </row>
    <row r="31" spans="1:6">
      <c r="A31" s="19" t="s">
        <v>32</v>
      </c>
      <c r="B31" s="19" t="s">
        <v>365</v>
      </c>
      <c r="C31" s="7">
        <v>2015</v>
      </c>
      <c r="D31" s="9" t="s">
        <v>4</v>
      </c>
      <c r="E31" s="9" t="s">
        <v>18</v>
      </c>
      <c r="F31" s="40">
        <v>1.331</v>
      </c>
    </row>
    <row r="32" spans="1:6">
      <c r="A32" s="19" t="s">
        <v>33</v>
      </c>
      <c r="B32" s="19" t="s">
        <v>366</v>
      </c>
      <c r="C32" s="7">
        <v>2015</v>
      </c>
      <c r="D32" s="9" t="s">
        <v>4</v>
      </c>
      <c r="E32" s="9" t="s">
        <v>18</v>
      </c>
      <c r="F32" s="40">
        <v>1.625</v>
      </c>
    </row>
    <row r="33" spans="1:6">
      <c r="A33" s="19" t="s">
        <v>34</v>
      </c>
      <c r="B33" s="19" t="s">
        <v>367</v>
      </c>
      <c r="C33" s="7">
        <v>2015</v>
      </c>
      <c r="D33" s="9" t="s">
        <v>4</v>
      </c>
      <c r="E33" s="9" t="s">
        <v>18</v>
      </c>
      <c r="F33" s="40">
        <v>1.655</v>
      </c>
    </row>
    <row r="34" spans="1:6">
      <c r="A34" s="19" t="s">
        <v>35</v>
      </c>
      <c r="B34" s="19" t="s">
        <v>368</v>
      </c>
      <c r="C34" s="7">
        <v>2015</v>
      </c>
      <c r="D34" s="9" t="s">
        <v>4</v>
      </c>
      <c r="E34" s="9" t="s">
        <v>18</v>
      </c>
      <c r="F34" s="39">
        <v>2.7839999999999998</v>
      </c>
    </row>
    <row r="35" spans="1:6">
      <c r="A35" s="20" t="s">
        <v>3</v>
      </c>
      <c r="B35" s="19" t="s">
        <v>336</v>
      </c>
      <c r="C35" s="7">
        <v>2016</v>
      </c>
      <c r="D35" s="9" t="s">
        <v>4</v>
      </c>
      <c r="E35" s="9" t="s">
        <v>18</v>
      </c>
      <c r="F35" s="41">
        <f>AVERAGE(F36:F67)</f>
        <v>2.5847499999999997</v>
      </c>
    </row>
    <row r="36" spans="1:6">
      <c r="A36" s="20" t="s">
        <v>4</v>
      </c>
      <c r="B36" s="19" t="s">
        <v>337</v>
      </c>
      <c r="C36" s="7">
        <v>2016</v>
      </c>
      <c r="D36" s="9" t="s">
        <v>4</v>
      </c>
      <c r="E36" s="9" t="s">
        <v>18</v>
      </c>
      <c r="F36" s="40">
        <v>2.33</v>
      </c>
    </row>
    <row r="37" spans="1:6">
      <c r="A37" s="19" t="s">
        <v>5</v>
      </c>
      <c r="B37" s="19" t="s">
        <v>338</v>
      </c>
      <c r="C37" s="7">
        <v>2016</v>
      </c>
      <c r="D37" s="9" t="s">
        <v>4</v>
      </c>
      <c r="E37" s="9" t="s">
        <v>18</v>
      </c>
      <c r="F37" s="40">
        <v>3.903</v>
      </c>
    </row>
    <row r="38" spans="1:6">
      <c r="A38" s="19" t="s">
        <v>6</v>
      </c>
      <c r="B38" s="19" t="s">
        <v>339</v>
      </c>
      <c r="C38" s="7">
        <v>2016</v>
      </c>
      <c r="D38" s="9" t="s">
        <v>4</v>
      </c>
      <c r="E38" s="9" t="s">
        <v>18</v>
      </c>
      <c r="F38" s="40">
        <v>4.76</v>
      </c>
    </row>
    <row r="39" spans="1:6">
      <c r="A39" s="19" t="s">
        <v>7</v>
      </c>
      <c r="B39" s="19" t="s">
        <v>340</v>
      </c>
      <c r="C39" s="7">
        <v>2016</v>
      </c>
      <c r="D39" s="9" t="s">
        <v>4</v>
      </c>
      <c r="E39" s="9" t="s">
        <v>18</v>
      </c>
      <c r="F39" s="40">
        <v>1.454</v>
      </c>
    </row>
    <row r="40" spans="1:6">
      <c r="A40" s="19" t="s">
        <v>8</v>
      </c>
      <c r="B40" s="19" t="s">
        <v>341</v>
      </c>
      <c r="C40" s="7">
        <v>2016</v>
      </c>
      <c r="D40" s="9" t="s">
        <v>4</v>
      </c>
      <c r="E40" s="9" t="s">
        <v>18</v>
      </c>
      <c r="F40" s="40">
        <v>2.3959999999999999</v>
      </c>
    </row>
    <row r="41" spans="1:6">
      <c r="A41" s="19" t="s">
        <v>9</v>
      </c>
      <c r="B41" s="19" t="s">
        <v>342</v>
      </c>
      <c r="C41" s="7">
        <v>2016</v>
      </c>
      <c r="D41" s="9" t="s">
        <v>4</v>
      </c>
      <c r="E41" s="9" t="s">
        <v>18</v>
      </c>
      <c r="F41" s="40">
        <v>3.19</v>
      </c>
    </row>
    <row r="42" spans="1:6">
      <c r="A42" s="19" t="s">
        <v>10</v>
      </c>
      <c r="B42" s="19" t="s">
        <v>343</v>
      </c>
      <c r="C42" s="7">
        <v>2016</v>
      </c>
      <c r="D42" s="9" t="s">
        <v>4</v>
      </c>
      <c r="E42" s="9" t="s">
        <v>18</v>
      </c>
      <c r="F42" s="40">
        <v>2.0070000000000001</v>
      </c>
    </row>
    <row r="43" spans="1:6">
      <c r="A43" s="19" t="s">
        <v>11</v>
      </c>
      <c r="B43" s="19" t="s">
        <v>344</v>
      </c>
      <c r="C43" s="7">
        <v>2016</v>
      </c>
      <c r="D43" s="9" t="s">
        <v>4</v>
      </c>
      <c r="E43" s="9" t="s">
        <v>18</v>
      </c>
      <c r="F43" s="40">
        <v>2.7730000000000001</v>
      </c>
    </row>
    <row r="44" spans="1:6">
      <c r="A44" s="19" t="s">
        <v>12</v>
      </c>
      <c r="B44" s="19" t="s">
        <v>345</v>
      </c>
      <c r="C44" s="7">
        <v>2016</v>
      </c>
      <c r="D44" s="9" t="s">
        <v>4</v>
      </c>
      <c r="E44" s="9" t="s">
        <v>18</v>
      </c>
      <c r="F44" s="40">
        <v>2.52</v>
      </c>
    </row>
    <row r="45" spans="1:6">
      <c r="A45" s="19" t="s">
        <v>13</v>
      </c>
      <c r="B45" s="19" t="s">
        <v>346</v>
      </c>
      <c r="C45" s="7">
        <v>2016</v>
      </c>
      <c r="D45" s="9" t="s">
        <v>4</v>
      </c>
      <c r="E45" s="9" t="s">
        <v>18</v>
      </c>
      <c r="F45" s="40">
        <v>2.3860000000000001</v>
      </c>
    </row>
    <row r="46" spans="1:6">
      <c r="A46" s="19" t="s">
        <v>14</v>
      </c>
      <c r="B46" s="19" t="s">
        <v>347</v>
      </c>
      <c r="C46" s="7">
        <v>2016</v>
      </c>
      <c r="D46" s="9" t="s">
        <v>4</v>
      </c>
      <c r="E46" s="9" t="s">
        <v>18</v>
      </c>
      <c r="F46" s="40">
        <v>1.641</v>
      </c>
    </row>
    <row r="47" spans="1:6">
      <c r="A47" s="19" t="s">
        <v>15</v>
      </c>
      <c r="B47" s="19" t="s">
        <v>348</v>
      </c>
      <c r="C47" s="7">
        <v>2016</v>
      </c>
      <c r="D47" s="9" t="s">
        <v>4</v>
      </c>
      <c r="E47" s="9" t="s">
        <v>18</v>
      </c>
      <c r="F47" s="40">
        <v>4.7080000000000002</v>
      </c>
    </row>
    <row r="48" spans="1:6">
      <c r="A48" s="19" t="s">
        <v>16</v>
      </c>
      <c r="B48" s="19" t="s">
        <v>349</v>
      </c>
      <c r="C48" s="7">
        <v>2016</v>
      </c>
      <c r="D48" s="9" t="s">
        <v>4</v>
      </c>
      <c r="E48" s="9" t="s">
        <v>18</v>
      </c>
      <c r="F48" s="40">
        <v>1.46</v>
      </c>
    </row>
    <row r="49" spans="1:6">
      <c r="A49" s="19" t="s">
        <v>17</v>
      </c>
      <c r="B49" s="19" t="s">
        <v>350</v>
      </c>
      <c r="C49" s="7">
        <v>2016</v>
      </c>
      <c r="D49" s="9" t="s">
        <v>4</v>
      </c>
      <c r="E49" s="9" t="s">
        <v>18</v>
      </c>
      <c r="F49" s="40">
        <v>2.94</v>
      </c>
    </row>
    <row r="50" spans="1:6">
      <c r="A50" s="19" t="s">
        <v>18</v>
      </c>
      <c r="B50" s="19" t="s">
        <v>351</v>
      </c>
      <c r="C50" s="7">
        <v>2016</v>
      </c>
      <c r="D50" s="9" t="s">
        <v>4</v>
      </c>
      <c r="E50" s="9" t="s">
        <v>18</v>
      </c>
      <c r="F50" s="40">
        <v>2.1949999999999998</v>
      </c>
    </row>
    <row r="51" spans="1:6">
      <c r="A51" s="19" t="s">
        <v>19</v>
      </c>
      <c r="B51" s="19" t="s">
        <v>352</v>
      </c>
      <c r="C51" s="7">
        <v>2016</v>
      </c>
      <c r="D51" s="9" t="s">
        <v>4</v>
      </c>
      <c r="E51" s="9" t="s">
        <v>18</v>
      </c>
      <c r="F51" s="40">
        <v>2.2269999999999999</v>
      </c>
    </row>
    <row r="52" spans="1:6">
      <c r="A52" s="19" t="s">
        <v>20</v>
      </c>
      <c r="B52" s="19" t="s">
        <v>353</v>
      </c>
      <c r="C52" s="7">
        <v>2016</v>
      </c>
      <c r="D52" s="9" t="s">
        <v>4</v>
      </c>
      <c r="E52" s="9" t="s">
        <v>18</v>
      </c>
      <c r="F52" s="40">
        <v>2.0990000000000002</v>
      </c>
    </row>
    <row r="53" spans="1:6">
      <c r="A53" s="19" t="s">
        <v>21</v>
      </c>
      <c r="B53" s="19" t="s">
        <v>354</v>
      </c>
      <c r="C53" s="7">
        <v>2016</v>
      </c>
      <c r="D53" s="9" t="s">
        <v>4</v>
      </c>
      <c r="E53" s="9" t="s">
        <v>18</v>
      </c>
      <c r="F53" s="40">
        <v>1.512</v>
      </c>
    </row>
    <row r="54" spans="1:6">
      <c r="A54" s="19" t="s">
        <v>22</v>
      </c>
      <c r="B54" s="19" t="s">
        <v>355</v>
      </c>
      <c r="C54" s="7">
        <v>2016</v>
      </c>
      <c r="D54" s="9" t="s">
        <v>4</v>
      </c>
      <c r="E54" s="9" t="s">
        <v>18</v>
      </c>
      <c r="F54" s="40">
        <v>4.2169999999999996</v>
      </c>
    </row>
    <row r="55" spans="1:6">
      <c r="A55" s="19" t="s">
        <v>23</v>
      </c>
      <c r="B55" s="19" t="s">
        <v>356</v>
      </c>
      <c r="C55" s="7">
        <v>2016</v>
      </c>
      <c r="D55" s="9" t="s">
        <v>4</v>
      </c>
      <c r="E55" s="9" t="s">
        <v>18</v>
      </c>
      <c r="F55" s="40">
        <v>1.421</v>
      </c>
    </row>
    <row r="56" spans="1:6">
      <c r="A56" s="19" t="s">
        <v>24</v>
      </c>
      <c r="B56" s="19" t="s">
        <v>357</v>
      </c>
      <c r="C56" s="7">
        <v>2016</v>
      </c>
      <c r="D56" s="9" t="s">
        <v>4</v>
      </c>
      <c r="E56" s="9" t="s">
        <v>18</v>
      </c>
      <c r="F56" s="40">
        <v>1.4470000000000001</v>
      </c>
    </row>
    <row r="57" spans="1:6">
      <c r="A57" s="19" t="s">
        <v>25</v>
      </c>
      <c r="B57" s="19" t="s">
        <v>358</v>
      </c>
      <c r="C57" s="7">
        <v>2016</v>
      </c>
      <c r="D57" s="9" t="s">
        <v>4</v>
      </c>
      <c r="E57" s="9" t="s">
        <v>18</v>
      </c>
      <c r="F57" s="40">
        <v>1.927</v>
      </c>
    </row>
    <row r="58" spans="1:6">
      <c r="A58" s="19" t="s">
        <v>26</v>
      </c>
      <c r="B58" s="19" t="s">
        <v>359</v>
      </c>
      <c r="C58" s="7">
        <v>2016</v>
      </c>
      <c r="D58" s="9" t="s">
        <v>4</v>
      </c>
      <c r="E58" s="9" t="s">
        <v>18</v>
      </c>
      <c r="F58" s="40">
        <v>2.5230000000000001</v>
      </c>
    </row>
    <row r="59" spans="1:6">
      <c r="A59" s="19" t="s">
        <v>27</v>
      </c>
      <c r="B59" s="19" t="s">
        <v>360</v>
      </c>
      <c r="C59" s="7">
        <v>2016</v>
      </c>
      <c r="D59" s="9" t="s">
        <v>4</v>
      </c>
      <c r="E59" s="9" t="s">
        <v>18</v>
      </c>
      <c r="F59" s="40">
        <v>3.02</v>
      </c>
    </row>
    <row r="60" spans="1:6">
      <c r="A60" s="19" t="s">
        <v>28</v>
      </c>
      <c r="B60" s="19" t="s">
        <v>361</v>
      </c>
      <c r="C60" s="7">
        <v>2016</v>
      </c>
      <c r="D60" s="9" t="s">
        <v>4</v>
      </c>
      <c r="E60" s="9" t="s">
        <v>18</v>
      </c>
      <c r="F60" s="40">
        <v>2.968</v>
      </c>
    </row>
    <row r="61" spans="1:6">
      <c r="A61" s="19" t="s">
        <v>29</v>
      </c>
      <c r="B61" s="19" t="s">
        <v>362</v>
      </c>
      <c r="C61" s="7">
        <v>2016</v>
      </c>
      <c r="D61" s="9" t="s">
        <v>4</v>
      </c>
      <c r="E61" s="9" t="s">
        <v>18</v>
      </c>
      <c r="F61" s="40">
        <v>4.6769999999999996</v>
      </c>
    </row>
    <row r="62" spans="1:6">
      <c r="A62" s="19" t="s">
        <v>30</v>
      </c>
      <c r="B62" s="19" t="s">
        <v>363</v>
      </c>
      <c r="C62" s="7">
        <v>2016</v>
      </c>
      <c r="D62" s="9" t="s">
        <v>4</v>
      </c>
      <c r="E62" s="9" t="s">
        <v>18</v>
      </c>
      <c r="F62" s="40">
        <v>2.919</v>
      </c>
    </row>
    <row r="63" spans="1:6">
      <c r="A63" s="19" t="s">
        <v>31</v>
      </c>
      <c r="B63" s="19" t="s">
        <v>364</v>
      </c>
      <c r="C63" s="7">
        <v>2016</v>
      </c>
      <c r="D63" s="9" t="s">
        <v>4</v>
      </c>
      <c r="E63" s="9" t="s">
        <v>18</v>
      </c>
      <c r="F63" s="40">
        <v>4.1269999999999998</v>
      </c>
    </row>
    <row r="64" spans="1:6">
      <c r="A64" s="19" t="s">
        <v>32</v>
      </c>
      <c r="B64" s="19" t="s">
        <v>365</v>
      </c>
      <c r="C64" s="7">
        <v>2016</v>
      </c>
      <c r="D64" s="9" t="s">
        <v>4</v>
      </c>
      <c r="E64" s="9" t="s">
        <v>18</v>
      </c>
      <c r="F64" s="40">
        <v>1.165</v>
      </c>
    </row>
    <row r="65" spans="1:6">
      <c r="A65" s="19" t="s">
        <v>33</v>
      </c>
      <c r="B65" s="19" t="s">
        <v>366</v>
      </c>
      <c r="C65" s="7">
        <v>2016</v>
      </c>
      <c r="D65" s="9" t="s">
        <v>4</v>
      </c>
      <c r="E65" s="9" t="s">
        <v>18</v>
      </c>
      <c r="F65" s="40">
        <v>1.7709999999999999</v>
      </c>
    </row>
    <row r="66" spans="1:6">
      <c r="A66" s="19" t="s">
        <v>34</v>
      </c>
      <c r="B66" s="19" t="s">
        <v>367</v>
      </c>
      <c r="C66" s="7">
        <v>2016</v>
      </c>
      <c r="D66" s="9" t="s">
        <v>4</v>
      </c>
      <c r="E66" s="9" t="s">
        <v>18</v>
      </c>
      <c r="F66" s="40">
        <v>1.621</v>
      </c>
    </row>
    <row r="67" spans="1:6">
      <c r="A67" s="19" t="s">
        <v>35</v>
      </c>
      <c r="B67" s="19" t="s">
        <v>368</v>
      </c>
      <c r="C67" s="7">
        <v>2016</v>
      </c>
      <c r="D67" s="9" t="s">
        <v>4</v>
      </c>
      <c r="E67" s="9" t="s">
        <v>18</v>
      </c>
      <c r="F67" s="40">
        <v>2.4079999999999999</v>
      </c>
    </row>
    <row r="68" spans="1:6">
      <c r="A68" s="20" t="s">
        <v>3</v>
      </c>
      <c r="B68" s="19" t="s">
        <v>336</v>
      </c>
      <c r="C68" s="7">
        <v>2017</v>
      </c>
      <c r="D68" s="9" t="s">
        <v>4</v>
      </c>
      <c r="E68" s="9" t="s">
        <v>18</v>
      </c>
      <c r="F68" s="41">
        <f>AVERAGE(F69:F100)</f>
        <v>2.6918749999999991</v>
      </c>
    </row>
    <row r="69" spans="1:6">
      <c r="A69" s="20" t="s">
        <v>4</v>
      </c>
      <c r="B69" s="19" t="s">
        <v>337</v>
      </c>
      <c r="C69" s="7">
        <v>2017</v>
      </c>
      <c r="D69" s="9" t="s">
        <v>4</v>
      </c>
      <c r="E69" s="9" t="s">
        <v>18</v>
      </c>
      <c r="F69" s="40">
        <v>2.8719999999999999</v>
      </c>
    </row>
    <row r="70" spans="1:6">
      <c r="A70" s="19" t="s">
        <v>5</v>
      </c>
      <c r="B70" s="19" t="s">
        <v>338</v>
      </c>
      <c r="C70" s="7">
        <v>2017</v>
      </c>
      <c r="D70" s="9" t="s">
        <v>4</v>
      </c>
      <c r="E70" s="9" t="s">
        <v>18</v>
      </c>
      <c r="F70" s="40">
        <v>4.1219999999999999</v>
      </c>
    </row>
    <row r="71" spans="1:6">
      <c r="A71" s="19" t="s">
        <v>6</v>
      </c>
      <c r="B71" s="19" t="s">
        <v>339</v>
      </c>
      <c r="C71" s="7">
        <v>2017</v>
      </c>
      <c r="D71" s="9" t="s">
        <v>4</v>
      </c>
      <c r="E71" s="9" t="s">
        <v>18</v>
      </c>
      <c r="F71" s="40">
        <v>5</v>
      </c>
    </row>
    <row r="72" spans="1:6">
      <c r="A72" s="19" t="s">
        <v>7</v>
      </c>
      <c r="B72" s="19" t="s">
        <v>340</v>
      </c>
      <c r="C72" s="7">
        <v>2017</v>
      </c>
      <c r="D72" s="9" t="s">
        <v>4</v>
      </c>
      <c r="E72" s="9" t="s">
        <v>18</v>
      </c>
      <c r="F72" s="40">
        <v>1.5569999999999999</v>
      </c>
    </row>
    <row r="73" spans="1:6">
      <c r="A73" s="19" t="s">
        <v>8</v>
      </c>
      <c r="B73" s="19" t="s">
        <v>341</v>
      </c>
      <c r="C73" s="7">
        <v>2017</v>
      </c>
      <c r="D73" s="9" t="s">
        <v>4</v>
      </c>
      <c r="E73" s="9" t="s">
        <v>18</v>
      </c>
      <c r="F73" s="40">
        <v>2.343</v>
      </c>
    </row>
    <row r="74" spans="1:6">
      <c r="A74" s="19" t="s">
        <v>9</v>
      </c>
      <c r="B74" s="19" t="s">
        <v>342</v>
      </c>
      <c r="C74" s="7">
        <v>2017</v>
      </c>
      <c r="D74" s="9" t="s">
        <v>4</v>
      </c>
      <c r="E74" s="9" t="s">
        <v>18</v>
      </c>
      <c r="F74" s="40">
        <v>2.5089999999999999</v>
      </c>
    </row>
    <row r="75" spans="1:6">
      <c r="A75" s="19" t="s">
        <v>10</v>
      </c>
      <c r="B75" s="19" t="s">
        <v>343</v>
      </c>
      <c r="C75" s="7">
        <v>2017</v>
      </c>
      <c r="D75" s="9" t="s">
        <v>4</v>
      </c>
      <c r="E75" s="9" t="s">
        <v>18</v>
      </c>
      <c r="F75" s="40">
        <v>1.9890000000000001</v>
      </c>
    </row>
    <row r="76" spans="1:6">
      <c r="A76" s="19" t="s">
        <v>11</v>
      </c>
      <c r="B76" s="19" t="s">
        <v>344</v>
      </c>
      <c r="C76" s="7">
        <v>2017</v>
      </c>
      <c r="D76" s="9" t="s">
        <v>4</v>
      </c>
      <c r="E76" s="9" t="s">
        <v>18</v>
      </c>
      <c r="F76" s="40">
        <v>3.415</v>
      </c>
    </row>
    <row r="77" spans="1:6">
      <c r="A77" s="19" t="s">
        <v>12</v>
      </c>
      <c r="B77" s="19" t="s">
        <v>345</v>
      </c>
      <c r="C77" s="7">
        <v>2017</v>
      </c>
      <c r="D77" s="9" t="s">
        <v>4</v>
      </c>
      <c r="E77" s="9" t="s">
        <v>18</v>
      </c>
      <c r="F77" s="40">
        <v>2.339</v>
      </c>
    </row>
    <row r="78" spans="1:6">
      <c r="A78" s="19" t="s">
        <v>13</v>
      </c>
      <c r="B78" s="19" t="s">
        <v>346</v>
      </c>
      <c r="C78" s="7">
        <v>2017</v>
      </c>
      <c r="D78" s="9" t="s">
        <v>4</v>
      </c>
      <c r="E78" s="9" t="s">
        <v>18</v>
      </c>
      <c r="F78" s="40">
        <v>3.0270000000000001</v>
      </c>
    </row>
    <row r="79" spans="1:6">
      <c r="A79" s="19" t="s">
        <v>14</v>
      </c>
      <c r="B79" s="19" t="s">
        <v>347</v>
      </c>
      <c r="C79" s="7">
        <v>2017</v>
      </c>
      <c r="D79" s="9" t="s">
        <v>4</v>
      </c>
      <c r="E79" s="9" t="s">
        <v>18</v>
      </c>
      <c r="F79" s="40">
        <v>1.893</v>
      </c>
    </row>
    <row r="80" spans="1:6">
      <c r="A80" s="19" t="s">
        <v>15</v>
      </c>
      <c r="B80" s="19" t="s">
        <v>348</v>
      </c>
      <c r="C80" s="7">
        <v>2017</v>
      </c>
      <c r="D80" s="9" t="s">
        <v>4</v>
      </c>
      <c r="E80" s="9" t="s">
        <v>18</v>
      </c>
      <c r="F80" s="40">
        <v>3.9809999999999999</v>
      </c>
    </row>
    <row r="81" spans="1:6">
      <c r="A81" s="19" t="s">
        <v>16</v>
      </c>
      <c r="B81" s="19" t="s">
        <v>349</v>
      </c>
      <c r="C81" s="7">
        <v>2017</v>
      </c>
      <c r="D81" s="9" t="s">
        <v>4</v>
      </c>
      <c r="E81" s="9" t="s">
        <v>18</v>
      </c>
      <c r="F81" s="40">
        <v>1.6</v>
      </c>
    </row>
    <row r="82" spans="1:6">
      <c r="A82" s="19" t="s">
        <v>17</v>
      </c>
      <c r="B82" s="19" t="s">
        <v>350</v>
      </c>
      <c r="C82" s="7">
        <v>2017</v>
      </c>
      <c r="D82" s="9" t="s">
        <v>4</v>
      </c>
      <c r="E82" s="9" t="s">
        <v>18</v>
      </c>
      <c r="F82" s="40">
        <v>2.617</v>
      </c>
    </row>
    <row r="83" spans="1:6">
      <c r="A83" s="19" t="s">
        <v>18</v>
      </c>
      <c r="B83" s="19" t="s">
        <v>351</v>
      </c>
      <c r="C83" s="7">
        <v>2017</v>
      </c>
      <c r="D83" s="9" t="s">
        <v>4</v>
      </c>
      <c r="E83" s="9" t="s">
        <v>18</v>
      </c>
      <c r="F83" s="40">
        <v>2.08</v>
      </c>
    </row>
    <row r="84" spans="1:6">
      <c r="A84" s="19" t="s">
        <v>19</v>
      </c>
      <c r="B84" s="19" t="s">
        <v>352</v>
      </c>
      <c r="C84" s="7">
        <v>2017</v>
      </c>
      <c r="D84" s="9" t="s">
        <v>4</v>
      </c>
      <c r="E84" s="9" t="s">
        <v>18</v>
      </c>
      <c r="F84" s="40">
        <v>2.1509999999999998</v>
      </c>
    </row>
    <row r="85" spans="1:6">
      <c r="A85" s="19" t="s">
        <v>20</v>
      </c>
      <c r="B85" s="19" t="s">
        <v>353</v>
      </c>
      <c r="C85" s="7">
        <v>2017</v>
      </c>
      <c r="D85" s="9" t="s">
        <v>4</v>
      </c>
      <c r="E85" s="9" t="s">
        <v>18</v>
      </c>
      <c r="F85" s="40">
        <v>1.9219999999999999</v>
      </c>
    </row>
    <row r="86" spans="1:6">
      <c r="A86" s="19" t="s">
        <v>21</v>
      </c>
      <c r="B86" s="19" t="s">
        <v>354</v>
      </c>
      <c r="C86" s="7">
        <v>2017</v>
      </c>
      <c r="D86" s="9" t="s">
        <v>4</v>
      </c>
      <c r="E86" s="9" t="s">
        <v>18</v>
      </c>
      <c r="F86" s="40">
        <v>1.7829999999999999</v>
      </c>
    </row>
    <row r="87" spans="1:6">
      <c r="A87" s="19" t="s">
        <v>22</v>
      </c>
      <c r="B87" s="19" t="s">
        <v>355</v>
      </c>
      <c r="C87" s="7">
        <v>2017</v>
      </c>
      <c r="D87" s="9" t="s">
        <v>4</v>
      </c>
      <c r="E87" s="9" t="s">
        <v>18</v>
      </c>
      <c r="F87" s="40">
        <v>4.6349999999999998</v>
      </c>
    </row>
    <row r="88" spans="1:6">
      <c r="A88" s="19" t="s">
        <v>23</v>
      </c>
      <c r="B88" s="19" t="s">
        <v>356</v>
      </c>
      <c r="C88" s="7">
        <v>2017</v>
      </c>
      <c r="D88" s="9" t="s">
        <v>4</v>
      </c>
      <c r="E88" s="9" t="s">
        <v>18</v>
      </c>
      <c r="F88" s="40">
        <v>1.514</v>
      </c>
    </row>
    <row r="89" spans="1:6">
      <c r="A89" s="19" t="s">
        <v>24</v>
      </c>
      <c r="B89" s="19" t="s">
        <v>357</v>
      </c>
      <c r="C89" s="7">
        <v>2017</v>
      </c>
      <c r="D89" s="9" t="s">
        <v>4</v>
      </c>
      <c r="E89" s="9" t="s">
        <v>18</v>
      </c>
      <c r="F89" s="40">
        <v>1.464</v>
      </c>
    </row>
    <row r="90" spans="1:6">
      <c r="A90" s="19" t="s">
        <v>25</v>
      </c>
      <c r="B90" s="19" t="s">
        <v>358</v>
      </c>
      <c r="C90" s="7">
        <v>2017</v>
      </c>
      <c r="D90" s="9" t="s">
        <v>4</v>
      </c>
      <c r="E90" s="9" t="s">
        <v>18</v>
      </c>
      <c r="F90" s="40">
        <v>1.998</v>
      </c>
    </row>
    <row r="91" spans="1:6">
      <c r="A91" s="19" t="s">
        <v>26</v>
      </c>
      <c r="B91" s="19" t="s">
        <v>359</v>
      </c>
      <c r="C91" s="7">
        <v>2017</v>
      </c>
      <c r="D91" s="9" t="s">
        <v>4</v>
      </c>
      <c r="E91" s="9" t="s">
        <v>18</v>
      </c>
      <c r="F91" s="40">
        <v>2.9769999999999999</v>
      </c>
    </row>
    <row r="92" spans="1:6">
      <c r="A92" s="19" t="s">
        <v>27</v>
      </c>
      <c r="B92" s="19" t="s">
        <v>360</v>
      </c>
      <c r="C92" s="7">
        <v>2017</v>
      </c>
      <c r="D92" s="9" t="s">
        <v>4</v>
      </c>
      <c r="E92" s="9" t="s">
        <v>18</v>
      </c>
      <c r="F92" s="40">
        <v>2.9249999999999998</v>
      </c>
    </row>
    <row r="93" spans="1:6">
      <c r="A93" s="19" t="s">
        <v>28</v>
      </c>
      <c r="B93" s="19" t="s">
        <v>361</v>
      </c>
      <c r="C93" s="7">
        <v>2017</v>
      </c>
      <c r="D93" s="9" t="s">
        <v>4</v>
      </c>
      <c r="E93" s="9" t="s">
        <v>18</v>
      </c>
      <c r="F93" s="40">
        <v>3.234</v>
      </c>
    </row>
    <row r="94" spans="1:6">
      <c r="A94" s="19" t="s">
        <v>29</v>
      </c>
      <c r="B94" s="19" t="s">
        <v>362</v>
      </c>
      <c r="C94" s="7">
        <v>2017</v>
      </c>
      <c r="D94" s="9" t="s">
        <v>4</v>
      </c>
      <c r="E94" s="9" t="s">
        <v>18</v>
      </c>
      <c r="F94" s="40">
        <v>3.4489999999999998</v>
      </c>
    </row>
    <row r="95" spans="1:6">
      <c r="A95" s="19" t="s">
        <v>30</v>
      </c>
      <c r="B95" s="19" t="s">
        <v>363</v>
      </c>
      <c r="C95" s="7">
        <v>2017</v>
      </c>
      <c r="D95" s="9" t="s">
        <v>4</v>
      </c>
      <c r="E95" s="9" t="s">
        <v>18</v>
      </c>
      <c r="F95" s="40">
        <v>3.44</v>
      </c>
    </row>
    <row r="96" spans="1:6">
      <c r="A96" s="19" t="s">
        <v>31</v>
      </c>
      <c r="B96" s="19" t="s">
        <v>364</v>
      </c>
      <c r="C96" s="7">
        <v>2017</v>
      </c>
      <c r="D96" s="9" t="s">
        <v>4</v>
      </c>
      <c r="E96" s="9" t="s">
        <v>18</v>
      </c>
      <c r="F96" s="40">
        <v>3.956</v>
      </c>
    </row>
    <row r="97" spans="1:6">
      <c r="A97" s="19" t="s">
        <v>32</v>
      </c>
      <c r="B97" s="19" t="s">
        <v>365</v>
      </c>
      <c r="C97" s="7">
        <v>2017</v>
      </c>
      <c r="D97" s="9" t="s">
        <v>4</v>
      </c>
      <c r="E97" s="9" t="s">
        <v>18</v>
      </c>
      <c r="F97" s="40">
        <v>1.2509999999999999</v>
      </c>
    </row>
    <row r="98" spans="1:6">
      <c r="A98" s="19" t="s">
        <v>33</v>
      </c>
      <c r="B98" s="19" t="s">
        <v>366</v>
      </c>
      <c r="C98" s="7">
        <v>2017</v>
      </c>
      <c r="D98" s="9" t="s">
        <v>4</v>
      </c>
      <c r="E98" s="9" t="s">
        <v>18</v>
      </c>
      <c r="F98" s="40">
        <v>2.46</v>
      </c>
    </row>
    <row r="99" spans="1:6">
      <c r="A99" s="19" t="s">
        <v>34</v>
      </c>
      <c r="B99" s="19" t="s">
        <v>367</v>
      </c>
      <c r="C99" s="7">
        <v>2017</v>
      </c>
      <c r="D99" s="9" t="s">
        <v>4</v>
      </c>
      <c r="E99" s="9" t="s">
        <v>18</v>
      </c>
      <c r="F99" s="40">
        <v>1.506</v>
      </c>
    </row>
    <row r="100" spans="1:6">
      <c r="A100" s="19" t="s">
        <v>35</v>
      </c>
      <c r="B100" s="19" t="s">
        <v>368</v>
      </c>
      <c r="C100" s="7">
        <v>2017</v>
      </c>
      <c r="D100" s="9" t="s">
        <v>4</v>
      </c>
      <c r="E100" s="9" t="s">
        <v>18</v>
      </c>
      <c r="F100" s="40">
        <v>4.1310000000000002</v>
      </c>
    </row>
    <row r="101" spans="1:6">
      <c r="A101" s="20" t="s">
        <v>3</v>
      </c>
      <c r="B101" s="19" t="s">
        <v>336</v>
      </c>
      <c r="C101" s="7">
        <v>2018</v>
      </c>
      <c r="D101" s="9" t="s">
        <v>4</v>
      </c>
      <c r="E101" s="9" t="s">
        <v>18</v>
      </c>
      <c r="F101" s="41">
        <f>AVERAGE(F102:F133)</f>
        <v>2.8120937500000003</v>
      </c>
    </row>
    <row r="102" spans="1:6">
      <c r="A102" s="20" t="s">
        <v>4</v>
      </c>
      <c r="B102" s="19" t="s">
        <v>337</v>
      </c>
      <c r="C102" s="7">
        <v>2018</v>
      </c>
      <c r="D102" s="9" t="s">
        <v>4</v>
      </c>
      <c r="E102" s="9" t="s">
        <v>18</v>
      </c>
      <c r="F102" s="40">
        <v>3.2330000000000001</v>
      </c>
    </row>
    <row r="103" spans="1:6">
      <c r="A103" s="19" t="s">
        <v>5</v>
      </c>
      <c r="B103" s="19" t="s">
        <v>338</v>
      </c>
      <c r="C103" s="7">
        <v>2018</v>
      </c>
      <c r="D103" s="9" t="s">
        <v>4</v>
      </c>
      <c r="E103" s="9" t="s">
        <v>18</v>
      </c>
      <c r="F103" s="40">
        <v>4.7110000000000003</v>
      </c>
    </row>
    <row r="104" spans="1:6">
      <c r="A104" s="19" t="s">
        <v>6</v>
      </c>
      <c r="B104" s="19" t="s">
        <v>339</v>
      </c>
      <c r="C104" s="7">
        <v>2018</v>
      </c>
      <c r="D104" s="9" t="s">
        <v>4</v>
      </c>
      <c r="E104" s="9" t="s">
        <v>18</v>
      </c>
      <c r="F104" s="40">
        <v>5</v>
      </c>
    </row>
    <row r="105" spans="1:6">
      <c r="A105" s="19" t="s">
        <v>7</v>
      </c>
      <c r="B105" s="19" t="s">
        <v>340</v>
      </c>
      <c r="C105" s="7">
        <v>2018</v>
      </c>
      <c r="D105" s="9" t="s">
        <v>4</v>
      </c>
      <c r="E105" s="9" t="s">
        <v>18</v>
      </c>
      <c r="F105" s="40">
        <v>1.512</v>
      </c>
    </row>
    <row r="106" spans="1:6">
      <c r="A106" s="19" t="s">
        <v>8</v>
      </c>
      <c r="B106" s="19" t="s">
        <v>341</v>
      </c>
      <c r="C106" s="7">
        <v>2018</v>
      </c>
      <c r="D106" s="9" t="s">
        <v>4</v>
      </c>
      <c r="E106" s="9" t="s">
        <v>18</v>
      </c>
      <c r="F106" s="40">
        <v>3.0179999999999998</v>
      </c>
    </row>
    <row r="107" spans="1:6">
      <c r="A107" s="19" t="s">
        <v>9</v>
      </c>
      <c r="B107" s="19" t="s">
        <v>342</v>
      </c>
      <c r="C107" s="7">
        <v>2018</v>
      </c>
      <c r="D107" s="9" t="s">
        <v>4</v>
      </c>
      <c r="E107" s="9" t="s">
        <v>18</v>
      </c>
      <c r="F107" s="40">
        <v>3.6179999999999999</v>
      </c>
    </row>
    <row r="108" spans="1:6">
      <c r="A108" s="19" t="s">
        <v>10</v>
      </c>
      <c r="B108" s="19" t="s">
        <v>343</v>
      </c>
      <c r="C108" s="7">
        <v>2018</v>
      </c>
      <c r="D108" s="9" t="s">
        <v>4</v>
      </c>
      <c r="E108" s="9" t="s">
        <v>18</v>
      </c>
      <c r="F108" s="40">
        <v>1.9770000000000001</v>
      </c>
    </row>
    <row r="109" spans="1:6">
      <c r="A109" s="19" t="s">
        <v>11</v>
      </c>
      <c r="B109" s="19" t="s">
        <v>344</v>
      </c>
      <c r="C109" s="7">
        <v>2018</v>
      </c>
      <c r="D109" s="9" t="s">
        <v>4</v>
      </c>
      <c r="E109" s="9" t="s">
        <v>18</v>
      </c>
      <c r="F109" s="40">
        <v>3.028</v>
      </c>
    </row>
    <row r="110" spans="1:6">
      <c r="A110" s="19" t="s">
        <v>12</v>
      </c>
      <c r="B110" s="19" t="s">
        <v>345</v>
      </c>
      <c r="C110" s="7">
        <v>2018</v>
      </c>
      <c r="D110" s="9" t="s">
        <v>4</v>
      </c>
      <c r="E110" s="9" t="s">
        <v>18</v>
      </c>
      <c r="F110" s="40">
        <v>2.6949999999999998</v>
      </c>
    </row>
    <row r="111" spans="1:6">
      <c r="A111" s="19" t="s">
        <v>13</v>
      </c>
      <c r="B111" s="19" t="s">
        <v>346</v>
      </c>
      <c r="C111" s="7">
        <v>2018</v>
      </c>
      <c r="D111" s="9" t="s">
        <v>4</v>
      </c>
      <c r="E111" s="9" t="s">
        <v>18</v>
      </c>
      <c r="F111" s="40">
        <v>2.9249999999999998</v>
      </c>
    </row>
    <row r="112" spans="1:6">
      <c r="A112" s="19" t="s">
        <v>14</v>
      </c>
      <c r="B112" s="19" t="s">
        <v>347</v>
      </c>
      <c r="C112" s="7">
        <v>2018</v>
      </c>
      <c r="D112" s="9" t="s">
        <v>4</v>
      </c>
      <c r="E112" s="9" t="s">
        <v>18</v>
      </c>
      <c r="F112" s="40">
        <v>2.0760000000000001</v>
      </c>
    </row>
    <row r="113" spans="1:6">
      <c r="A113" s="19" t="s">
        <v>15</v>
      </c>
      <c r="B113" s="19" t="s">
        <v>348</v>
      </c>
      <c r="C113" s="7">
        <v>2018</v>
      </c>
      <c r="D113" s="9" t="s">
        <v>4</v>
      </c>
      <c r="E113" s="9" t="s">
        <v>18</v>
      </c>
      <c r="F113" s="40">
        <v>4.1210000000000004</v>
      </c>
    </row>
    <row r="114" spans="1:6">
      <c r="A114" s="19" t="s">
        <v>16</v>
      </c>
      <c r="B114" s="19" t="s">
        <v>349</v>
      </c>
      <c r="C114" s="7">
        <v>2018</v>
      </c>
      <c r="D114" s="9" t="s">
        <v>4</v>
      </c>
      <c r="E114" s="9" t="s">
        <v>18</v>
      </c>
      <c r="F114" s="40">
        <v>1.7</v>
      </c>
    </row>
    <row r="115" spans="1:6">
      <c r="A115" s="19" t="s">
        <v>17</v>
      </c>
      <c r="B115" s="19" t="s">
        <v>350</v>
      </c>
      <c r="C115" s="7">
        <v>2018</v>
      </c>
      <c r="D115" s="9" t="s">
        <v>4</v>
      </c>
      <c r="E115" s="9" t="s">
        <v>18</v>
      </c>
      <c r="F115" s="40">
        <v>3.129</v>
      </c>
    </row>
    <row r="116" spans="1:6">
      <c r="A116" s="19" t="s">
        <v>18</v>
      </c>
      <c r="B116" s="19" t="s">
        <v>351</v>
      </c>
      <c r="C116" s="7">
        <v>2018</v>
      </c>
      <c r="D116" s="9" t="s">
        <v>4</v>
      </c>
      <c r="E116" s="9" t="s">
        <v>18</v>
      </c>
      <c r="F116" s="40">
        <v>2.3330000000000002</v>
      </c>
    </row>
    <row r="117" spans="1:6">
      <c r="A117" s="19" t="s">
        <v>19</v>
      </c>
      <c r="B117" s="19" t="s">
        <v>352</v>
      </c>
      <c r="C117" s="7">
        <v>2018</v>
      </c>
      <c r="D117" s="9" t="s">
        <v>4</v>
      </c>
      <c r="E117" s="9" t="s">
        <v>18</v>
      </c>
      <c r="F117" s="40">
        <v>1.915</v>
      </c>
    </row>
    <row r="118" spans="1:6">
      <c r="A118" s="19" t="s">
        <v>20</v>
      </c>
      <c r="B118" s="19" t="s">
        <v>353</v>
      </c>
      <c r="C118" s="7">
        <v>2018</v>
      </c>
      <c r="D118" s="9" t="s">
        <v>4</v>
      </c>
      <c r="E118" s="9" t="s">
        <v>18</v>
      </c>
      <c r="F118" s="40">
        <v>1.7150000000000001</v>
      </c>
    </row>
    <row r="119" spans="1:6">
      <c r="A119" s="19" t="s">
        <v>21</v>
      </c>
      <c r="B119" s="19" t="s">
        <v>354</v>
      </c>
      <c r="C119" s="7">
        <v>2018</v>
      </c>
      <c r="D119" s="9" t="s">
        <v>4</v>
      </c>
      <c r="E119" s="9" t="s">
        <v>18</v>
      </c>
      <c r="F119" s="40">
        <v>2.2490000000000001</v>
      </c>
    </row>
    <row r="120" spans="1:6">
      <c r="A120" s="19" t="s">
        <v>22</v>
      </c>
      <c r="B120" s="19" t="s">
        <v>355</v>
      </c>
      <c r="C120" s="7">
        <v>2018</v>
      </c>
      <c r="D120" s="9" t="s">
        <v>4</v>
      </c>
      <c r="E120" s="9" t="s">
        <v>18</v>
      </c>
      <c r="F120" s="40">
        <v>4.0430000000000001</v>
      </c>
    </row>
    <row r="121" spans="1:6">
      <c r="A121" s="19" t="s">
        <v>23</v>
      </c>
      <c r="B121" s="19" t="s">
        <v>356</v>
      </c>
      <c r="C121" s="7">
        <v>2018</v>
      </c>
      <c r="D121" s="9" t="s">
        <v>4</v>
      </c>
      <c r="E121" s="9" t="s">
        <v>18</v>
      </c>
      <c r="F121" s="40">
        <v>1.863</v>
      </c>
    </row>
    <row r="122" spans="1:6">
      <c r="A122" s="19" t="s">
        <v>24</v>
      </c>
      <c r="B122" s="19" t="s">
        <v>357</v>
      </c>
      <c r="C122" s="7">
        <v>2018</v>
      </c>
      <c r="D122" s="9" t="s">
        <v>4</v>
      </c>
      <c r="E122" s="9" t="s">
        <v>18</v>
      </c>
      <c r="F122" s="40">
        <v>1.56</v>
      </c>
    </row>
    <row r="123" spans="1:6">
      <c r="A123" s="19" t="s">
        <v>25</v>
      </c>
      <c r="B123" s="19" t="s">
        <v>358</v>
      </c>
      <c r="C123" s="7">
        <v>2018</v>
      </c>
      <c r="D123" s="9" t="s">
        <v>4</v>
      </c>
      <c r="E123" s="9" t="s">
        <v>18</v>
      </c>
      <c r="F123" s="40">
        <v>2.597</v>
      </c>
    </row>
    <row r="124" spans="1:6">
      <c r="A124" s="19" t="s">
        <v>26</v>
      </c>
      <c r="B124" s="19" t="s">
        <v>359</v>
      </c>
      <c r="C124" s="7">
        <v>2018</v>
      </c>
      <c r="D124" s="9" t="s">
        <v>4</v>
      </c>
      <c r="E124" s="9" t="s">
        <v>18</v>
      </c>
      <c r="F124" s="40">
        <v>3.3220000000000001</v>
      </c>
    </row>
    <row r="125" spans="1:6">
      <c r="A125" s="19" t="s">
        <v>27</v>
      </c>
      <c r="B125" s="19" t="s">
        <v>360</v>
      </c>
      <c r="C125" s="7">
        <v>2018</v>
      </c>
      <c r="D125" s="9" t="s">
        <v>4</v>
      </c>
      <c r="E125" s="9" t="s">
        <v>18</v>
      </c>
      <c r="F125" s="40">
        <v>3.0390000000000001</v>
      </c>
    </row>
    <row r="126" spans="1:6">
      <c r="A126" s="19" t="s">
        <v>28</v>
      </c>
      <c r="B126" s="19" t="s">
        <v>361</v>
      </c>
      <c r="C126" s="7">
        <v>2018</v>
      </c>
      <c r="D126" s="9" t="s">
        <v>4</v>
      </c>
      <c r="E126" s="9" t="s">
        <v>18</v>
      </c>
      <c r="F126" s="40">
        <v>3.1139999999999999</v>
      </c>
    </row>
    <row r="127" spans="1:6">
      <c r="A127" s="19" t="s">
        <v>29</v>
      </c>
      <c r="B127" s="19" t="s">
        <v>362</v>
      </c>
      <c r="C127" s="7">
        <v>2018</v>
      </c>
      <c r="D127" s="9" t="s">
        <v>4</v>
      </c>
      <c r="E127" s="9" t="s">
        <v>18</v>
      </c>
      <c r="F127" s="40">
        <v>2.5379999999999998</v>
      </c>
    </row>
    <row r="128" spans="1:6">
      <c r="A128" s="19" t="s">
        <v>30</v>
      </c>
      <c r="B128" s="19" t="s">
        <v>363</v>
      </c>
      <c r="C128" s="7">
        <v>2018</v>
      </c>
      <c r="D128" s="9" t="s">
        <v>4</v>
      </c>
      <c r="E128" s="9" t="s">
        <v>18</v>
      </c>
      <c r="F128" s="40">
        <v>4.1369999999999996</v>
      </c>
    </row>
    <row r="129" spans="1:6">
      <c r="A129" s="19" t="s">
        <v>31</v>
      </c>
      <c r="B129" s="19" t="s">
        <v>364</v>
      </c>
      <c r="C129" s="7">
        <v>2018</v>
      </c>
      <c r="D129" s="9" t="s">
        <v>4</v>
      </c>
      <c r="E129" s="9" t="s">
        <v>18</v>
      </c>
      <c r="F129" s="40">
        <v>3.14</v>
      </c>
    </row>
    <row r="130" spans="1:6">
      <c r="A130" s="19" t="s">
        <v>32</v>
      </c>
      <c r="B130" s="19" t="s">
        <v>365</v>
      </c>
      <c r="C130" s="7">
        <v>2018</v>
      </c>
      <c r="D130" s="9" t="s">
        <v>4</v>
      </c>
      <c r="E130" s="9" t="s">
        <v>18</v>
      </c>
      <c r="F130" s="40">
        <v>1.2490000000000001</v>
      </c>
    </row>
    <row r="131" spans="1:6">
      <c r="A131" s="19" t="s">
        <v>33</v>
      </c>
      <c r="B131" s="19" t="s">
        <v>366</v>
      </c>
      <c r="C131" s="7">
        <v>2018</v>
      </c>
      <c r="D131" s="9" t="s">
        <v>4</v>
      </c>
      <c r="E131" s="9" t="s">
        <v>18</v>
      </c>
      <c r="F131" s="40">
        <v>2.399</v>
      </c>
    </row>
    <row r="132" spans="1:6">
      <c r="A132" s="19" t="s">
        <v>34</v>
      </c>
      <c r="B132" s="19" t="s">
        <v>367</v>
      </c>
      <c r="C132" s="7">
        <v>2018</v>
      </c>
      <c r="D132" s="9" t="s">
        <v>4</v>
      </c>
      <c r="E132" s="9" t="s">
        <v>18</v>
      </c>
      <c r="F132" s="40">
        <v>1.4</v>
      </c>
    </row>
    <row r="133" spans="1:6">
      <c r="A133" s="19" t="s">
        <v>35</v>
      </c>
      <c r="B133" s="19" t="s">
        <v>368</v>
      </c>
      <c r="C133" s="7">
        <v>2018</v>
      </c>
      <c r="D133" s="9" t="s">
        <v>4</v>
      </c>
      <c r="E133" s="9" t="s">
        <v>18</v>
      </c>
      <c r="F133" s="40">
        <v>4.6310000000000002</v>
      </c>
    </row>
    <row r="134" spans="1:6">
      <c r="A134" s="20" t="s">
        <v>3</v>
      </c>
      <c r="B134" s="19" t="s">
        <v>336</v>
      </c>
      <c r="C134" s="7">
        <v>2019</v>
      </c>
      <c r="D134" s="9" t="s">
        <v>4</v>
      </c>
      <c r="E134" s="9" t="s">
        <v>18</v>
      </c>
      <c r="F134" s="42">
        <f>AVERAGE(F135:F166)</f>
        <v>3.1990624999999993</v>
      </c>
    </row>
    <row r="135" spans="1:6">
      <c r="A135" s="20" t="s">
        <v>4</v>
      </c>
      <c r="B135" s="19" t="s">
        <v>337</v>
      </c>
      <c r="C135" s="7">
        <v>2019</v>
      </c>
      <c r="D135" s="9" t="s">
        <v>4</v>
      </c>
      <c r="E135" s="9" t="s">
        <v>18</v>
      </c>
      <c r="F135" s="39">
        <v>3.415</v>
      </c>
    </row>
    <row r="136" spans="1:6">
      <c r="A136" s="19" t="s">
        <v>5</v>
      </c>
      <c r="B136" s="19" t="s">
        <v>338</v>
      </c>
      <c r="C136" s="7">
        <v>2019</v>
      </c>
      <c r="D136" s="9" t="s">
        <v>4</v>
      </c>
      <c r="E136" s="9" t="s">
        <v>18</v>
      </c>
      <c r="F136" s="40">
        <v>5</v>
      </c>
    </row>
    <row r="137" spans="1:6">
      <c r="A137" s="19" t="s">
        <v>6</v>
      </c>
      <c r="B137" s="19" t="s">
        <v>339</v>
      </c>
      <c r="C137" s="7">
        <v>2019</v>
      </c>
      <c r="D137" s="9" t="s">
        <v>4</v>
      </c>
      <c r="E137" s="9" t="s">
        <v>18</v>
      </c>
      <c r="F137" s="40">
        <v>5</v>
      </c>
    </row>
    <row r="138" spans="1:6">
      <c r="A138" s="19" t="s">
        <v>7</v>
      </c>
      <c r="B138" s="19" t="s">
        <v>340</v>
      </c>
      <c r="C138" s="7">
        <v>2019</v>
      </c>
      <c r="D138" s="9" t="s">
        <v>4</v>
      </c>
      <c r="E138" s="9" t="s">
        <v>18</v>
      </c>
      <c r="F138" s="40">
        <v>3.375</v>
      </c>
    </row>
    <row r="139" spans="1:6">
      <c r="A139" s="19" t="s">
        <v>8</v>
      </c>
      <c r="B139" s="19" t="s">
        <v>341</v>
      </c>
      <c r="C139" s="7">
        <v>2019</v>
      </c>
      <c r="D139" s="9" t="s">
        <v>4</v>
      </c>
      <c r="E139" s="9" t="s">
        <v>18</v>
      </c>
      <c r="F139" s="40">
        <v>3.4180000000000001</v>
      </c>
    </row>
    <row r="140" spans="1:6">
      <c r="A140" s="19" t="s">
        <v>9</v>
      </c>
      <c r="B140" s="19" t="s">
        <v>342</v>
      </c>
      <c r="C140" s="7">
        <v>2019</v>
      </c>
      <c r="D140" s="9" t="s">
        <v>4</v>
      </c>
      <c r="E140" s="9" t="s">
        <v>18</v>
      </c>
      <c r="F140" s="40">
        <v>4.8040000000000003</v>
      </c>
    </row>
    <row r="141" spans="1:6">
      <c r="A141" s="19" t="s">
        <v>10</v>
      </c>
      <c r="B141" s="19" t="s">
        <v>343</v>
      </c>
      <c r="C141" s="7">
        <v>2019</v>
      </c>
      <c r="D141" s="9" t="s">
        <v>4</v>
      </c>
      <c r="E141" s="9" t="s">
        <v>18</v>
      </c>
      <c r="F141" s="40">
        <v>1.923</v>
      </c>
    </row>
    <row r="142" spans="1:6">
      <c r="A142" s="19" t="s">
        <v>11</v>
      </c>
      <c r="B142" s="19" t="s">
        <v>344</v>
      </c>
      <c r="C142" s="7">
        <v>2019</v>
      </c>
      <c r="D142" s="9" t="s">
        <v>4</v>
      </c>
      <c r="E142" s="9" t="s">
        <v>18</v>
      </c>
      <c r="F142" s="40">
        <v>3.5579999999999998</v>
      </c>
    </row>
    <row r="143" spans="1:6">
      <c r="A143" s="19" t="s">
        <v>12</v>
      </c>
      <c r="B143" s="19" t="s">
        <v>345</v>
      </c>
      <c r="C143" s="7">
        <v>2019</v>
      </c>
      <c r="D143" s="9" t="s">
        <v>4</v>
      </c>
      <c r="E143" s="9" t="s">
        <v>18</v>
      </c>
      <c r="F143" s="40">
        <v>3.5169999999999999</v>
      </c>
    </row>
    <row r="144" spans="1:6">
      <c r="A144" s="19" t="s">
        <v>13</v>
      </c>
      <c r="B144" s="19" t="s">
        <v>346</v>
      </c>
      <c r="C144" s="7">
        <v>2019</v>
      </c>
      <c r="D144" s="9" t="s">
        <v>4</v>
      </c>
      <c r="E144" s="9" t="s">
        <v>18</v>
      </c>
      <c r="F144" s="40">
        <v>3.1840000000000002</v>
      </c>
    </row>
    <row r="145" spans="1:6">
      <c r="A145" s="19" t="s">
        <v>14</v>
      </c>
      <c r="B145" s="19" t="s">
        <v>347</v>
      </c>
      <c r="C145" s="7">
        <v>2019</v>
      </c>
      <c r="D145" s="9" t="s">
        <v>4</v>
      </c>
      <c r="E145" s="9" t="s">
        <v>18</v>
      </c>
      <c r="F145" s="40">
        <v>2.149</v>
      </c>
    </row>
    <row r="146" spans="1:6">
      <c r="A146" s="19" t="s">
        <v>15</v>
      </c>
      <c r="B146" s="19" t="s">
        <v>348</v>
      </c>
      <c r="C146" s="7">
        <v>2019</v>
      </c>
      <c r="D146" s="9" t="s">
        <v>4</v>
      </c>
      <c r="E146" s="9" t="s">
        <v>18</v>
      </c>
      <c r="F146" s="40">
        <v>4.6550000000000002</v>
      </c>
    </row>
    <row r="147" spans="1:6">
      <c r="A147" s="19" t="s">
        <v>16</v>
      </c>
      <c r="B147" s="19" t="s">
        <v>349</v>
      </c>
      <c r="C147" s="7">
        <v>2019</v>
      </c>
      <c r="D147" s="9" t="s">
        <v>4</v>
      </c>
      <c r="E147" s="9" t="s">
        <v>18</v>
      </c>
      <c r="F147" s="40">
        <v>2.0910000000000002</v>
      </c>
    </row>
    <row r="148" spans="1:6">
      <c r="A148" s="19" t="s">
        <v>17</v>
      </c>
      <c r="B148" s="19" t="s">
        <v>350</v>
      </c>
      <c r="C148" s="7">
        <v>2019</v>
      </c>
      <c r="D148" s="9" t="s">
        <v>4</v>
      </c>
      <c r="E148" s="9" t="s">
        <v>18</v>
      </c>
      <c r="F148" s="40">
        <v>2.7770000000000001</v>
      </c>
    </row>
    <row r="149" spans="1:6">
      <c r="A149" s="19" t="s">
        <v>18</v>
      </c>
      <c r="B149" s="19" t="s">
        <v>351</v>
      </c>
      <c r="C149" s="7">
        <v>2019</v>
      </c>
      <c r="D149" s="9" t="s">
        <v>4</v>
      </c>
      <c r="E149" s="9" t="s">
        <v>18</v>
      </c>
      <c r="F149" s="40">
        <v>3.165</v>
      </c>
    </row>
    <row r="150" spans="1:6">
      <c r="A150" s="19" t="s">
        <v>19</v>
      </c>
      <c r="B150" s="19" t="s">
        <v>352</v>
      </c>
      <c r="C150" s="7">
        <v>2019</v>
      </c>
      <c r="D150" s="9" t="s">
        <v>4</v>
      </c>
      <c r="E150" s="9" t="s">
        <v>18</v>
      </c>
      <c r="F150" s="40">
        <v>2.1019999999999999</v>
      </c>
    </row>
    <row r="151" spans="1:6">
      <c r="A151" s="19" t="s">
        <v>20</v>
      </c>
      <c r="B151" s="19" t="s">
        <v>353</v>
      </c>
      <c r="C151" s="7">
        <v>2019</v>
      </c>
      <c r="D151" s="9" t="s">
        <v>4</v>
      </c>
      <c r="E151" s="9" t="s">
        <v>18</v>
      </c>
      <c r="F151" s="40">
        <v>3.226</v>
      </c>
    </row>
    <row r="152" spans="1:6">
      <c r="A152" s="19" t="s">
        <v>21</v>
      </c>
      <c r="B152" s="19" t="s">
        <v>354</v>
      </c>
      <c r="C152" s="7">
        <v>2019</v>
      </c>
      <c r="D152" s="9" t="s">
        <v>4</v>
      </c>
      <c r="E152" s="9" t="s">
        <v>18</v>
      </c>
      <c r="F152" s="40">
        <v>2.1070000000000002</v>
      </c>
    </row>
    <row r="153" spans="1:6">
      <c r="A153" s="19" t="s">
        <v>22</v>
      </c>
      <c r="B153" s="19" t="s">
        <v>355</v>
      </c>
      <c r="C153" s="7">
        <v>2019</v>
      </c>
      <c r="D153" s="9" t="s">
        <v>4</v>
      </c>
      <c r="E153" s="9" t="s">
        <v>18</v>
      </c>
      <c r="F153" s="40">
        <v>4.2270000000000003</v>
      </c>
    </row>
    <row r="154" spans="1:6">
      <c r="A154" s="19" t="s">
        <v>23</v>
      </c>
      <c r="B154" s="19" t="s">
        <v>356</v>
      </c>
      <c r="C154" s="7">
        <v>2019</v>
      </c>
      <c r="D154" s="9" t="s">
        <v>4</v>
      </c>
      <c r="E154" s="9" t="s">
        <v>18</v>
      </c>
      <c r="F154" s="40">
        <v>1.722</v>
      </c>
    </row>
    <row r="155" spans="1:6">
      <c r="A155" s="19" t="s">
        <v>24</v>
      </c>
      <c r="B155" s="19" t="s">
        <v>357</v>
      </c>
      <c r="C155" s="7">
        <v>2019</v>
      </c>
      <c r="D155" s="9" t="s">
        <v>4</v>
      </c>
      <c r="E155" s="9" t="s">
        <v>18</v>
      </c>
      <c r="F155" s="40">
        <v>1.6950000000000001</v>
      </c>
    </row>
    <row r="156" spans="1:6">
      <c r="A156" s="19" t="s">
        <v>25</v>
      </c>
      <c r="B156" s="19" t="s">
        <v>358</v>
      </c>
      <c r="C156" s="7">
        <v>2019</v>
      </c>
      <c r="D156" s="9" t="s">
        <v>4</v>
      </c>
      <c r="E156" s="9" t="s">
        <v>18</v>
      </c>
      <c r="F156" s="40">
        <v>4.1619999999999999</v>
      </c>
    </row>
    <row r="157" spans="1:6">
      <c r="A157" s="19" t="s">
        <v>26</v>
      </c>
      <c r="B157" s="19" t="s">
        <v>359</v>
      </c>
      <c r="C157" s="7">
        <v>2019</v>
      </c>
      <c r="D157" s="9" t="s">
        <v>4</v>
      </c>
      <c r="E157" s="9" t="s">
        <v>18</v>
      </c>
      <c r="F157" s="40">
        <v>5</v>
      </c>
    </row>
    <row r="158" spans="1:6">
      <c r="A158" s="19" t="s">
        <v>27</v>
      </c>
      <c r="B158" s="19" t="s">
        <v>360</v>
      </c>
      <c r="C158" s="7">
        <v>2019</v>
      </c>
      <c r="D158" s="9" t="s">
        <v>4</v>
      </c>
      <c r="E158" s="9" t="s">
        <v>18</v>
      </c>
      <c r="F158" s="40">
        <v>3.6030000000000002</v>
      </c>
    </row>
    <row r="159" spans="1:6">
      <c r="A159" s="19" t="s">
        <v>28</v>
      </c>
      <c r="B159" s="19" t="s">
        <v>361</v>
      </c>
      <c r="C159" s="7">
        <v>2019</v>
      </c>
      <c r="D159" s="9" t="s">
        <v>4</v>
      </c>
      <c r="E159" s="9" t="s">
        <v>18</v>
      </c>
      <c r="F159" s="40">
        <v>3.1459999999999999</v>
      </c>
    </row>
    <row r="160" spans="1:6">
      <c r="A160" s="19" t="s">
        <v>29</v>
      </c>
      <c r="B160" s="19" t="s">
        <v>362</v>
      </c>
      <c r="C160" s="7">
        <v>2019</v>
      </c>
      <c r="D160" s="9" t="s">
        <v>4</v>
      </c>
      <c r="E160" s="9" t="s">
        <v>18</v>
      </c>
      <c r="F160" s="40">
        <v>3.1179999999999999</v>
      </c>
    </row>
    <row r="161" spans="1:6">
      <c r="A161" s="19" t="s">
        <v>30</v>
      </c>
      <c r="B161" s="19" t="s">
        <v>363</v>
      </c>
      <c r="C161" s="7">
        <v>2019</v>
      </c>
      <c r="D161" s="9" t="s">
        <v>4</v>
      </c>
      <c r="E161" s="9" t="s">
        <v>18</v>
      </c>
      <c r="F161" s="40">
        <v>2.9079999999999999</v>
      </c>
    </row>
    <row r="162" spans="1:6">
      <c r="A162" s="19" t="s">
        <v>31</v>
      </c>
      <c r="B162" s="19" t="s">
        <v>364</v>
      </c>
      <c r="C162" s="7">
        <v>2019</v>
      </c>
      <c r="D162" s="9" t="s">
        <v>4</v>
      </c>
      <c r="E162" s="9" t="s">
        <v>18</v>
      </c>
      <c r="F162" s="40">
        <v>2.5529999999999999</v>
      </c>
    </row>
    <row r="163" spans="1:6">
      <c r="A163" s="19" t="s">
        <v>32</v>
      </c>
      <c r="B163" s="19" t="s">
        <v>365</v>
      </c>
      <c r="C163" s="7">
        <v>2019</v>
      </c>
      <c r="D163" s="9" t="s">
        <v>4</v>
      </c>
      <c r="E163" s="9" t="s">
        <v>18</v>
      </c>
      <c r="F163" s="40">
        <v>1.3260000000000001</v>
      </c>
    </row>
    <row r="164" spans="1:6">
      <c r="A164" s="19" t="s">
        <v>33</v>
      </c>
      <c r="B164" s="19" t="s">
        <v>366</v>
      </c>
      <c r="C164" s="7">
        <v>2019</v>
      </c>
      <c r="D164" s="9" t="s">
        <v>4</v>
      </c>
      <c r="E164" s="9" t="s">
        <v>18</v>
      </c>
      <c r="F164" s="40">
        <v>2.843</v>
      </c>
    </row>
    <row r="165" spans="1:6">
      <c r="A165" s="19" t="s">
        <v>34</v>
      </c>
      <c r="B165" s="19" t="s">
        <v>367</v>
      </c>
      <c r="C165" s="7">
        <v>2019</v>
      </c>
      <c r="D165" s="9" t="s">
        <v>4</v>
      </c>
      <c r="E165" s="9" t="s">
        <v>18</v>
      </c>
      <c r="F165" s="40">
        <v>1.601</v>
      </c>
    </row>
    <row r="166" spans="1:6">
      <c r="A166" s="19" t="s">
        <v>35</v>
      </c>
      <c r="B166" s="19" t="s">
        <v>368</v>
      </c>
      <c r="C166" s="7">
        <v>2019</v>
      </c>
      <c r="D166" s="9" t="s">
        <v>4</v>
      </c>
      <c r="E166" s="9" t="s">
        <v>18</v>
      </c>
      <c r="F166" s="40">
        <v>5</v>
      </c>
    </row>
    <row r="167" spans="1:6">
      <c r="A167" s="20" t="s">
        <v>3</v>
      </c>
      <c r="B167" s="19" t="s">
        <v>336</v>
      </c>
      <c r="C167" s="7">
        <v>2020</v>
      </c>
      <c r="D167" s="9" t="s">
        <v>4</v>
      </c>
      <c r="E167" s="9" t="s">
        <v>18</v>
      </c>
      <c r="F167" s="41">
        <f>AVERAGE(F168:F199)</f>
        <v>2.8835937499999993</v>
      </c>
    </row>
    <row r="168" spans="1:6">
      <c r="A168" s="20" t="s">
        <v>4</v>
      </c>
      <c r="B168" s="19" t="s">
        <v>337</v>
      </c>
      <c r="C168" s="7">
        <v>2020</v>
      </c>
      <c r="D168" s="9" t="s">
        <v>4</v>
      </c>
      <c r="E168" s="9" t="s">
        <v>18</v>
      </c>
      <c r="F168" s="40">
        <v>3.4249999999999998</v>
      </c>
    </row>
    <row r="169" spans="1:6">
      <c r="A169" s="19" t="s">
        <v>5</v>
      </c>
      <c r="B169" s="19" t="s">
        <v>338</v>
      </c>
      <c r="C169" s="7">
        <v>2020</v>
      </c>
      <c r="D169" s="9" t="s">
        <v>4</v>
      </c>
      <c r="E169" s="9" t="s">
        <v>18</v>
      </c>
      <c r="F169" s="40">
        <v>5</v>
      </c>
    </row>
    <row r="170" spans="1:6">
      <c r="A170" s="19" t="s">
        <v>6</v>
      </c>
      <c r="B170" s="19" t="s">
        <v>339</v>
      </c>
      <c r="C170" s="7">
        <v>2020</v>
      </c>
      <c r="D170" s="9" t="s">
        <v>4</v>
      </c>
      <c r="E170" s="9" t="s">
        <v>18</v>
      </c>
      <c r="F170" s="40">
        <v>5</v>
      </c>
    </row>
    <row r="171" spans="1:6">
      <c r="A171" s="19" t="s">
        <v>7</v>
      </c>
      <c r="B171" s="19" t="s">
        <v>340</v>
      </c>
      <c r="C171" s="7">
        <v>2020</v>
      </c>
      <c r="D171" s="9" t="s">
        <v>4</v>
      </c>
      <c r="E171" s="9" t="s">
        <v>18</v>
      </c>
      <c r="F171" s="40">
        <v>1.7230000000000001</v>
      </c>
    </row>
    <row r="172" spans="1:6">
      <c r="A172" s="19" t="s">
        <v>8</v>
      </c>
      <c r="B172" s="19" t="s">
        <v>341</v>
      </c>
      <c r="C172" s="7">
        <v>2020</v>
      </c>
      <c r="D172" s="9" t="s">
        <v>4</v>
      </c>
      <c r="E172" s="9" t="s">
        <v>18</v>
      </c>
      <c r="F172" s="40">
        <v>3.2040000000000002</v>
      </c>
    </row>
    <row r="173" spans="1:6">
      <c r="A173" s="19" t="s">
        <v>9</v>
      </c>
      <c r="B173" s="19" t="s">
        <v>342</v>
      </c>
      <c r="C173" s="7">
        <v>2020</v>
      </c>
      <c r="D173" s="9" t="s">
        <v>4</v>
      </c>
      <c r="E173" s="9" t="s">
        <v>18</v>
      </c>
      <c r="F173" s="40">
        <v>4.2240000000000002</v>
      </c>
    </row>
    <row r="174" spans="1:6">
      <c r="A174" s="19" t="s">
        <v>10</v>
      </c>
      <c r="B174" s="19" t="s">
        <v>343</v>
      </c>
      <c r="C174" s="7">
        <v>2020</v>
      </c>
      <c r="D174" s="9" t="s">
        <v>4</v>
      </c>
      <c r="E174" s="9" t="s">
        <v>18</v>
      </c>
      <c r="F174" s="40">
        <v>1.629</v>
      </c>
    </row>
    <row r="175" spans="1:6">
      <c r="A175" s="19" t="s">
        <v>11</v>
      </c>
      <c r="B175" s="19" t="s">
        <v>344</v>
      </c>
      <c r="C175" s="7">
        <v>2020</v>
      </c>
      <c r="D175" s="9" t="s">
        <v>4</v>
      </c>
      <c r="E175" s="9" t="s">
        <v>18</v>
      </c>
      <c r="F175" s="40">
        <v>3.29</v>
      </c>
    </row>
    <row r="176" spans="1:6">
      <c r="A176" s="19" t="s">
        <v>12</v>
      </c>
      <c r="B176" s="19" t="s">
        <v>345</v>
      </c>
      <c r="C176" s="7">
        <v>2020</v>
      </c>
      <c r="D176" s="9" t="s">
        <v>4</v>
      </c>
      <c r="E176" s="9" t="s">
        <v>18</v>
      </c>
      <c r="F176" s="40">
        <v>2.3780000000000001</v>
      </c>
    </row>
    <row r="177" spans="1:6">
      <c r="A177" s="19" t="s">
        <v>13</v>
      </c>
      <c r="B177" s="19" t="s">
        <v>346</v>
      </c>
      <c r="C177" s="7">
        <v>2020</v>
      </c>
      <c r="D177" s="9" t="s">
        <v>4</v>
      </c>
      <c r="E177" s="9" t="s">
        <v>18</v>
      </c>
      <c r="F177" s="40">
        <v>2.9039999999999999</v>
      </c>
    </row>
    <row r="178" spans="1:6">
      <c r="A178" s="19" t="s">
        <v>14</v>
      </c>
      <c r="B178" s="19" t="s">
        <v>347</v>
      </c>
      <c r="C178" s="7">
        <v>2020</v>
      </c>
      <c r="D178" s="9" t="s">
        <v>4</v>
      </c>
      <c r="E178" s="9" t="s">
        <v>18</v>
      </c>
      <c r="F178" s="40">
        <v>2.657</v>
      </c>
    </row>
    <row r="179" spans="1:6">
      <c r="A179" s="19" t="s">
        <v>15</v>
      </c>
      <c r="B179" s="19" t="s">
        <v>348</v>
      </c>
      <c r="C179" s="7">
        <v>2020</v>
      </c>
      <c r="D179" s="9" t="s">
        <v>4</v>
      </c>
      <c r="E179" s="9" t="s">
        <v>18</v>
      </c>
      <c r="F179" s="40">
        <v>3.9620000000000002</v>
      </c>
    </row>
    <row r="180" spans="1:6">
      <c r="A180" s="19" t="s">
        <v>16</v>
      </c>
      <c r="B180" s="19" t="s">
        <v>349</v>
      </c>
      <c r="C180" s="7">
        <v>2020</v>
      </c>
      <c r="D180" s="9" t="s">
        <v>4</v>
      </c>
      <c r="E180" s="9" t="s">
        <v>18</v>
      </c>
      <c r="F180" s="40">
        <v>1.6719999999999999</v>
      </c>
    </row>
    <row r="181" spans="1:6">
      <c r="A181" s="19" t="s">
        <v>17</v>
      </c>
      <c r="B181" s="19" t="s">
        <v>350</v>
      </c>
      <c r="C181" s="7">
        <v>2020</v>
      </c>
      <c r="D181" s="9" t="s">
        <v>4</v>
      </c>
      <c r="E181" s="9" t="s">
        <v>18</v>
      </c>
      <c r="F181" s="40">
        <v>2.589</v>
      </c>
    </row>
    <row r="182" spans="1:6">
      <c r="A182" s="19" t="s">
        <v>18</v>
      </c>
      <c r="B182" s="19" t="s">
        <v>351</v>
      </c>
      <c r="C182" s="7">
        <v>2020</v>
      </c>
      <c r="D182" s="9" t="s">
        <v>4</v>
      </c>
      <c r="E182" s="9" t="s">
        <v>18</v>
      </c>
      <c r="F182" s="40">
        <v>3.536</v>
      </c>
    </row>
    <row r="183" spans="1:6">
      <c r="A183" s="19" t="s">
        <v>19</v>
      </c>
      <c r="B183" s="19" t="s">
        <v>352</v>
      </c>
      <c r="C183" s="7">
        <v>2020</v>
      </c>
      <c r="D183" s="9" t="s">
        <v>4</v>
      </c>
      <c r="E183" s="9" t="s">
        <v>18</v>
      </c>
      <c r="F183" s="40">
        <v>1.8560000000000001</v>
      </c>
    </row>
    <row r="184" spans="1:6">
      <c r="A184" s="19" t="s">
        <v>20</v>
      </c>
      <c r="B184" s="19" t="s">
        <v>353</v>
      </c>
      <c r="C184" s="7">
        <v>2020</v>
      </c>
      <c r="D184" s="9" t="s">
        <v>4</v>
      </c>
      <c r="E184" s="9" t="s">
        <v>18</v>
      </c>
      <c r="F184" s="40">
        <v>2.42</v>
      </c>
    </row>
    <row r="185" spans="1:6">
      <c r="A185" s="19" t="s">
        <v>21</v>
      </c>
      <c r="B185" s="19" t="s">
        <v>354</v>
      </c>
      <c r="C185" s="7">
        <v>2020</v>
      </c>
      <c r="D185" s="9" t="s">
        <v>4</v>
      </c>
      <c r="E185" s="9" t="s">
        <v>18</v>
      </c>
      <c r="F185" s="40">
        <v>1.6140000000000001</v>
      </c>
    </row>
    <row r="186" spans="1:6">
      <c r="A186" s="19" t="s">
        <v>22</v>
      </c>
      <c r="B186" s="19" t="s">
        <v>355</v>
      </c>
      <c r="C186" s="7">
        <v>2020</v>
      </c>
      <c r="D186" s="9" t="s">
        <v>4</v>
      </c>
      <c r="E186" s="9" t="s">
        <v>18</v>
      </c>
      <c r="F186" s="40">
        <v>3.3929999999999998</v>
      </c>
    </row>
    <row r="187" spans="1:6">
      <c r="A187" s="19" t="s">
        <v>23</v>
      </c>
      <c r="B187" s="19" t="s">
        <v>356</v>
      </c>
      <c r="C187" s="7">
        <v>2020</v>
      </c>
      <c r="D187" s="9" t="s">
        <v>4</v>
      </c>
      <c r="E187" s="9" t="s">
        <v>18</v>
      </c>
      <c r="F187" s="40">
        <v>1.6279999999999999</v>
      </c>
    </row>
    <row r="188" spans="1:6">
      <c r="A188" s="19" t="s">
        <v>24</v>
      </c>
      <c r="B188" s="19" t="s">
        <v>357</v>
      </c>
      <c r="C188" s="7">
        <v>2020</v>
      </c>
      <c r="D188" s="9" t="s">
        <v>4</v>
      </c>
      <c r="E188" s="9" t="s">
        <v>18</v>
      </c>
      <c r="F188" s="40">
        <v>1.5609999999999999</v>
      </c>
    </row>
    <row r="189" spans="1:6">
      <c r="A189" s="19" t="s">
        <v>25</v>
      </c>
      <c r="B189" s="19" t="s">
        <v>358</v>
      </c>
      <c r="C189" s="7">
        <v>2020</v>
      </c>
      <c r="D189" s="9" t="s">
        <v>4</v>
      </c>
      <c r="E189" s="9" t="s">
        <v>18</v>
      </c>
      <c r="F189" s="40">
        <v>4.0839999999999996</v>
      </c>
    </row>
    <row r="190" spans="1:6">
      <c r="A190" s="19" t="s">
        <v>26</v>
      </c>
      <c r="B190" s="19" t="s">
        <v>359</v>
      </c>
      <c r="C190" s="7">
        <v>2020</v>
      </c>
      <c r="D190" s="9" t="s">
        <v>4</v>
      </c>
      <c r="E190" s="9" t="s">
        <v>18</v>
      </c>
      <c r="F190" s="40">
        <v>3.6890000000000001</v>
      </c>
    </row>
    <row r="191" spans="1:6">
      <c r="A191" s="19" t="s">
        <v>27</v>
      </c>
      <c r="B191" s="19" t="s">
        <v>360</v>
      </c>
      <c r="C191" s="7">
        <v>2020</v>
      </c>
      <c r="D191" s="9" t="s">
        <v>4</v>
      </c>
      <c r="E191" s="9" t="s">
        <v>18</v>
      </c>
      <c r="F191" s="40">
        <v>4.1669999999999998</v>
      </c>
    </row>
    <row r="192" spans="1:6">
      <c r="A192" s="19" t="s">
        <v>28</v>
      </c>
      <c r="B192" s="19" t="s">
        <v>361</v>
      </c>
      <c r="C192" s="7">
        <v>2020</v>
      </c>
      <c r="D192" s="9" t="s">
        <v>4</v>
      </c>
      <c r="E192" s="9" t="s">
        <v>18</v>
      </c>
      <c r="F192" s="40">
        <v>2.7469999999999999</v>
      </c>
    </row>
    <row r="193" spans="1:7">
      <c r="A193" s="19" t="s">
        <v>29</v>
      </c>
      <c r="B193" s="19" t="s">
        <v>362</v>
      </c>
      <c r="C193" s="7">
        <v>2020</v>
      </c>
      <c r="D193" s="9" t="s">
        <v>4</v>
      </c>
      <c r="E193" s="9" t="s">
        <v>18</v>
      </c>
      <c r="F193" s="40">
        <v>3.234</v>
      </c>
    </row>
    <row r="194" spans="1:7">
      <c r="A194" s="19" t="s">
        <v>30</v>
      </c>
      <c r="B194" s="19" t="s">
        <v>363</v>
      </c>
      <c r="C194" s="7">
        <v>2020</v>
      </c>
      <c r="D194" s="9" t="s">
        <v>4</v>
      </c>
      <c r="E194" s="9" t="s">
        <v>18</v>
      </c>
      <c r="F194" s="40">
        <v>1.9419999999999999</v>
      </c>
    </row>
    <row r="195" spans="1:7">
      <c r="A195" s="19" t="s">
        <v>31</v>
      </c>
      <c r="B195" s="19" t="s">
        <v>364</v>
      </c>
      <c r="C195" s="7">
        <v>2020</v>
      </c>
      <c r="D195" s="9" t="s">
        <v>4</v>
      </c>
      <c r="E195" s="9" t="s">
        <v>18</v>
      </c>
      <c r="F195" s="40">
        <v>2.3959999999999999</v>
      </c>
    </row>
    <row r="196" spans="1:7">
      <c r="A196" s="19" t="s">
        <v>32</v>
      </c>
      <c r="B196" s="19" t="s">
        <v>365</v>
      </c>
      <c r="C196" s="7">
        <v>2020</v>
      </c>
      <c r="D196" s="9" t="s">
        <v>4</v>
      </c>
      <c r="E196" s="9" t="s">
        <v>18</v>
      </c>
      <c r="F196" s="40">
        <v>1.581</v>
      </c>
    </row>
    <row r="197" spans="1:7">
      <c r="A197" s="19" t="s">
        <v>33</v>
      </c>
      <c r="B197" s="19" t="s">
        <v>366</v>
      </c>
      <c r="C197" s="7">
        <v>2020</v>
      </c>
      <c r="D197" s="9" t="s">
        <v>4</v>
      </c>
      <c r="E197" s="9" t="s">
        <v>18</v>
      </c>
      <c r="F197" s="40">
        <v>2.3159999999999998</v>
      </c>
    </row>
    <row r="198" spans="1:7">
      <c r="A198" s="19" t="s">
        <v>34</v>
      </c>
      <c r="B198" s="19" t="s">
        <v>367</v>
      </c>
      <c r="C198" s="7">
        <v>2020</v>
      </c>
      <c r="D198" s="9" t="s">
        <v>4</v>
      </c>
      <c r="E198" s="9" t="s">
        <v>18</v>
      </c>
      <c r="F198" s="40">
        <v>1.454</v>
      </c>
    </row>
    <row r="199" spans="1:7">
      <c r="A199" s="19" t="s">
        <v>35</v>
      </c>
      <c r="B199" s="19" t="s">
        <v>368</v>
      </c>
      <c r="C199" s="7">
        <v>2020</v>
      </c>
      <c r="D199" s="9" t="s">
        <v>4</v>
      </c>
      <c r="E199" s="9" t="s">
        <v>18</v>
      </c>
      <c r="F199" s="40">
        <v>5</v>
      </c>
    </row>
    <row r="200" spans="1:7">
      <c r="A200" s="20" t="s">
        <v>3</v>
      </c>
      <c r="B200" s="19" t="s">
        <v>336</v>
      </c>
      <c r="C200" s="7">
        <v>2021</v>
      </c>
      <c r="D200" s="9" t="s">
        <v>4</v>
      </c>
      <c r="E200" s="9" t="s">
        <v>18</v>
      </c>
      <c r="F200" s="41">
        <f>AVERAGE(F201:F232)</f>
        <v>2.8264374999999999</v>
      </c>
      <c r="G200" s="7" t="s">
        <v>420</v>
      </c>
    </row>
    <row r="201" spans="1:7">
      <c r="A201" s="20" t="s">
        <v>4</v>
      </c>
      <c r="B201" s="19" t="s">
        <v>337</v>
      </c>
      <c r="C201" s="7">
        <v>2021</v>
      </c>
      <c r="D201" s="9" t="s">
        <v>4</v>
      </c>
      <c r="E201" s="9" t="s">
        <v>18</v>
      </c>
      <c r="F201" s="40">
        <v>2.6749999999999998</v>
      </c>
    </row>
    <row r="202" spans="1:7">
      <c r="A202" s="19" t="s">
        <v>5</v>
      </c>
      <c r="B202" s="19" t="s">
        <v>338</v>
      </c>
      <c r="C202" s="7">
        <v>2021</v>
      </c>
      <c r="D202" s="9" t="s">
        <v>4</v>
      </c>
      <c r="E202" s="9" t="s">
        <v>18</v>
      </c>
      <c r="F202" s="40">
        <v>4.7320000000000002</v>
      </c>
    </row>
    <row r="203" spans="1:7">
      <c r="A203" s="19" t="s">
        <v>6</v>
      </c>
      <c r="B203" s="19" t="s">
        <v>339</v>
      </c>
      <c r="C203" s="7">
        <v>2021</v>
      </c>
      <c r="D203" s="9" t="s">
        <v>4</v>
      </c>
      <c r="E203" s="9" t="s">
        <v>18</v>
      </c>
      <c r="F203" s="40">
        <v>5</v>
      </c>
    </row>
    <row r="204" spans="1:7">
      <c r="A204" s="19" t="s">
        <v>7</v>
      </c>
      <c r="B204" s="19" t="s">
        <v>340</v>
      </c>
      <c r="C204" s="7">
        <v>2021</v>
      </c>
      <c r="D204" s="9" t="s">
        <v>4</v>
      </c>
      <c r="E204" s="9" t="s">
        <v>18</v>
      </c>
      <c r="F204" s="40">
        <v>1.7849999999999999</v>
      </c>
    </row>
    <row r="205" spans="1:7">
      <c r="A205" s="19" t="s">
        <v>8</v>
      </c>
      <c r="B205" s="19" t="s">
        <v>341</v>
      </c>
      <c r="C205" s="7">
        <v>2021</v>
      </c>
      <c r="D205" s="9" t="s">
        <v>4</v>
      </c>
      <c r="E205" s="9" t="s">
        <v>18</v>
      </c>
      <c r="F205" s="40">
        <v>3.2509999999999999</v>
      </c>
    </row>
    <row r="206" spans="1:7">
      <c r="A206" s="19" t="s">
        <v>9</v>
      </c>
      <c r="B206" s="19" t="s">
        <v>342</v>
      </c>
      <c r="C206" s="7">
        <v>2021</v>
      </c>
      <c r="D206" s="9" t="s">
        <v>4</v>
      </c>
      <c r="E206" s="9" t="s">
        <v>18</v>
      </c>
      <c r="F206" s="40">
        <v>4.2510000000000003</v>
      </c>
    </row>
    <row r="207" spans="1:7">
      <c r="A207" s="19" t="s">
        <v>10</v>
      </c>
      <c r="B207" s="19" t="s">
        <v>343</v>
      </c>
      <c r="C207" s="7">
        <v>2021</v>
      </c>
      <c r="D207" s="9" t="s">
        <v>4</v>
      </c>
      <c r="E207" s="9" t="s">
        <v>18</v>
      </c>
      <c r="F207" s="40">
        <v>1.56</v>
      </c>
    </row>
    <row r="208" spans="1:7">
      <c r="A208" s="19" t="s">
        <v>11</v>
      </c>
      <c r="B208" s="19" t="s">
        <v>344</v>
      </c>
      <c r="C208" s="7">
        <v>2021</v>
      </c>
      <c r="D208" s="9" t="s">
        <v>4</v>
      </c>
      <c r="E208" s="9" t="s">
        <v>18</v>
      </c>
      <c r="F208" s="40">
        <v>2.8759999999999999</v>
      </c>
    </row>
    <row r="209" spans="1:6">
      <c r="A209" s="19" t="s">
        <v>12</v>
      </c>
      <c r="B209" s="19" t="s">
        <v>345</v>
      </c>
      <c r="C209" s="7">
        <v>2021</v>
      </c>
      <c r="D209" s="9" t="s">
        <v>4</v>
      </c>
      <c r="E209" s="9" t="s">
        <v>18</v>
      </c>
      <c r="F209" s="40">
        <v>2.36</v>
      </c>
    </row>
    <row r="210" spans="1:6">
      <c r="A210" s="19" t="s">
        <v>13</v>
      </c>
      <c r="B210" s="19" t="s">
        <v>346</v>
      </c>
      <c r="C210" s="7">
        <v>2021</v>
      </c>
      <c r="D210" s="9" t="s">
        <v>4</v>
      </c>
      <c r="E210" s="9" t="s">
        <v>18</v>
      </c>
      <c r="F210" s="40">
        <v>2.7170000000000001</v>
      </c>
    </row>
    <row r="211" spans="1:6">
      <c r="A211" s="19" t="s">
        <v>14</v>
      </c>
      <c r="B211" s="19" t="s">
        <v>347</v>
      </c>
      <c r="C211" s="7">
        <v>2021</v>
      </c>
      <c r="D211" s="9" t="s">
        <v>4</v>
      </c>
      <c r="E211" s="9" t="s">
        <v>18</v>
      </c>
      <c r="F211" s="40">
        <v>3.8090000000000002</v>
      </c>
    </row>
    <row r="212" spans="1:6">
      <c r="A212" s="19" t="s">
        <v>15</v>
      </c>
      <c r="B212" s="19" t="s">
        <v>348</v>
      </c>
      <c r="C212" s="7">
        <v>2021</v>
      </c>
      <c r="D212" s="9" t="s">
        <v>4</v>
      </c>
      <c r="E212" s="9" t="s">
        <v>18</v>
      </c>
      <c r="F212" s="40">
        <v>3.5169999999999999</v>
      </c>
    </row>
    <row r="213" spans="1:6">
      <c r="A213" s="19" t="s">
        <v>16</v>
      </c>
      <c r="B213" s="19" t="s">
        <v>349</v>
      </c>
      <c r="C213" s="7">
        <v>2021</v>
      </c>
      <c r="D213" s="9" t="s">
        <v>4</v>
      </c>
      <c r="E213" s="9" t="s">
        <v>18</v>
      </c>
      <c r="F213" s="40">
        <v>1.6819999999999999</v>
      </c>
    </row>
    <row r="214" spans="1:6">
      <c r="A214" s="19" t="s">
        <v>17</v>
      </c>
      <c r="B214" s="19" t="s">
        <v>350</v>
      </c>
      <c r="C214" s="7">
        <v>2021</v>
      </c>
      <c r="D214" s="9" t="s">
        <v>4</v>
      </c>
      <c r="E214" s="9" t="s">
        <v>18</v>
      </c>
      <c r="F214" s="40">
        <v>2.371</v>
      </c>
    </row>
    <row r="215" spans="1:6">
      <c r="A215" s="19" t="s">
        <v>18</v>
      </c>
      <c r="B215" s="19" t="s">
        <v>351</v>
      </c>
      <c r="C215" s="7">
        <v>2021</v>
      </c>
      <c r="D215" s="9" t="s">
        <v>4</v>
      </c>
      <c r="E215" s="9" t="s">
        <v>18</v>
      </c>
      <c r="F215" s="40">
        <v>3.569</v>
      </c>
    </row>
    <row r="216" spans="1:6">
      <c r="A216" s="19" t="s">
        <v>19</v>
      </c>
      <c r="B216" s="19" t="s">
        <v>352</v>
      </c>
      <c r="C216" s="7">
        <v>2021</v>
      </c>
      <c r="D216" s="9" t="s">
        <v>4</v>
      </c>
      <c r="E216" s="9" t="s">
        <v>18</v>
      </c>
      <c r="F216" s="40">
        <v>1.8959999999999999</v>
      </c>
    </row>
    <row r="217" spans="1:6">
      <c r="A217" s="19" t="s">
        <v>20</v>
      </c>
      <c r="B217" s="19" t="s">
        <v>353</v>
      </c>
      <c r="C217" s="7">
        <v>2021</v>
      </c>
      <c r="D217" s="9" t="s">
        <v>4</v>
      </c>
      <c r="E217" s="9" t="s">
        <v>18</v>
      </c>
      <c r="F217" s="40">
        <v>2.4729999999999999</v>
      </c>
    </row>
    <row r="218" spans="1:6">
      <c r="A218" s="19" t="s">
        <v>21</v>
      </c>
      <c r="B218" s="19" t="s">
        <v>354</v>
      </c>
      <c r="C218" s="7">
        <v>2021</v>
      </c>
      <c r="D218" s="9" t="s">
        <v>4</v>
      </c>
      <c r="E218" s="9" t="s">
        <v>18</v>
      </c>
      <c r="F218" s="40">
        <v>1.573</v>
      </c>
    </row>
    <row r="219" spans="1:6">
      <c r="A219" s="19" t="s">
        <v>22</v>
      </c>
      <c r="B219" s="19" t="s">
        <v>355</v>
      </c>
      <c r="C219" s="7">
        <v>2021</v>
      </c>
      <c r="D219" s="9" t="s">
        <v>4</v>
      </c>
      <c r="E219" s="9" t="s">
        <v>18</v>
      </c>
      <c r="F219" s="40">
        <v>4.4039999999999999</v>
      </c>
    </row>
    <row r="220" spans="1:6">
      <c r="A220" s="19" t="s">
        <v>23</v>
      </c>
      <c r="B220" s="19" t="s">
        <v>356</v>
      </c>
      <c r="C220" s="7">
        <v>2021</v>
      </c>
      <c r="D220" s="9" t="s">
        <v>4</v>
      </c>
      <c r="E220" s="9" t="s">
        <v>18</v>
      </c>
      <c r="F220" s="40">
        <v>2.1619999999999999</v>
      </c>
    </row>
    <row r="221" spans="1:6">
      <c r="A221" s="19" t="s">
        <v>24</v>
      </c>
      <c r="B221" s="19" t="s">
        <v>357</v>
      </c>
      <c r="C221" s="7">
        <v>2021</v>
      </c>
      <c r="D221" s="9" t="s">
        <v>4</v>
      </c>
      <c r="E221" s="9" t="s">
        <v>18</v>
      </c>
      <c r="F221" s="40">
        <v>1.583</v>
      </c>
    </row>
    <row r="222" spans="1:6">
      <c r="A222" s="19" t="s">
        <v>25</v>
      </c>
      <c r="B222" s="19" t="s">
        <v>358</v>
      </c>
      <c r="C222" s="7">
        <v>2021</v>
      </c>
      <c r="D222" s="9" t="s">
        <v>4</v>
      </c>
      <c r="E222" s="9" t="s">
        <v>18</v>
      </c>
      <c r="F222" s="40">
        <v>4.1390000000000002</v>
      </c>
    </row>
    <row r="223" spans="1:6">
      <c r="A223" s="19" t="s">
        <v>26</v>
      </c>
      <c r="B223" s="19" t="s">
        <v>359</v>
      </c>
      <c r="C223" s="7">
        <v>2021</v>
      </c>
      <c r="D223" s="9" t="s">
        <v>4</v>
      </c>
      <c r="E223" s="9" t="s">
        <v>18</v>
      </c>
      <c r="F223" s="40">
        <v>2.7989999999999999</v>
      </c>
    </row>
    <row r="224" spans="1:6">
      <c r="A224" s="19" t="s">
        <v>27</v>
      </c>
      <c r="B224" s="19" t="s">
        <v>360</v>
      </c>
      <c r="C224" s="7">
        <v>2021</v>
      </c>
      <c r="D224" s="9" t="s">
        <v>4</v>
      </c>
      <c r="E224" s="9" t="s">
        <v>18</v>
      </c>
      <c r="F224" s="40">
        <v>3.18</v>
      </c>
    </row>
    <row r="225" spans="1:6">
      <c r="A225" s="19" t="s">
        <v>28</v>
      </c>
      <c r="B225" s="19" t="s">
        <v>361</v>
      </c>
      <c r="C225" s="7">
        <v>2021</v>
      </c>
      <c r="D225" s="9" t="s">
        <v>4</v>
      </c>
      <c r="E225" s="9" t="s">
        <v>18</v>
      </c>
      <c r="F225" s="40">
        <v>2.762</v>
      </c>
    </row>
    <row r="226" spans="1:6">
      <c r="A226" s="19" t="s">
        <v>29</v>
      </c>
      <c r="B226" s="19" t="s">
        <v>362</v>
      </c>
      <c r="C226" s="7">
        <v>2021</v>
      </c>
      <c r="D226" s="9" t="s">
        <v>4</v>
      </c>
      <c r="E226" s="9" t="s">
        <v>18</v>
      </c>
      <c r="F226" s="40">
        <v>3.6389999999999998</v>
      </c>
    </row>
    <row r="227" spans="1:6">
      <c r="A227" s="19" t="s">
        <v>30</v>
      </c>
      <c r="B227" s="19" t="s">
        <v>363</v>
      </c>
      <c r="C227" s="7">
        <v>2021</v>
      </c>
      <c r="D227" s="9" t="s">
        <v>4</v>
      </c>
      <c r="E227" s="9" t="s">
        <v>18</v>
      </c>
      <c r="F227" s="40">
        <v>1.7549999999999999</v>
      </c>
    </row>
    <row r="228" spans="1:6">
      <c r="A228" s="19" t="s">
        <v>31</v>
      </c>
      <c r="B228" s="19" t="s">
        <v>364</v>
      </c>
      <c r="C228" s="7">
        <v>2021</v>
      </c>
      <c r="D228" s="9" t="s">
        <v>4</v>
      </c>
      <c r="E228" s="9" t="s">
        <v>18</v>
      </c>
      <c r="F228" s="40">
        <v>2.2010000000000001</v>
      </c>
    </row>
    <row r="229" spans="1:6">
      <c r="A229" s="19" t="s">
        <v>32</v>
      </c>
      <c r="B229" s="19" t="s">
        <v>365</v>
      </c>
      <c r="C229" s="7">
        <v>2021</v>
      </c>
      <c r="D229" s="9" t="s">
        <v>4</v>
      </c>
      <c r="E229" s="9" t="s">
        <v>18</v>
      </c>
      <c r="F229" s="40">
        <v>1.226</v>
      </c>
    </row>
    <row r="230" spans="1:6">
      <c r="A230" s="19" t="s">
        <v>33</v>
      </c>
      <c r="B230" s="19" t="s">
        <v>366</v>
      </c>
      <c r="C230" s="7">
        <v>2021</v>
      </c>
      <c r="D230" s="9" t="s">
        <v>4</v>
      </c>
      <c r="E230" s="9" t="s">
        <v>18</v>
      </c>
      <c r="F230" s="40">
        <v>2.181</v>
      </c>
    </row>
    <row r="231" spans="1:6">
      <c r="A231" s="19" t="s">
        <v>34</v>
      </c>
      <c r="B231" s="19" t="s">
        <v>367</v>
      </c>
      <c r="C231" s="7">
        <v>2021</v>
      </c>
      <c r="D231" s="9" t="s">
        <v>4</v>
      </c>
      <c r="E231" s="9" t="s">
        <v>18</v>
      </c>
      <c r="F231" s="40">
        <v>1.3180000000000001</v>
      </c>
    </row>
    <row r="232" spans="1:6">
      <c r="A232" s="19" t="s">
        <v>35</v>
      </c>
      <c r="B232" s="19" t="s">
        <v>368</v>
      </c>
      <c r="C232" s="7">
        <v>2021</v>
      </c>
      <c r="D232" s="9" t="s">
        <v>4</v>
      </c>
      <c r="E232" s="9" t="s">
        <v>18</v>
      </c>
      <c r="F232" s="40">
        <v>5</v>
      </c>
    </row>
  </sheetData>
  <autoFilter ref="A1:F232" xr:uid="{00000000-0009-0000-0000-000010000000}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outlinePr summaryBelow="0" summaryRight="0"/>
  </sheetPr>
  <dimension ref="A1:F397"/>
  <sheetViews>
    <sheetView workbookViewId="0"/>
  </sheetViews>
  <sheetFormatPr baseColWidth="10" defaultColWidth="12.6640625" defaultRowHeight="15.75" customHeight="1"/>
  <sheetData>
    <row r="1" spans="1:6">
      <c r="A1" s="19" t="s">
        <v>1</v>
      </c>
      <c r="B1" s="19" t="s">
        <v>334</v>
      </c>
      <c r="C1" s="19" t="s">
        <v>0</v>
      </c>
      <c r="D1" s="19" t="s">
        <v>37</v>
      </c>
      <c r="E1" s="19" t="s">
        <v>39</v>
      </c>
      <c r="F1" s="19" t="s">
        <v>335</v>
      </c>
    </row>
    <row r="2" spans="1:6">
      <c r="A2" s="20" t="s">
        <v>3</v>
      </c>
      <c r="B2" s="19" t="s">
        <v>336</v>
      </c>
      <c r="C2" s="5">
        <v>2011</v>
      </c>
      <c r="D2" s="20" t="s">
        <v>4</v>
      </c>
      <c r="E2" s="20" t="s">
        <v>19</v>
      </c>
      <c r="F2" s="43">
        <v>69.5</v>
      </c>
    </row>
    <row r="3" spans="1:6">
      <c r="A3" s="20" t="s">
        <v>4</v>
      </c>
      <c r="B3" s="19" t="s">
        <v>337</v>
      </c>
      <c r="C3" s="5">
        <v>2011</v>
      </c>
      <c r="D3" s="20" t="s">
        <v>4</v>
      </c>
      <c r="E3" s="20" t="s">
        <v>19</v>
      </c>
      <c r="F3" s="43">
        <v>60.8</v>
      </c>
    </row>
    <row r="4" spans="1:6">
      <c r="A4" s="19" t="s">
        <v>5</v>
      </c>
      <c r="B4" s="19" t="s">
        <v>338</v>
      </c>
      <c r="C4" s="5">
        <v>2011</v>
      </c>
      <c r="D4" s="20" t="s">
        <v>4</v>
      </c>
      <c r="E4" s="20" t="s">
        <v>19</v>
      </c>
      <c r="F4" s="43">
        <v>58.2</v>
      </c>
    </row>
    <row r="5" spans="1:6">
      <c r="A5" s="19" t="s">
        <v>6</v>
      </c>
      <c r="B5" s="19" t="s">
        <v>339</v>
      </c>
      <c r="C5" s="5">
        <v>2011</v>
      </c>
      <c r="D5" s="20" t="s">
        <v>4</v>
      </c>
      <c r="E5" s="20" t="s">
        <v>19</v>
      </c>
      <c r="F5" s="43">
        <v>37.1</v>
      </c>
    </row>
    <row r="6" spans="1:6">
      <c r="A6" s="19" t="s">
        <v>7</v>
      </c>
      <c r="B6" s="19" t="s">
        <v>340</v>
      </c>
      <c r="C6" s="5">
        <v>2011</v>
      </c>
      <c r="D6" s="20" t="s">
        <v>4</v>
      </c>
      <c r="E6" s="20" t="s">
        <v>19</v>
      </c>
      <c r="F6" s="43">
        <v>51.2</v>
      </c>
    </row>
    <row r="7" spans="1:6">
      <c r="A7" s="19" t="s">
        <v>8</v>
      </c>
      <c r="B7" s="19" t="s">
        <v>341</v>
      </c>
      <c r="C7" s="5">
        <v>2011</v>
      </c>
      <c r="D7" s="20" t="s">
        <v>4</v>
      </c>
      <c r="E7" s="20" t="s">
        <v>19</v>
      </c>
      <c r="F7" s="43">
        <v>64.599999999999994</v>
      </c>
    </row>
    <row r="8" spans="1:6">
      <c r="A8" s="19" t="s">
        <v>9</v>
      </c>
      <c r="B8" s="19" t="s">
        <v>342</v>
      </c>
      <c r="C8" s="5">
        <v>2011</v>
      </c>
      <c r="D8" s="20" t="s">
        <v>4</v>
      </c>
      <c r="E8" s="20" t="s">
        <v>19</v>
      </c>
      <c r="F8" s="43">
        <v>65.8</v>
      </c>
    </row>
    <row r="9" spans="1:6">
      <c r="A9" s="19" t="s">
        <v>10</v>
      </c>
      <c r="B9" s="19" t="s">
        <v>343</v>
      </c>
      <c r="C9" s="5">
        <v>2011</v>
      </c>
      <c r="D9" s="20" t="s">
        <v>4</v>
      </c>
      <c r="E9" s="20" t="s">
        <v>19</v>
      </c>
      <c r="F9" s="43">
        <v>38.299999999999997</v>
      </c>
    </row>
    <row r="10" spans="1:6">
      <c r="A10" s="19" t="s">
        <v>11</v>
      </c>
      <c r="B10" s="19" t="s">
        <v>344</v>
      </c>
      <c r="C10" s="5">
        <v>2011</v>
      </c>
      <c r="D10" s="20" t="s">
        <v>4</v>
      </c>
      <c r="E10" s="20" t="s">
        <v>19</v>
      </c>
      <c r="F10" s="43">
        <v>89.5</v>
      </c>
    </row>
    <row r="11" spans="1:6">
      <c r="A11" s="19" t="s">
        <v>12</v>
      </c>
      <c r="B11" s="19" t="s">
        <v>345</v>
      </c>
      <c r="C11" s="5">
        <v>2011</v>
      </c>
      <c r="D11" s="20" t="s">
        <v>4</v>
      </c>
      <c r="E11" s="20" t="s">
        <v>19</v>
      </c>
      <c r="F11" s="43">
        <v>75.3</v>
      </c>
    </row>
    <row r="12" spans="1:6">
      <c r="A12" s="19" t="s">
        <v>13</v>
      </c>
      <c r="B12" s="19" t="s">
        <v>346</v>
      </c>
      <c r="C12" s="5">
        <v>2011</v>
      </c>
      <c r="D12" s="20" t="s">
        <v>4</v>
      </c>
      <c r="E12" s="20" t="s">
        <v>19</v>
      </c>
      <c r="F12" s="43">
        <v>88.1</v>
      </c>
    </row>
    <row r="13" spans="1:6">
      <c r="A13" s="19" t="s">
        <v>14</v>
      </c>
      <c r="B13" s="19" t="s">
        <v>347</v>
      </c>
      <c r="C13" s="5">
        <v>2011</v>
      </c>
      <c r="D13" s="20" t="s">
        <v>4</v>
      </c>
      <c r="E13" s="20" t="s">
        <v>19</v>
      </c>
      <c r="F13" s="43">
        <v>54</v>
      </c>
    </row>
    <row r="14" spans="1:6">
      <c r="A14" s="19" t="s">
        <v>15</v>
      </c>
      <c r="B14" s="19" t="s">
        <v>348</v>
      </c>
      <c r="C14" s="5">
        <v>2011</v>
      </c>
      <c r="D14" s="20" t="s">
        <v>4</v>
      </c>
      <c r="E14" s="20" t="s">
        <v>19</v>
      </c>
      <c r="F14" s="43">
        <v>72.5</v>
      </c>
    </row>
    <row r="15" spans="1:6">
      <c r="A15" s="19" t="s">
        <v>16</v>
      </c>
      <c r="B15" s="19" t="s">
        <v>349</v>
      </c>
      <c r="C15" s="5">
        <v>2011</v>
      </c>
      <c r="D15" s="20" t="s">
        <v>4</v>
      </c>
      <c r="E15" s="20" t="s">
        <v>19</v>
      </c>
      <c r="F15" s="43">
        <v>55.3</v>
      </c>
    </row>
    <row r="16" spans="1:6">
      <c r="A16" s="19" t="s">
        <v>17</v>
      </c>
      <c r="B16" s="19" t="s">
        <v>350</v>
      </c>
      <c r="C16" s="5">
        <v>2011</v>
      </c>
      <c r="D16" s="20" t="s">
        <v>4</v>
      </c>
      <c r="E16" s="20" t="s">
        <v>19</v>
      </c>
      <c r="F16" s="43">
        <v>71.2</v>
      </c>
    </row>
    <row r="17" spans="1:6">
      <c r="A17" s="19" t="s">
        <v>18</v>
      </c>
      <c r="B17" s="19" t="s">
        <v>351</v>
      </c>
      <c r="C17" s="5">
        <v>2011</v>
      </c>
      <c r="D17" s="20" t="s">
        <v>4</v>
      </c>
      <c r="E17" s="20" t="s">
        <v>19</v>
      </c>
      <c r="F17" s="43">
        <v>83.9</v>
      </c>
    </row>
    <row r="18" spans="1:6">
      <c r="A18" s="19" t="s">
        <v>19</v>
      </c>
      <c r="B18" s="19" t="s">
        <v>352</v>
      </c>
      <c r="C18" s="5">
        <v>2011</v>
      </c>
      <c r="D18" s="20" t="s">
        <v>4</v>
      </c>
      <c r="E18" s="20" t="s">
        <v>19</v>
      </c>
      <c r="F18" s="43">
        <v>76.099999999999994</v>
      </c>
    </row>
    <row r="19" spans="1:6">
      <c r="A19" s="19" t="s">
        <v>20</v>
      </c>
      <c r="B19" s="19" t="s">
        <v>353</v>
      </c>
      <c r="C19" s="5">
        <v>2011</v>
      </c>
      <c r="D19" s="20" t="s">
        <v>4</v>
      </c>
      <c r="E19" s="20" t="s">
        <v>19</v>
      </c>
      <c r="F19" s="43">
        <v>80.8</v>
      </c>
    </row>
    <row r="20" spans="1:6">
      <c r="A20" s="19" t="s">
        <v>21</v>
      </c>
      <c r="B20" s="19" t="s">
        <v>354</v>
      </c>
      <c r="C20" s="5">
        <v>2011</v>
      </c>
      <c r="D20" s="20" t="s">
        <v>4</v>
      </c>
      <c r="E20" s="20" t="s">
        <v>19</v>
      </c>
      <c r="F20" s="43">
        <v>79.3</v>
      </c>
    </row>
    <row r="21" spans="1:6">
      <c r="A21" s="19" t="s">
        <v>22</v>
      </c>
      <c r="B21" s="19" t="s">
        <v>355</v>
      </c>
      <c r="C21" s="5">
        <v>2011</v>
      </c>
      <c r="D21" s="20" t="s">
        <v>4</v>
      </c>
      <c r="E21" s="20" t="s">
        <v>19</v>
      </c>
      <c r="F21" s="43">
        <v>84.6</v>
      </c>
    </row>
    <row r="22" spans="1:6">
      <c r="A22" s="19" t="s">
        <v>23</v>
      </c>
      <c r="B22" s="19" t="s">
        <v>356</v>
      </c>
      <c r="C22" s="5">
        <v>2011</v>
      </c>
      <c r="D22" s="20" t="s">
        <v>4</v>
      </c>
      <c r="E22" s="20" t="s">
        <v>19</v>
      </c>
      <c r="F22" s="43">
        <v>73.3</v>
      </c>
    </row>
    <row r="23" spans="1:6">
      <c r="A23" s="19" t="s">
        <v>24</v>
      </c>
      <c r="B23" s="19" t="s">
        <v>357</v>
      </c>
      <c r="C23" s="5">
        <v>2011</v>
      </c>
      <c r="D23" s="20" t="s">
        <v>4</v>
      </c>
      <c r="E23" s="20" t="s">
        <v>19</v>
      </c>
      <c r="F23" s="43">
        <v>64</v>
      </c>
    </row>
    <row r="24" spans="1:6">
      <c r="A24" s="19" t="s">
        <v>25</v>
      </c>
      <c r="B24" s="19" t="s">
        <v>358</v>
      </c>
      <c r="C24" s="5">
        <v>2011</v>
      </c>
      <c r="D24" s="20" t="s">
        <v>4</v>
      </c>
      <c r="E24" s="20" t="s">
        <v>19</v>
      </c>
      <c r="F24" s="43">
        <v>30.2</v>
      </c>
    </row>
    <row r="25" spans="1:6">
      <c r="A25" s="19" t="s">
        <v>26</v>
      </c>
      <c r="B25" s="19" t="s">
        <v>359</v>
      </c>
      <c r="C25" s="5">
        <v>2011</v>
      </c>
      <c r="D25" s="20" t="s">
        <v>4</v>
      </c>
      <c r="E25" s="20" t="s">
        <v>19</v>
      </c>
      <c r="F25" s="43">
        <v>63.9</v>
      </c>
    </row>
    <row r="26" spans="1:6">
      <c r="A26" s="19" t="s">
        <v>27</v>
      </c>
      <c r="B26" s="19" t="s">
        <v>360</v>
      </c>
      <c r="C26" s="5">
        <v>2011</v>
      </c>
      <c r="D26" s="20" t="s">
        <v>4</v>
      </c>
      <c r="E26" s="20" t="s">
        <v>19</v>
      </c>
      <c r="F26" s="43">
        <v>76.3</v>
      </c>
    </row>
    <row r="27" spans="1:6">
      <c r="A27" s="19" t="s">
        <v>28</v>
      </c>
      <c r="B27" s="19" t="s">
        <v>361</v>
      </c>
      <c r="C27" s="5">
        <v>2011</v>
      </c>
      <c r="D27" s="20" t="s">
        <v>4</v>
      </c>
      <c r="E27" s="20" t="s">
        <v>19</v>
      </c>
      <c r="F27" s="43">
        <v>80.8</v>
      </c>
    </row>
    <row r="28" spans="1:6">
      <c r="A28" s="19" t="s">
        <v>29</v>
      </c>
      <c r="B28" s="19" t="s">
        <v>362</v>
      </c>
      <c r="C28" s="5">
        <v>2011</v>
      </c>
      <c r="D28" s="20" t="s">
        <v>4</v>
      </c>
      <c r="E28" s="20" t="s">
        <v>19</v>
      </c>
      <c r="F28" s="43">
        <v>46</v>
      </c>
    </row>
    <row r="29" spans="1:6">
      <c r="A29" s="19" t="s">
        <v>30</v>
      </c>
      <c r="B29" s="19" t="s">
        <v>363</v>
      </c>
      <c r="C29" s="5">
        <v>2011</v>
      </c>
      <c r="D29" s="20" t="s">
        <v>4</v>
      </c>
      <c r="E29" s="20" t="s">
        <v>19</v>
      </c>
      <c r="F29" s="43">
        <v>77.7</v>
      </c>
    </row>
    <row r="30" spans="1:6">
      <c r="A30" s="19" t="s">
        <v>31</v>
      </c>
      <c r="B30" s="19" t="s">
        <v>364</v>
      </c>
      <c r="C30" s="5">
        <v>2011</v>
      </c>
      <c r="D30" s="20" t="s">
        <v>4</v>
      </c>
      <c r="E30" s="20" t="s">
        <v>19</v>
      </c>
      <c r="F30" s="43">
        <v>83.4</v>
      </c>
    </row>
    <row r="31" spans="1:6">
      <c r="A31" s="19" t="s">
        <v>32</v>
      </c>
      <c r="B31" s="19" t="s">
        <v>365</v>
      </c>
      <c r="C31" s="5">
        <v>2011</v>
      </c>
      <c r="D31" s="20" t="s">
        <v>4</v>
      </c>
      <c r="E31" s="20" t="s">
        <v>19</v>
      </c>
      <c r="F31" s="43">
        <v>41.6</v>
      </c>
    </row>
    <row r="32" spans="1:6">
      <c r="A32" s="19" t="s">
        <v>33</v>
      </c>
      <c r="B32" s="19" t="s">
        <v>366</v>
      </c>
      <c r="C32" s="5">
        <v>2011</v>
      </c>
      <c r="D32" s="20" t="s">
        <v>4</v>
      </c>
      <c r="E32" s="20" t="s">
        <v>19</v>
      </c>
      <c r="F32" s="43">
        <v>64.8</v>
      </c>
    </row>
    <row r="33" spans="1:6">
      <c r="A33" s="19" t="s">
        <v>34</v>
      </c>
      <c r="B33" s="19" t="s">
        <v>367</v>
      </c>
      <c r="C33" s="5">
        <v>2011</v>
      </c>
      <c r="D33" s="20" t="s">
        <v>4</v>
      </c>
      <c r="E33" s="20" t="s">
        <v>19</v>
      </c>
      <c r="F33" s="43">
        <v>26.6</v>
      </c>
    </row>
    <row r="34" spans="1:6">
      <c r="A34" s="19" t="s">
        <v>35</v>
      </c>
      <c r="B34" s="19" t="s">
        <v>368</v>
      </c>
      <c r="C34" s="5">
        <v>2011</v>
      </c>
      <c r="D34" s="20" t="s">
        <v>4</v>
      </c>
      <c r="E34" s="20" t="s">
        <v>19</v>
      </c>
      <c r="F34" s="43">
        <v>83.1</v>
      </c>
    </row>
    <row r="35" spans="1:6">
      <c r="A35" s="20" t="s">
        <v>3</v>
      </c>
      <c r="B35" s="19" t="s">
        <v>336</v>
      </c>
      <c r="C35" s="5">
        <v>2012</v>
      </c>
      <c r="D35" s="20" t="s">
        <v>4</v>
      </c>
      <c r="E35" s="20" t="s">
        <v>19</v>
      </c>
      <c r="F35" s="43">
        <v>66.599999999999994</v>
      </c>
    </row>
    <row r="36" spans="1:6">
      <c r="A36" s="20" t="s">
        <v>4</v>
      </c>
      <c r="B36" s="19" t="s">
        <v>337</v>
      </c>
      <c r="C36" s="5">
        <v>2012</v>
      </c>
      <c r="D36" s="20" t="s">
        <v>4</v>
      </c>
      <c r="E36" s="20" t="s">
        <v>19</v>
      </c>
      <c r="F36" s="43">
        <v>46.5</v>
      </c>
    </row>
    <row r="37" spans="1:6">
      <c r="A37" s="19" t="s">
        <v>5</v>
      </c>
      <c r="B37" s="19" t="s">
        <v>338</v>
      </c>
      <c r="C37" s="5">
        <v>2012</v>
      </c>
      <c r="D37" s="20" t="s">
        <v>4</v>
      </c>
      <c r="E37" s="20" t="s">
        <v>19</v>
      </c>
      <c r="F37" s="43">
        <v>51.6</v>
      </c>
    </row>
    <row r="38" spans="1:6">
      <c r="A38" s="19" t="s">
        <v>6</v>
      </c>
      <c r="B38" s="19" t="s">
        <v>339</v>
      </c>
      <c r="C38" s="5">
        <v>2012</v>
      </c>
      <c r="D38" s="20" t="s">
        <v>4</v>
      </c>
      <c r="E38" s="20" t="s">
        <v>19</v>
      </c>
      <c r="F38" s="43">
        <v>24.4</v>
      </c>
    </row>
    <row r="39" spans="1:6">
      <c r="A39" s="19" t="s">
        <v>7</v>
      </c>
      <c r="B39" s="19" t="s">
        <v>340</v>
      </c>
      <c r="C39" s="5">
        <v>2012</v>
      </c>
      <c r="D39" s="20" t="s">
        <v>4</v>
      </c>
      <c r="E39" s="20" t="s">
        <v>19</v>
      </c>
      <c r="F39" s="43">
        <v>44.6</v>
      </c>
    </row>
    <row r="40" spans="1:6">
      <c r="A40" s="19" t="s">
        <v>8</v>
      </c>
      <c r="B40" s="19" t="s">
        <v>341</v>
      </c>
      <c r="C40" s="5">
        <v>2012</v>
      </c>
      <c r="D40" s="20" t="s">
        <v>4</v>
      </c>
      <c r="E40" s="20" t="s">
        <v>19</v>
      </c>
      <c r="F40" s="43">
        <v>74.599999999999994</v>
      </c>
    </row>
    <row r="41" spans="1:6">
      <c r="A41" s="19" t="s">
        <v>9</v>
      </c>
      <c r="B41" s="19" t="s">
        <v>342</v>
      </c>
      <c r="C41" s="5">
        <v>2012</v>
      </c>
      <c r="D41" s="20" t="s">
        <v>4</v>
      </c>
      <c r="E41" s="20" t="s">
        <v>19</v>
      </c>
      <c r="F41" s="43">
        <v>70.8</v>
      </c>
    </row>
    <row r="42" spans="1:6">
      <c r="A42" s="19" t="s">
        <v>10</v>
      </c>
      <c r="B42" s="19" t="s">
        <v>343</v>
      </c>
      <c r="C42" s="5">
        <v>2012</v>
      </c>
      <c r="D42" s="20" t="s">
        <v>4</v>
      </c>
      <c r="E42" s="20" t="s">
        <v>19</v>
      </c>
      <c r="F42" s="43">
        <v>37.9</v>
      </c>
    </row>
    <row r="43" spans="1:6">
      <c r="A43" s="19" t="s">
        <v>11</v>
      </c>
      <c r="B43" s="19" t="s">
        <v>344</v>
      </c>
      <c r="C43" s="5">
        <v>2012</v>
      </c>
      <c r="D43" s="20" t="s">
        <v>4</v>
      </c>
      <c r="E43" s="20" t="s">
        <v>19</v>
      </c>
      <c r="F43" s="43">
        <v>82.7</v>
      </c>
    </row>
    <row r="44" spans="1:6">
      <c r="A44" s="19" t="s">
        <v>12</v>
      </c>
      <c r="B44" s="19" t="s">
        <v>345</v>
      </c>
      <c r="C44" s="5">
        <v>2012</v>
      </c>
      <c r="D44" s="20" t="s">
        <v>4</v>
      </c>
      <c r="E44" s="20" t="s">
        <v>19</v>
      </c>
      <c r="F44" s="43">
        <v>70.8</v>
      </c>
    </row>
    <row r="45" spans="1:6">
      <c r="A45" s="19" t="s">
        <v>13</v>
      </c>
      <c r="B45" s="19" t="s">
        <v>346</v>
      </c>
      <c r="C45" s="5">
        <v>2012</v>
      </c>
      <c r="D45" s="20" t="s">
        <v>4</v>
      </c>
      <c r="E45" s="20" t="s">
        <v>19</v>
      </c>
      <c r="F45" s="43">
        <v>81.8</v>
      </c>
    </row>
    <row r="46" spans="1:6">
      <c r="A46" s="19" t="s">
        <v>14</v>
      </c>
      <c r="B46" s="19" t="s">
        <v>347</v>
      </c>
      <c r="C46" s="5">
        <v>2012</v>
      </c>
      <c r="D46" s="20" t="s">
        <v>4</v>
      </c>
      <c r="E46" s="20" t="s">
        <v>19</v>
      </c>
      <c r="F46" s="43">
        <v>54.1</v>
      </c>
    </row>
    <row r="47" spans="1:6">
      <c r="A47" s="19" t="s">
        <v>15</v>
      </c>
      <c r="B47" s="19" t="s">
        <v>348</v>
      </c>
      <c r="C47" s="5">
        <v>2012</v>
      </c>
      <c r="D47" s="20" t="s">
        <v>4</v>
      </c>
      <c r="E47" s="20" t="s">
        <v>19</v>
      </c>
      <c r="F47" s="43">
        <v>74.400000000000006</v>
      </c>
    </row>
    <row r="48" spans="1:6">
      <c r="A48" s="19" t="s">
        <v>16</v>
      </c>
      <c r="B48" s="19" t="s">
        <v>349</v>
      </c>
      <c r="C48" s="5">
        <v>2012</v>
      </c>
      <c r="D48" s="20" t="s">
        <v>4</v>
      </c>
      <c r="E48" s="20" t="s">
        <v>19</v>
      </c>
      <c r="F48" s="43">
        <v>49.2</v>
      </c>
    </row>
    <row r="49" spans="1:6">
      <c r="A49" s="19" t="s">
        <v>17</v>
      </c>
      <c r="B49" s="19" t="s">
        <v>350</v>
      </c>
      <c r="C49" s="5">
        <v>2012</v>
      </c>
      <c r="D49" s="20" t="s">
        <v>4</v>
      </c>
      <c r="E49" s="20" t="s">
        <v>19</v>
      </c>
      <c r="F49" s="43">
        <v>61.5</v>
      </c>
    </row>
    <row r="50" spans="1:6">
      <c r="A50" s="19" t="s">
        <v>18</v>
      </c>
      <c r="B50" s="19" t="s">
        <v>351</v>
      </c>
      <c r="C50" s="5">
        <v>2012</v>
      </c>
      <c r="D50" s="20" t="s">
        <v>4</v>
      </c>
      <c r="E50" s="20" t="s">
        <v>19</v>
      </c>
      <c r="F50" s="43">
        <v>84.5</v>
      </c>
    </row>
    <row r="51" spans="1:6">
      <c r="A51" s="19" t="s">
        <v>19</v>
      </c>
      <c r="B51" s="19" t="s">
        <v>352</v>
      </c>
      <c r="C51" s="5">
        <v>2012</v>
      </c>
      <c r="D51" s="20" t="s">
        <v>4</v>
      </c>
      <c r="E51" s="20" t="s">
        <v>19</v>
      </c>
      <c r="F51" s="43">
        <v>76</v>
      </c>
    </row>
    <row r="52" spans="1:6">
      <c r="A52" s="19" t="s">
        <v>20</v>
      </c>
      <c r="B52" s="19" t="s">
        <v>353</v>
      </c>
      <c r="C52" s="5">
        <v>2012</v>
      </c>
      <c r="D52" s="20" t="s">
        <v>4</v>
      </c>
      <c r="E52" s="20" t="s">
        <v>19</v>
      </c>
      <c r="F52" s="43">
        <v>81.2</v>
      </c>
    </row>
    <row r="53" spans="1:6">
      <c r="A53" s="19" t="s">
        <v>21</v>
      </c>
      <c r="B53" s="19" t="s">
        <v>354</v>
      </c>
      <c r="C53" s="5">
        <v>2012</v>
      </c>
      <c r="D53" s="20" t="s">
        <v>4</v>
      </c>
      <c r="E53" s="20" t="s">
        <v>19</v>
      </c>
      <c r="F53" s="43">
        <v>72.900000000000006</v>
      </c>
    </row>
    <row r="54" spans="1:6">
      <c r="A54" s="19" t="s">
        <v>22</v>
      </c>
      <c r="B54" s="19" t="s">
        <v>355</v>
      </c>
      <c r="C54" s="5">
        <v>2012</v>
      </c>
      <c r="D54" s="20" t="s">
        <v>4</v>
      </c>
      <c r="E54" s="20" t="s">
        <v>19</v>
      </c>
      <c r="F54" s="43">
        <v>86.7</v>
      </c>
    </row>
    <row r="55" spans="1:6">
      <c r="A55" s="19" t="s">
        <v>23</v>
      </c>
      <c r="B55" s="19" t="s">
        <v>356</v>
      </c>
      <c r="C55" s="5">
        <v>2012</v>
      </c>
      <c r="D55" s="20" t="s">
        <v>4</v>
      </c>
      <c r="E55" s="20" t="s">
        <v>19</v>
      </c>
      <c r="F55" s="43">
        <v>60.7</v>
      </c>
    </row>
    <row r="56" spans="1:6">
      <c r="A56" s="19" t="s">
        <v>24</v>
      </c>
      <c r="B56" s="19" t="s">
        <v>357</v>
      </c>
      <c r="C56" s="5">
        <v>2012</v>
      </c>
      <c r="D56" s="20" t="s">
        <v>4</v>
      </c>
      <c r="E56" s="20" t="s">
        <v>19</v>
      </c>
      <c r="F56" s="43">
        <v>57.1</v>
      </c>
    </row>
    <row r="57" spans="1:6">
      <c r="A57" s="19" t="s">
        <v>25</v>
      </c>
      <c r="B57" s="19" t="s">
        <v>358</v>
      </c>
      <c r="C57" s="5">
        <v>2012</v>
      </c>
      <c r="D57" s="20" t="s">
        <v>4</v>
      </c>
      <c r="E57" s="20" t="s">
        <v>19</v>
      </c>
      <c r="F57" s="43">
        <v>29.4</v>
      </c>
    </row>
    <row r="58" spans="1:6">
      <c r="A58" s="19" t="s">
        <v>26</v>
      </c>
      <c r="B58" s="19" t="s">
        <v>359</v>
      </c>
      <c r="C58" s="5">
        <v>2012</v>
      </c>
      <c r="D58" s="20" t="s">
        <v>4</v>
      </c>
      <c r="E58" s="20" t="s">
        <v>19</v>
      </c>
      <c r="F58" s="43">
        <v>59.9</v>
      </c>
    </row>
    <row r="59" spans="1:6">
      <c r="A59" s="19" t="s">
        <v>27</v>
      </c>
      <c r="B59" s="19" t="s">
        <v>360</v>
      </c>
      <c r="C59" s="5">
        <v>2012</v>
      </c>
      <c r="D59" s="20" t="s">
        <v>4</v>
      </c>
      <c r="E59" s="20" t="s">
        <v>19</v>
      </c>
      <c r="F59" s="43">
        <v>60</v>
      </c>
    </row>
    <row r="60" spans="1:6">
      <c r="A60" s="19" t="s">
        <v>28</v>
      </c>
      <c r="B60" s="19" t="s">
        <v>361</v>
      </c>
      <c r="C60" s="5">
        <v>2012</v>
      </c>
      <c r="D60" s="20" t="s">
        <v>4</v>
      </c>
      <c r="E60" s="20" t="s">
        <v>19</v>
      </c>
      <c r="F60" s="43">
        <v>77.400000000000006</v>
      </c>
    </row>
    <row r="61" spans="1:6">
      <c r="A61" s="19" t="s">
        <v>29</v>
      </c>
      <c r="B61" s="19" t="s">
        <v>362</v>
      </c>
      <c r="C61" s="5">
        <v>2012</v>
      </c>
      <c r="D61" s="20" t="s">
        <v>4</v>
      </c>
      <c r="E61" s="20" t="s">
        <v>19</v>
      </c>
      <c r="F61" s="43">
        <v>42.4</v>
      </c>
    </row>
    <row r="62" spans="1:6">
      <c r="A62" s="19" t="s">
        <v>30</v>
      </c>
      <c r="B62" s="19" t="s">
        <v>363</v>
      </c>
      <c r="C62" s="5">
        <v>2012</v>
      </c>
      <c r="D62" s="20" t="s">
        <v>4</v>
      </c>
      <c r="E62" s="20" t="s">
        <v>19</v>
      </c>
      <c r="F62" s="43">
        <v>71.2</v>
      </c>
    </row>
    <row r="63" spans="1:6">
      <c r="A63" s="19" t="s">
        <v>31</v>
      </c>
      <c r="B63" s="19" t="s">
        <v>364</v>
      </c>
      <c r="C63" s="5">
        <v>2012</v>
      </c>
      <c r="D63" s="20" t="s">
        <v>4</v>
      </c>
      <c r="E63" s="20" t="s">
        <v>19</v>
      </c>
      <c r="F63" s="43">
        <v>82.9</v>
      </c>
    </row>
    <row r="64" spans="1:6">
      <c r="A64" s="19" t="s">
        <v>32</v>
      </c>
      <c r="B64" s="19" t="s">
        <v>365</v>
      </c>
      <c r="C64" s="5">
        <v>2012</v>
      </c>
      <c r="D64" s="20" t="s">
        <v>4</v>
      </c>
      <c r="E64" s="20" t="s">
        <v>19</v>
      </c>
      <c r="F64" s="43">
        <v>40.1</v>
      </c>
    </row>
    <row r="65" spans="1:6">
      <c r="A65" s="19" t="s">
        <v>33</v>
      </c>
      <c r="B65" s="19" t="s">
        <v>366</v>
      </c>
      <c r="C65" s="5">
        <v>2012</v>
      </c>
      <c r="D65" s="20" t="s">
        <v>4</v>
      </c>
      <c r="E65" s="20" t="s">
        <v>19</v>
      </c>
      <c r="F65" s="43">
        <v>70</v>
      </c>
    </row>
    <row r="66" spans="1:6">
      <c r="A66" s="19" t="s">
        <v>34</v>
      </c>
      <c r="B66" s="19" t="s">
        <v>367</v>
      </c>
      <c r="C66" s="5">
        <v>2012</v>
      </c>
      <c r="D66" s="20" t="s">
        <v>4</v>
      </c>
      <c r="E66" s="20" t="s">
        <v>19</v>
      </c>
      <c r="F66" s="43">
        <v>19.2</v>
      </c>
    </row>
    <row r="67" spans="1:6">
      <c r="A67" s="19" t="s">
        <v>35</v>
      </c>
      <c r="B67" s="19" t="s">
        <v>368</v>
      </c>
      <c r="C67" s="5">
        <v>2012</v>
      </c>
      <c r="D67" s="20" t="s">
        <v>4</v>
      </c>
      <c r="E67" s="20" t="s">
        <v>19</v>
      </c>
      <c r="F67" s="43">
        <v>80.5</v>
      </c>
    </row>
    <row r="68" spans="1:6">
      <c r="A68" s="20" t="s">
        <v>3</v>
      </c>
      <c r="B68" s="19" t="s">
        <v>336</v>
      </c>
      <c r="C68" s="5">
        <v>2013</v>
      </c>
      <c r="D68" s="20" t="s">
        <v>4</v>
      </c>
      <c r="E68" s="20" t="s">
        <v>19</v>
      </c>
      <c r="F68" s="43">
        <v>72.3</v>
      </c>
    </row>
    <row r="69" spans="1:6">
      <c r="A69" s="20" t="s">
        <v>4</v>
      </c>
      <c r="B69" s="19" t="s">
        <v>337</v>
      </c>
      <c r="C69" s="5">
        <v>2013</v>
      </c>
      <c r="D69" s="20" t="s">
        <v>4</v>
      </c>
      <c r="E69" s="20" t="s">
        <v>19</v>
      </c>
      <c r="F69" s="43">
        <v>51.8</v>
      </c>
    </row>
    <row r="70" spans="1:6">
      <c r="A70" s="19" t="s">
        <v>5</v>
      </c>
      <c r="B70" s="19" t="s">
        <v>338</v>
      </c>
      <c r="C70" s="5">
        <v>2013</v>
      </c>
      <c r="D70" s="20" t="s">
        <v>4</v>
      </c>
      <c r="E70" s="20" t="s">
        <v>19</v>
      </c>
      <c r="F70" s="43">
        <v>51.5</v>
      </c>
    </row>
    <row r="71" spans="1:6">
      <c r="A71" s="19" t="s">
        <v>6</v>
      </c>
      <c r="B71" s="19" t="s">
        <v>339</v>
      </c>
      <c r="C71" s="5">
        <v>2013</v>
      </c>
      <c r="D71" s="20" t="s">
        <v>4</v>
      </c>
      <c r="E71" s="20" t="s">
        <v>19</v>
      </c>
      <c r="F71" s="43">
        <v>30.1</v>
      </c>
    </row>
    <row r="72" spans="1:6">
      <c r="A72" s="19" t="s">
        <v>7</v>
      </c>
      <c r="B72" s="19" t="s">
        <v>340</v>
      </c>
      <c r="C72" s="5">
        <v>2013</v>
      </c>
      <c r="D72" s="20" t="s">
        <v>4</v>
      </c>
      <c r="E72" s="20" t="s">
        <v>19</v>
      </c>
      <c r="F72" s="43">
        <v>56.7</v>
      </c>
    </row>
    <row r="73" spans="1:6">
      <c r="A73" s="19" t="s">
        <v>8</v>
      </c>
      <c r="B73" s="19" t="s">
        <v>341</v>
      </c>
      <c r="C73" s="5">
        <v>2013</v>
      </c>
      <c r="D73" s="20" t="s">
        <v>4</v>
      </c>
      <c r="E73" s="20" t="s">
        <v>19</v>
      </c>
      <c r="F73" s="43">
        <v>82</v>
      </c>
    </row>
    <row r="74" spans="1:6">
      <c r="A74" s="19" t="s">
        <v>9</v>
      </c>
      <c r="B74" s="19" t="s">
        <v>342</v>
      </c>
      <c r="C74" s="5">
        <v>2013</v>
      </c>
      <c r="D74" s="20" t="s">
        <v>4</v>
      </c>
      <c r="E74" s="20" t="s">
        <v>19</v>
      </c>
      <c r="F74" s="43">
        <v>71.099999999999994</v>
      </c>
    </row>
    <row r="75" spans="1:6">
      <c r="A75" s="19" t="s">
        <v>10</v>
      </c>
      <c r="B75" s="19" t="s">
        <v>343</v>
      </c>
      <c r="C75" s="5">
        <v>2013</v>
      </c>
      <c r="D75" s="20" t="s">
        <v>4</v>
      </c>
      <c r="E75" s="20" t="s">
        <v>19</v>
      </c>
      <c r="F75" s="43">
        <v>51</v>
      </c>
    </row>
    <row r="76" spans="1:6">
      <c r="A76" s="19" t="s">
        <v>11</v>
      </c>
      <c r="B76" s="19" t="s">
        <v>344</v>
      </c>
      <c r="C76" s="5">
        <v>2013</v>
      </c>
      <c r="D76" s="20" t="s">
        <v>4</v>
      </c>
      <c r="E76" s="20" t="s">
        <v>19</v>
      </c>
      <c r="F76" s="43">
        <v>78</v>
      </c>
    </row>
    <row r="77" spans="1:6">
      <c r="A77" s="19" t="s">
        <v>12</v>
      </c>
      <c r="B77" s="19" t="s">
        <v>345</v>
      </c>
      <c r="C77" s="5">
        <v>2013</v>
      </c>
      <c r="D77" s="20" t="s">
        <v>4</v>
      </c>
      <c r="E77" s="20" t="s">
        <v>19</v>
      </c>
      <c r="F77" s="43">
        <v>73</v>
      </c>
    </row>
    <row r="78" spans="1:6">
      <c r="A78" s="19" t="s">
        <v>13</v>
      </c>
      <c r="B78" s="19" t="s">
        <v>346</v>
      </c>
      <c r="C78" s="5">
        <v>2013</v>
      </c>
      <c r="D78" s="20" t="s">
        <v>4</v>
      </c>
      <c r="E78" s="20" t="s">
        <v>19</v>
      </c>
      <c r="F78" s="43">
        <v>77.8</v>
      </c>
    </row>
    <row r="79" spans="1:6">
      <c r="A79" s="19" t="s">
        <v>14</v>
      </c>
      <c r="B79" s="19" t="s">
        <v>347</v>
      </c>
      <c r="C79" s="5">
        <v>2013</v>
      </c>
      <c r="D79" s="20" t="s">
        <v>4</v>
      </c>
      <c r="E79" s="20" t="s">
        <v>19</v>
      </c>
      <c r="F79" s="43">
        <v>58.8</v>
      </c>
    </row>
    <row r="80" spans="1:6">
      <c r="A80" s="19" t="s">
        <v>15</v>
      </c>
      <c r="B80" s="19" t="s">
        <v>348</v>
      </c>
      <c r="C80" s="5">
        <v>2013</v>
      </c>
      <c r="D80" s="20" t="s">
        <v>4</v>
      </c>
      <c r="E80" s="20" t="s">
        <v>19</v>
      </c>
      <c r="F80" s="43">
        <v>86.9</v>
      </c>
    </row>
    <row r="81" spans="1:6">
      <c r="A81" s="19" t="s">
        <v>16</v>
      </c>
      <c r="B81" s="19" t="s">
        <v>349</v>
      </c>
      <c r="C81" s="5">
        <v>2013</v>
      </c>
      <c r="D81" s="20" t="s">
        <v>4</v>
      </c>
      <c r="E81" s="20" t="s">
        <v>19</v>
      </c>
      <c r="F81" s="43">
        <v>56.3</v>
      </c>
    </row>
    <row r="82" spans="1:6">
      <c r="A82" s="19" t="s">
        <v>17</v>
      </c>
      <c r="B82" s="19" t="s">
        <v>350</v>
      </c>
      <c r="C82" s="5">
        <v>2013</v>
      </c>
      <c r="D82" s="20" t="s">
        <v>4</v>
      </c>
      <c r="E82" s="20" t="s">
        <v>19</v>
      </c>
      <c r="F82" s="43">
        <v>75.900000000000006</v>
      </c>
    </row>
    <row r="83" spans="1:6">
      <c r="A83" s="19" t="s">
        <v>18</v>
      </c>
      <c r="B83" s="19" t="s">
        <v>351</v>
      </c>
      <c r="C83" s="5">
        <v>2013</v>
      </c>
      <c r="D83" s="20" t="s">
        <v>4</v>
      </c>
      <c r="E83" s="20" t="s">
        <v>19</v>
      </c>
      <c r="F83" s="43">
        <v>90.7</v>
      </c>
    </row>
    <row r="84" spans="1:6">
      <c r="A84" s="19" t="s">
        <v>19</v>
      </c>
      <c r="B84" s="19" t="s">
        <v>352</v>
      </c>
      <c r="C84" s="5">
        <v>2013</v>
      </c>
      <c r="D84" s="20" t="s">
        <v>4</v>
      </c>
      <c r="E84" s="20" t="s">
        <v>19</v>
      </c>
      <c r="F84" s="43">
        <v>80.3</v>
      </c>
    </row>
    <row r="85" spans="1:6">
      <c r="A85" s="19" t="s">
        <v>20</v>
      </c>
      <c r="B85" s="19" t="s">
        <v>353</v>
      </c>
      <c r="C85" s="5">
        <v>2013</v>
      </c>
      <c r="D85" s="20" t="s">
        <v>4</v>
      </c>
      <c r="E85" s="20" t="s">
        <v>19</v>
      </c>
      <c r="F85" s="43">
        <v>86.5</v>
      </c>
    </row>
    <row r="86" spans="1:6">
      <c r="A86" s="19" t="s">
        <v>21</v>
      </c>
      <c r="B86" s="19" t="s">
        <v>354</v>
      </c>
      <c r="C86" s="5">
        <v>2013</v>
      </c>
      <c r="D86" s="20" t="s">
        <v>4</v>
      </c>
      <c r="E86" s="20" t="s">
        <v>19</v>
      </c>
      <c r="F86" s="43">
        <v>56.6</v>
      </c>
    </row>
    <row r="87" spans="1:6">
      <c r="A87" s="19" t="s">
        <v>22</v>
      </c>
      <c r="B87" s="19" t="s">
        <v>355</v>
      </c>
      <c r="C87" s="5">
        <v>2013</v>
      </c>
      <c r="D87" s="20" t="s">
        <v>4</v>
      </c>
      <c r="E87" s="20" t="s">
        <v>19</v>
      </c>
      <c r="F87" s="43">
        <v>80.2</v>
      </c>
    </row>
    <row r="88" spans="1:6">
      <c r="A88" s="19" t="s">
        <v>23</v>
      </c>
      <c r="B88" s="19" t="s">
        <v>356</v>
      </c>
      <c r="C88" s="5">
        <v>2013</v>
      </c>
      <c r="D88" s="20" t="s">
        <v>4</v>
      </c>
      <c r="E88" s="20" t="s">
        <v>19</v>
      </c>
      <c r="F88" s="43">
        <v>66.900000000000006</v>
      </c>
    </row>
    <row r="89" spans="1:6">
      <c r="A89" s="19" t="s">
        <v>24</v>
      </c>
      <c r="B89" s="19" t="s">
        <v>357</v>
      </c>
      <c r="C89" s="5">
        <v>2013</v>
      </c>
      <c r="D89" s="20" t="s">
        <v>4</v>
      </c>
      <c r="E89" s="20" t="s">
        <v>19</v>
      </c>
      <c r="F89" s="43">
        <v>63.3</v>
      </c>
    </row>
    <row r="90" spans="1:6">
      <c r="A90" s="19" t="s">
        <v>25</v>
      </c>
      <c r="B90" s="19" t="s">
        <v>358</v>
      </c>
      <c r="C90" s="5">
        <v>2013</v>
      </c>
      <c r="D90" s="20" t="s">
        <v>4</v>
      </c>
      <c r="E90" s="20" t="s">
        <v>19</v>
      </c>
      <c r="F90" s="43">
        <v>41.1</v>
      </c>
    </row>
    <row r="91" spans="1:6">
      <c r="A91" s="19" t="s">
        <v>26</v>
      </c>
      <c r="B91" s="19" t="s">
        <v>359</v>
      </c>
      <c r="C91" s="5">
        <v>2013</v>
      </c>
      <c r="D91" s="20" t="s">
        <v>4</v>
      </c>
      <c r="E91" s="20" t="s">
        <v>19</v>
      </c>
      <c r="F91" s="43">
        <v>70</v>
      </c>
    </row>
    <row r="92" spans="1:6">
      <c r="A92" s="19" t="s">
        <v>27</v>
      </c>
      <c r="B92" s="19" t="s">
        <v>360</v>
      </c>
      <c r="C92" s="5">
        <v>2013</v>
      </c>
      <c r="D92" s="20" t="s">
        <v>4</v>
      </c>
      <c r="E92" s="20" t="s">
        <v>19</v>
      </c>
      <c r="F92" s="43">
        <v>77.8</v>
      </c>
    </row>
    <row r="93" spans="1:6">
      <c r="A93" s="19" t="s">
        <v>28</v>
      </c>
      <c r="B93" s="19" t="s">
        <v>361</v>
      </c>
      <c r="C93" s="5">
        <v>2013</v>
      </c>
      <c r="D93" s="20" t="s">
        <v>4</v>
      </c>
      <c r="E93" s="20" t="s">
        <v>19</v>
      </c>
      <c r="F93" s="43">
        <v>77.7</v>
      </c>
    </row>
    <row r="94" spans="1:6">
      <c r="A94" s="19" t="s">
        <v>29</v>
      </c>
      <c r="B94" s="19" t="s">
        <v>362</v>
      </c>
      <c r="C94" s="5">
        <v>2013</v>
      </c>
      <c r="D94" s="20" t="s">
        <v>4</v>
      </c>
      <c r="E94" s="20" t="s">
        <v>19</v>
      </c>
      <c r="F94" s="43">
        <v>52.5</v>
      </c>
    </row>
    <row r="95" spans="1:6">
      <c r="A95" s="19" t="s">
        <v>30</v>
      </c>
      <c r="B95" s="19" t="s">
        <v>363</v>
      </c>
      <c r="C95" s="5">
        <v>2013</v>
      </c>
      <c r="D95" s="20" t="s">
        <v>4</v>
      </c>
      <c r="E95" s="20" t="s">
        <v>19</v>
      </c>
      <c r="F95" s="43">
        <v>83.4</v>
      </c>
    </row>
    <row r="96" spans="1:6">
      <c r="A96" s="19" t="s">
        <v>31</v>
      </c>
      <c r="B96" s="19" t="s">
        <v>364</v>
      </c>
      <c r="C96" s="5">
        <v>2013</v>
      </c>
      <c r="D96" s="20" t="s">
        <v>4</v>
      </c>
      <c r="E96" s="20" t="s">
        <v>19</v>
      </c>
      <c r="F96" s="43">
        <v>84.1</v>
      </c>
    </row>
    <row r="97" spans="1:6">
      <c r="A97" s="19" t="s">
        <v>32</v>
      </c>
      <c r="B97" s="19" t="s">
        <v>365</v>
      </c>
      <c r="C97" s="5">
        <v>2013</v>
      </c>
      <c r="D97" s="20" t="s">
        <v>4</v>
      </c>
      <c r="E97" s="20" t="s">
        <v>19</v>
      </c>
      <c r="F97" s="43">
        <v>52.1</v>
      </c>
    </row>
    <row r="98" spans="1:6">
      <c r="A98" s="19" t="s">
        <v>33</v>
      </c>
      <c r="B98" s="19" t="s">
        <v>366</v>
      </c>
      <c r="C98" s="5">
        <v>2013</v>
      </c>
      <c r="D98" s="20" t="s">
        <v>4</v>
      </c>
      <c r="E98" s="20" t="s">
        <v>19</v>
      </c>
      <c r="F98" s="43">
        <v>75.400000000000006</v>
      </c>
    </row>
    <row r="99" spans="1:6">
      <c r="A99" s="19" t="s">
        <v>34</v>
      </c>
      <c r="B99" s="19" t="s">
        <v>367</v>
      </c>
      <c r="C99" s="5">
        <v>2013</v>
      </c>
      <c r="D99" s="20" t="s">
        <v>4</v>
      </c>
      <c r="E99" s="20" t="s">
        <v>19</v>
      </c>
      <c r="F99" s="43">
        <v>32.200000000000003</v>
      </c>
    </row>
    <row r="100" spans="1:6">
      <c r="A100" s="19" t="s">
        <v>35</v>
      </c>
      <c r="B100" s="19" t="s">
        <v>368</v>
      </c>
      <c r="C100" s="5">
        <v>2013</v>
      </c>
      <c r="D100" s="20" t="s">
        <v>4</v>
      </c>
      <c r="E100" s="20" t="s">
        <v>19</v>
      </c>
      <c r="F100" s="43">
        <v>84.7</v>
      </c>
    </row>
    <row r="101" spans="1:6">
      <c r="A101" s="20" t="s">
        <v>3</v>
      </c>
      <c r="B101" s="19" t="s">
        <v>336</v>
      </c>
      <c r="C101" s="5">
        <v>2014</v>
      </c>
      <c r="D101" s="20" t="s">
        <v>4</v>
      </c>
      <c r="E101" s="20" t="s">
        <v>19</v>
      </c>
      <c r="F101" s="43">
        <v>73.3</v>
      </c>
    </row>
    <row r="102" spans="1:6">
      <c r="A102" s="20" t="s">
        <v>4</v>
      </c>
      <c r="B102" s="19" t="s">
        <v>337</v>
      </c>
      <c r="C102" s="5">
        <v>2014</v>
      </c>
      <c r="D102" s="20" t="s">
        <v>4</v>
      </c>
      <c r="E102" s="20" t="s">
        <v>19</v>
      </c>
      <c r="F102" s="43">
        <v>49.1</v>
      </c>
    </row>
    <row r="103" spans="1:6">
      <c r="A103" s="19" t="s">
        <v>5</v>
      </c>
      <c r="B103" s="19" t="s">
        <v>338</v>
      </c>
      <c r="C103" s="5">
        <v>2014</v>
      </c>
      <c r="D103" s="20" t="s">
        <v>4</v>
      </c>
      <c r="E103" s="20" t="s">
        <v>19</v>
      </c>
      <c r="F103" s="43">
        <v>53.7</v>
      </c>
    </row>
    <row r="104" spans="1:6">
      <c r="A104" s="19" t="s">
        <v>6</v>
      </c>
      <c r="B104" s="19" t="s">
        <v>339</v>
      </c>
      <c r="C104" s="5">
        <v>2014</v>
      </c>
      <c r="D104" s="20" t="s">
        <v>4</v>
      </c>
      <c r="E104" s="20" t="s">
        <v>19</v>
      </c>
      <c r="F104" s="43">
        <v>39.299999999999997</v>
      </c>
    </row>
    <row r="105" spans="1:6">
      <c r="A105" s="19" t="s">
        <v>7</v>
      </c>
      <c r="B105" s="19" t="s">
        <v>340</v>
      </c>
      <c r="C105" s="5">
        <v>2014</v>
      </c>
      <c r="D105" s="20" t="s">
        <v>4</v>
      </c>
      <c r="E105" s="20" t="s">
        <v>19</v>
      </c>
      <c r="F105" s="43">
        <v>58.9</v>
      </c>
    </row>
    <row r="106" spans="1:6">
      <c r="A106" s="19" t="s">
        <v>8</v>
      </c>
      <c r="B106" s="19" t="s">
        <v>341</v>
      </c>
      <c r="C106" s="5">
        <v>2014</v>
      </c>
      <c r="D106" s="20" t="s">
        <v>4</v>
      </c>
      <c r="E106" s="20" t="s">
        <v>19</v>
      </c>
      <c r="F106" s="43">
        <v>78.5</v>
      </c>
    </row>
    <row r="107" spans="1:6">
      <c r="A107" s="19" t="s">
        <v>9</v>
      </c>
      <c r="B107" s="19" t="s">
        <v>342</v>
      </c>
      <c r="C107" s="5">
        <v>2014</v>
      </c>
      <c r="D107" s="20" t="s">
        <v>4</v>
      </c>
      <c r="E107" s="20" t="s">
        <v>19</v>
      </c>
      <c r="F107" s="43">
        <v>56.9</v>
      </c>
    </row>
    <row r="108" spans="1:6">
      <c r="A108" s="19" t="s">
        <v>10</v>
      </c>
      <c r="B108" s="19" t="s">
        <v>343</v>
      </c>
      <c r="C108" s="5">
        <v>2014</v>
      </c>
      <c r="D108" s="20" t="s">
        <v>4</v>
      </c>
      <c r="E108" s="20" t="s">
        <v>19</v>
      </c>
      <c r="F108" s="43">
        <v>62.1</v>
      </c>
    </row>
    <row r="109" spans="1:6">
      <c r="A109" s="19" t="s">
        <v>11</v>
      </c>
      <c r="B109" s="19" t="s">
        <v>344</v>
      </c>
      <c r="C109" s="5">
        <v>2014</v>
      </c>
      <c r="D109" s="20" t="s">
        <v>4</v>
      </c>
      <c r="E109" s="20" t="s">
        <v>19</v>
      </c>
      <c r="F109" s="43">
        <v>75.2</v>
      </c>
    </row>
    <row r="110" spans="1:6">
      <c r="A110" s="19" t="s">
        <v>12</v>
      </c>
      <c r="B110" s="19" t="s">
        <v>345</v>
      </c>
      <c r="C110" s="5">
        <v>2014</v>
      </c>
      <c r="D110" s="20" t="s">
        <v>4</v>
      </c>
      <c r="E110" s="20" t="s">
        <v>19</v>
      </c>
      <c r="F110" s="43">
        <v>77.599999999999994</v>
      </c>
    </row>
    <row r="111" spans="1:6">
      <c r="A111" s="19" t="s">
        <v>13</v>
      </c>
      <c r="B111" s="19" t="s">
        <v>346</v>
      </c>
      <c r="C111" s="5">
        <v>2014</v>
      </c>
      <c r="D111" s="20" t="s">
        <v>4</v>
      </c>
      <c r="E111" s="20" t="s">
        <v>19</v>
      </c>
      <c r="F111" s="43">
        <v>73.5</v>
      </c>
    </row>
    <row r="112" spans="1:6">
      <c r="A112" s="19" t="s">
        <v>14</v>
      </c>
      <c r="B112" s="19" t="s">
        <v>347</v>
      </c>
      <c r="C112" s="5">
        <v>2014</v>
      </c>
      <c r="D112" s="20" t="s">
        <v>4</v>
      </c>
      <c r="E112" s="20" t="s">
        <v>19</v>
      </c>
      <c r="F112" s="43">
        <v>64.8</v>
      </c>
    </row>
    <row r="113" spans="1:6">
      <c r="A113" s="19" t="s">
        <v>15</v>
      </c>
      <c r="B113" s="19" t="s">
        <v>348</v>
      </c>
      <c r="C113" s="5">
        <v>2014</v>
      </c>
      <c r="D113" s="20" t="s">
        <v>4</v>
      </c>
      <c r="E113" s="20" t="s">
        <v>19</v>
      </c>
      <c r="F113" s="43">
        <v>78.900000000000006</v>
      </c>
    </row>
    <row r="114" spans="1:6">
      <c r="A114" s="19" t="s">
        <v>16</v>
      </c>
      <c r="B114" s="19" t="s">
        <v>349</v>
      </c>
      <c r="C114" s="5">
        <v>2014</v>
      </c>
      <c r="D114" s="20" t="s">
        <v>4</v>
      </c>
      <c r="E114" s="20" t="s">
        <v>19</v>
      </c>
      <c r="F114" s="43">
        <v>65.5</v>
      </c>
    </row>
    <row r="115" spans="1:6">
      <c r="A115" s="19" t="s">
        <v>17</v>
      </c>
      <c r="B115" s="19" t="s">
        <v>350</v>
      </c>
      <c r="C115" s="5">
        <v>2014</v>
      </c>
      <c r="D115" s="20" t="s">
        <v>4</v>
      </c>
      <c r="E115" s="20" t="s">
        <v>19</v>
      </c>
      <c r="F115" s="43">
        <v>68</v>
      </c>
    </row>
    <row r="116" spans="1:6">
      <c r="A116" s="19" t="s">
        <v>18</v>
      </c>
      <c r="B116" s="19" t="s">
        <v>351</v>
      </c>
      <c r="C116" s="5">
        <v>2014</v>
      </c>
      <c r="D116" s="20" t="s">
        <v>4</v>
      </c>
      <c r="E116" s="20" t="s">
        <v>19</v>
      </c>
      <c r="F116" s="43">
        <v>92.6</v>
      </c>
    </row>
    <row r="117" spans="1:6">
      <c r="A117" s="19" t="s">
        <v>19</v>
      </c>
      <c r="B117" s="19" t="s">
        <v>352</v>
      </c>
      <c r="C117" s="5">
        <v>2014</v>
      </c>
      <c r="D117" s="20" t="s">
        <v>4</v>
      </c>
      <c r="E117" s="20" t="s">
        <v>19</v>
      </c>
      <c r="F117" s="43">
        <v>82</v>
      </c>
    </row>
    <row r="118" spans="1:6">
      <c r="A118" s="19" t="s">
        <v>20</v>
      </c>
      <c r="B118" s="19" t="s">
        <v>353</v>
      </c>
      <c r="C118" s="5">
        <v>2014</v>
      </c>
      <c r="D118" s="20" t="s">
        <v>4</v>
      </c>
      <c r="E118" s="20" t="s">
        <v>19</v>
      </c>
      <c r="F118" s="43">
        <v>89</v>
      </c>
    </row>
    <row r="119" spans="1:6">
      <c r="A119" s="19" t="s">
        <v>21</v>
      </c>
      <c r="B119" s="19" t="s">
        <v>354</v>
      </c>
      <c r="C119" s="5">
        <v>2014</v>
      </c>
      <c r="D119" s="20" t="s">
        <v>4</v>
      </c>
      <c r="E119" s="20" t="s">
        <v>19</v>
      </c>
      <c r="F119" s="43">
        <v>51.1</v>
      </c>
    </row>
    <row r="120" spans="1:6">
      <c r="A120" s="19" t="s">
        <v>22</v>
      </c>
      <c r="B120" s="19" t="s">
        <v>355</v>
      </c>
      <c r="C120" s="5">
        <v>2014</v>
      </c>
      <c r="D120" s="20" t="s">
        <v>4</v>
      </c>
      <c r="E120" s="20" t="s">
        <v>19</v>
      </c>
      <c r="F120" s="43">
        <v>73</v>
      </c>
    </row>
    <row r="121" spans="1:6">
      <c r="A121" s="19" t="s">
        <v>23</v>
      </c>
      <c r="B121" s="19" t="s">
        <v>356</v>
      </c>
      <c r="C121" s="5">
        <v>2014</v>
      </c>
      <c r="D121" s="20" t="s">
        <v>4</v>
      </c>
      <c r="E121" s="20" t="s">
        <v>19</v>
      </c>
      <c r="F121" s="43">
        <v>77.099999999999994</v>
      </c>
    </row>
    <row r="122" spans="1:6">
      <c r="A122" s="19" t="s">
        <v>24</v>
      </c>
      <c r="B122" s="19" t="s">
        <v>357</v>
      </c>
      <c r="C122" s="5">
        <v>2014</v>
      </c>
      <c r="D122" s="20" t="s">
        <v>4</v>
      </c>
      <c r="E122" s="20" t="s">
        <v>19</v>
      </c>
      <c r="F122" s="43">
        <v>63.6</v>
      </c>
    </row>
    <row r="123" spans="1:6">
      <c r="A123" s="19" t="s">
        <v>25</v>
      </c>
      <c r="B123" s="19" t="s">
        <v>358</v>
      </c>
      <c r="C123" s="5">
        <v>2014</v>
      </c>
      <c r="D123" s="20" t="s">
        <v>4</v>
      </c>
      <c r="E123" s="20" t="s">
        <v>19</v>
      </c>
      <c r="F123" s="43">
        <v>38.5</v>
      </c>
    </row>
    <row r="124" spans="1:6">
      <c r="A124" s="19" t="s">
        <v>26</v>
      </c>
      <c r="B124" s="19" t="s">
        <v>359</v>
      </c>
      <c r="C124" s="5">
        <v>2014</v>
      </c>
      <c r="D124" s="20" t="s">
        <v>4</v>
      </c>
      <c r="E124" s="20" t="s">
        <v>19</v>
      </c>
      <c r="F124" s="43">
        <v>67</v>
      </c>
    </row>
    <row r="125" spans="1:6">
      <c r="A125" s="19" t="s">
        <v>27</v>
      </c>
      <c r="B125" s="19" t="s">
        <v>360</v>
      </c>
      <c r="C125" s="5">
        <v>2014</v>
      </c>
      <c r="D125" s="20" t="s">
        <v>4</v>
      </c>
      <c r="E125" s="20" t="s">
        <v>19</v>
      </c>
      <c r="F125" s="43">
        <v>73.099999999999994</v>
      </c>
    </row>
    <row r="126" spans="1:6">
      <c r="A126" s="19" t="s">
        <v>28</v>
      </c>
      <c r="B126" s="19" t="s">
        <v>361</v>
      </c>
      <c r="C126" s="5">
        <v>2014</v>
      </c>
      <c r="D126" s="20" t="s">
        <v>4</v>
      </c>
      <c r="E126" s="20" t="s">
        <v>19</v>
      </c>
      <c r="F126" s="43">
        <v>72.099999999999994</v>
      </c>
    </row>
    <row r="127" spans="1:6">
      <c r="A127" s="19" t="s">
        <v>29</v>
      </c>
      <c r="B127" s="19" t="s">
        <v>362</v>
      </c>
      <c r="C127" s="5">
        <v>2014</v>
      </c>
      <c r="D127" s="20" t="s">
        <v>4</v>
      </c>
      <c r="E127" s="20" t="s">
        <v>19</v>
      </c>
      <c r="F127" s="43">
        <v>57.2</v>
      </c>
    </row>
    <row r="128" spans="1:6">
      <c r="A128" s="19" t="s">
        <v>30</v>
      </c>
      <c r="B128" s="19" t="s">
        <v>363</v>
      </c>
      <c r="C128" s="5">
        <v>2014</v>
      </c>
      <c r="D128" s="20" t="s">
        <v>4</v>
      </c>
      <c r="E128" s="20" t="s">
        <v>19</v>
      </c>
      <c r="F128" s="43">
        <v>86.1</v>
      </c>
    </row>
    <row r="129" spans="1:6">
      <c r="A129" s="19" t="s">
        <v>31</v>
      </c>
      <c r="B129" s="19" t="s">
        <v>364</v>
      </c>
      <c r="C129" s="5">
        <v>2014</v>
      </c>
      <c r="D129" s="20" t="s">
        <v>4</v>
      </c>
      <c r="E129" s="20" t="s">
        <v>19</v>
      </c>
      <c r="F129" s="43">
        <v>83.9</v>
      </c>
    </row>
    <row r="130" spans="1:6">
      <c r="A130" s="19" t="s">
        <v>32</v>
      </c>
      <c r="B130" s="19" t="s">
        <v>365</v>
      </c>
      <c r="C130" s="5">
        <v>2014</v>
      </c>
      <c r="D130" s="20" t="s">
        <v>4</v>
      </c>
      <c r="E130" s="20" t="s">
        <v>19</v>
      </c>
      <c r="F130" s="43">
        <v>60</v>
      </c>
    </row>
    <row r="131" spans="1:6">
      <c r="A131" s="19" t="s">
        <v>33</v>
      </c>
      <c r="B131" s="19" t="s">
        <v>366</v>
      </c>
      <c r="C131" s="5">
        <v>2014</v>
      </c>
      <c r="D131" s="20" t="s">
        <v>4</v>
      </c>
      <c r="E131" s="20" t="s">
        <v>19</v>
      </c>
      <c r="F131" s="43">
        <v>80.7</v>
      </c>
    </row>
    <row r="132" spans="1:6">
      <c r="A132" s="19" t="s">
        <v>34</v>
      </c>
      <c r="B132" s="19" t="s">
        <v>367</v>
      </c>
      <c r="C132" s="5">
        <v>2014</v>
      </c>
      <c r="D132" s="20" t="s">
        <v>4</v>
      </c>
      <c r="E132" s="20" t="s">
        <v>19</v>
      </c>
      <c r="F132" s="43">
        <v>29.5</v>
      </c>
    </row>
    <row r="133" spans="1:6">
      <c r="A133" s="19" t="s">
        <v>35</v>
      </c>
      <c r="B133" s="19" t="s">
        <v>368</v>
      </c>
      <c r="C133" s="5">
        <v>2014</v>
      </c>
      <c r="D133" s="20" t="s">
        <v>4</v>
      </c>
      <c r="E133" s="20" t="s">
        <v>19</v>
      </c>
      <c r="F133" s="43">
        <v>80.3</v>
      </c>
    </row>
    <row r="134" spans="1:6">
      <c r="A134" s="20" t="s">
        <v>3</v>
      </c>
      <c r="B134" s="19" t="s">
        <v>336</v>
      </c>
      <c r="C134" s="5">
        <v>2015</v>
      </c>
      <c r="D134" s="20" t="s">
        <v>4</v>
      </c>
      <c r="E134" s="20" t="s">
        <v>19</v>
      </c>
      <c r="F134" s="43">
        <v>73.2</v>
      </c>
    </row>
    <row r="135" spans="1:6">
      <c r="A135" s="20" t="s">
        <v>4</v>
      </c>
      <c r="B135" s="19" t="s">
        <v>337</v>
      </c>
      <c r="C135" s="5">
        <v>2015</v>
      </c>
      <c r="D135" s="20" t="s">
        <v>4</v>
      </c>
      <c r="E135" s="20" t="s">
        <v>19</v>
      </c>
      <c r="F135" s="43">
        <v>43.2</v>
      </c>
    </row>
    <row r="136" spans="1:6">
      <c r="A136" s="19" t="s">
        <v>5</v>
      </c>
      <c r="B136" s="19" t="s">
        <v>338</v>
      </c>
      <c r="C136" s="5">
        <v>2015</v>
      </c>
      <c r="D136" s="20" t="s">
        <v>4</v>
      </c>
      <c r="E136" s="20" t="s">
        <v>19</v>
      </c>
      <c r="F136" s="43">
        <v>53.2</v>
      </c>
    </row>
    <row r="137" spans="1:6">
      <c r="A137" s="19" t="s">
        <v>6</v>
      </c>
      <c r="B137" s="19" t="s">
        <v>339</v>
      </c>
      <c r="C137" s="5">
        <v>2015</v>
      </c>
      <c r="D137" s="20" t="s">
        <v>4</v>
      </c>
      <c r="E137" s="20" t="s">
        <v>19</v>
      </c>
      <c r="F137" s="43">
        <v>61.8</v>
      </c>
    </row>
    <row r="138" spans="1:6">
      <c r="A138" s="19" t="s">
        <v>7</v>
      </c>
      <c r="B138" s="19" t="s">
        <v>340</v>
      </c>
      <c r="C138" s="5">
        <v>2015</v>
      </c>
      <c r="D138" s="20" t="s">
        <v>4</v>
      </c>
      <c r="E138" s="20" t="s">
        <v>19</v>
      </c>
      <c r="F138" s="43">
        <v>53.7</v>
      </c>
    </row>
    <row r="139" spans="1:6">
      <c r="A139" s="19" t="s">
        <v>8</v>
      </c>
      <c r="B139" s="19" t="s">
        <v>341</v>
      </c>
      <c r="C139" s="5">
        <v>2015</v>
      </c>
      <c r="D139" s="20" t="s">
        <v>4</v>
      </c>
      <c r="E139" s="20" t="s">
        <v>19</v>
      </c>
      <c r="F139" s="43">
        <v>74.900000000000006</v>
      </c>
    </row>
    <row r="140" spans="1:6">
      <c r="A140" s="19" t="s">
        <v>9</v>
      </c>
      <c r="B140" s="19" t="s">
        <v>342</v>
      </c>
      <c r="C140" s="5">
        <v>2015</v>
      </c>
      <c r="D140" s="20" t="s">
        <v>4</v>
      </c>
      <c r="E140" s="20" t="s">
        <v>19</v>
      </c>
      <c r="F140" s="43">
        <v>56.5</v>
      </c>
    </row>
    <row r="141" spans="1:6">
      <c r="A141" s="19" t="s">
        <v>10</v>
      </c>
      <c r="B141" s="19" t="s">
        <v>343</v>
      </c>
      <c r="C141" s="5">
        <v>2015</v>
      </c>
      <c r="D141" s="20" t="s">
        <v>4</v>
      </c>
      <c r="E141" s="20" t="s">
        <v>19</v>
      </c>
      <c r="F141" s="43">
        <v>54.6</v>
      </c>
    </row>
    <row r="142" spans="1:6">
      <c r="A142" s="19" t="s">
        <v>11</v>
      </c>
      <c r="B142" s="19" t="s">
        <v>344</v>
      </c>
      <c r="C142" s="5">
        <v>2015</v>
      </c>
      <c r="D142" s="20" t="s">
        <v>4</v>
      </c>
      <c r="E142" s="20" t="s">
        <v>19</v>
      </c>
      <c r="F142" s="43">
        <v>73.599999999999994</v>
      </c>
    </row>
    <row r="143" spans="1:6">
      <c r="A143" s="19" t="s">
        <v>12</v>
      </c>
      <c r="B143" s="19" t="s">
        <v>345</v>
      </c>
      <c r="C143" s="5">
        <v>2015</v>
      </c>
      <c r="D143" s="20" t="s">
        <v>4</v>
      </c>
      <c r="E143" s="20" t="s">
        <v>19</v>
      </c>
      <c r="F143" s="43">
        <v>78.5</v>
      </c>
    </row>
    <row r="144" spans="1:6">
      <c r="A144" s="19" t="s">
        <v>13</v>
      </c>
      <c r="B144" s="19" t="s">
        <v>346</v>
      </c>
      <c r="C144" s="5">
        <v>2015</v>
      </c>
      <c r="D144" s="20" t="s">
        <v>4</v>
      </c>
      <c r="E144" s="20" t="s">
        <v>19</v>
      </c>
      <c r="F144" s="43">
        <v>68</v>
      </c>
    </row>
    <row r="145" spans="1:6">
      <c r="A145" s="19" t="s">
        <v>14</v>
      </c>
      <c r="B145" s="19" t="s">
        <v>347</v>
      </c>
      <c r="C145" s="5">
        <v>2015</v>
      </c>
      <c r="D145" s="20" t="s">
        <v>4</v>
      </c>
      <c r="E145" s="20" t="s">
        <v>19</v>
      </c>
      <c r="F145" s="43">
        <v>64.8</v>
      </c>
    </row>
    <row r="146" spans="1:6">
      <c r="A146" s="19" t="s">
        <v>15</v>
      </c>
      <c r="B146" s="19" t="s">
        <v>348</v>
      </c>
      <c r="C146" s="5">
        <v>2015</v>
      </c>
      <c r="D146" s="20" t="s">
        <v>4</v>
      </c>
      <c r="E146" s="20" t="s">
        <v>19</v>
      </c>
      <c r="F146" s="43">
        <v>86.8</v>
      </c>
    </row>
    <row r="147" spans="1:6">
      <c r="A147" s="19" t="s">
        <v>16</v>
      </c>
      <c r="B147" s="19" t="s">
        <v>349</v>
      </c>
      <c r="C147" s="5">
        <v>2015</v>
      </c>
      <c r="D147" s="20" t="s">
        <v>4</v>
      </c>
      <c r="E147" s="20" t="s">
        <v>19</v>
      </c>
      <c r="F147" s="43">
        <v>62.1</v>
      </c>
    </row>
    <row r="148" spans="1:6">
      <c r="A148" s="19" t="s">
        <v>17</v>
      </c>
      <c r="B148" s="19" t="s">
        <v>350</v>
      </c>
      <c r="C148" s="5">
        <v>2015</v>
      </c>
      <c r="D148" s="20" t="s">
        <v>4</v>
      </c>
      <c r="E148" s="20" t="s">
        <v>19</v>
      </c>
      <c r="F148" s="43">
        <v>69.599999999999994</v>
      </c>
    </row>
    <row r="149" spans="1:6">
      <c r="A149" s="19" t="s">
        <v>18</v>
      </c>
      <c r="B149" s="19" t="s">
        <v>351</v>
      </c>
      <c r="C149" s="5">
        <v>2015</v>
      </c>
      <c r="D149" s="20" t="s">
        <v>4</v>
      </c>
      <c r="E149" s="20" t="s">
        <v>19</v>
      </c>
      <c r="F149" s="43">
        <v>90.6</v>
      </c>
    </row>
    <row r="150" spans="1:6">
      <c r="A150" s="19" t="s">
        <v>19</v>
      </c>
      <c r="B150" s="19" t="s">
        <v>352</v>
      </c>
      <c r="C150" s="5">
        <v>2015</v>
      </c>
      <c r="D150" s="20" t="s">
        <v>4</v>
      </c>
      <c r="E150" s="20" t="s">
        <v>19</v>
      </c>
      <c r="F150" s="43">
        <v>79.8</v>
      </c>
    </row>
    <row r="151" spans="1:6">
      <c r="A151" s="19" t="s">
        <v>20</v>
      </c>
      <c r="B151" s="19" t="s">
        <v>353</v>
      </c>
      <c r="C151" s="5">
        <v>2015</v>
      </c>
      <c r="D151" s="20" t="s">
        <v>4</v>
      </c>
      <c r="E151" s="20" t="s">
        <v>19</v>
      </c>
      <c r="F151" s="43">
        <v>86.3</v>
      </c>
    </row>
    <row r="152" spans="1:6">
      <c r="A152" s="19" t="s">
        <v>21</v>
      </c>
      <c r="B152" s="19" t="s">
        <v>354</v>
      </c>
      <c r="C152" s="5">
        <v>2015</v>
      </c>
      <c r="D152" s="20" t="s">
        <v>4</v>
      </c>
      <c r="E152" s="20" t="s">
        <v>19</v>
      </c>
      <c r="F152" s="43">
        <v>55.5</v>
      </c>
    </row>
    <row r="153" spans="1:6">
      <c r="A153" s="19" t="s">
        <v>22</v>
      </c>
      <c r="B153" s="19" t="s">
        <v>355</v>
      </c>
      <c r="C153" s="5">
        <v>2015</v>
      </c>
      <c r="D153" s="20" t="s">
        <v>4</v>
      </c>
      <c r="E153" s="20" t="s">
        <v>19</v>
      </c>
      <c r="F153" s="43">
        <v>70.7</v>
      </c>
    </row>
    <row r="154" spans="1:6">
      <c r="A154" s="19" t="s">
        <v>23</v>
      </c>
      <c r="B154" s="19" t="s">
        <v>356</v>
      </c>
      <c r="C154" s="5">
        <v>2015</v>
      </c>
      <c r="D154" s="20" t="s">
        <v>4</v>
      </c>
      <c r="E154" s="20" t="s">
        <v>19</v>
      </c>
      <c r="F154" s="43">
        <v>77.7</v>
      </c>
    </row>
    <row r="155" spans="1:6">
      <c r="A155" s="19" t="s">
        <v>24</v>
      </c>
      <c r="B155" s="19" t="s">
        <v>357</v>
      </c>
      <c r="C155" s="5">
        <v>2015</v>
      </c>
      <c r="D155" s="20" t="s">
        <v>4</v>
      </c>
      <c r="E155" s="20" t="s">
        <v>19</v>
      </c>
      <c r="F155" s="43">
        <v>67.400000000000006</v>
      </c>
    </row>
    <row r="156" spans="1:6">
      <c r="A156" s="19" t="s">
        <v>25</v>
      </c>
      <c r="B156" s="19" t="s">
        <v>358</v>
      </c>
      <c r="C156" s="5">
        <v>2015</v>
      </c>
      <c r="D156" s="20" t="s">
        <v>4</v>
      </c>
      <c r="E156" s="20" t="s">
        <v>19</v>
      </c>
      <c r="F156" s="43">
        <v>50.7</v>
      </c>
    </row>
    <row r="157" spans="1:6">
      <c r="A157" s="19" t="s">
        <v>26</v>
      </c>
      <c r="B157" s="19" t="s">
        <v>359</v>
      </c>
      <c r="C157" s="5">
        <v>2015</v>
      </c>
      <c r="D157" s="20" t="s">
        <v>4</v>
      </c>
      <c r="E157" s="20" t="s">
        <v>19</v>
      </c>
      <c r="F157" s="43">
        <v>61</v>
      </c>
    </row>
    <row r="158" spans="1:6">
      <c r="A158" s="19" t="s">
        <v>27</v>
      </c>
      <c r="B158" s="19" t="s">
        <v>360</v>
      </c>
      <c r="C158" s="5">
        <v>2015</v>
      </c>
      <c r="D158" s="20" t="s">
        <v>4</v>
      </c>
      <c r="E158" s="20" t="s">
        <v>19</v>
      </c>
      <c r="F158" s="43">
        <v>69.2</v>
      </c>
    </row>
    <row r="159" spans="1:6">
      <c r="A159" s="19" t="s">
        <v>28</v>
      </c>
      <c r="B159" s="19" t="s">
        <v>361</v>
      </c>
      <c r="C159" s="5">
        <v>2015</v>
      </c>
      <c r="D159" s="20" t="s">
        <v>4</v>
      </c>
      <c r="E159" s="20" t="s">
        <v>19</v>
      </c>
      <c r="F159" s="43">
        <v>70.5</v>
      </c>
    </row>
    <row r="160" spans="1:6">
      <c r="A160" s="19" t="s">
        <v>29</v>
      </c>
      <c r="B160" s="19" t="s">
        <v>362</v>
      </c>
      <c r="C160" s="5">
        <v>2015</v>
      </c>
      <c r="D160" s="20" t="s">
        <v>4</v>
      </c>
      <c r="E160" s="20" t="s">
        <v>19</v>
      </c>
      <c r="F160" s="43">
        <v>62.5</v>
      </c>
    </row>
    <row r="161" spans="1:6">
      <c r="A161" s="19" t="s">
        <v>30</v>
      </c>
      <c r="B161" s="19" t="s">
        <v>363</v>
      </c>
      <c r="C161" s="5">
        <v>2015</v>
      </c>
      <c r="D161" s="20" t="s">
        <v>4</v>
      </c>
      <c r="E161" s="20" t="s">
        <v>19</v>
      </c>
      <c r="F161" s="43">
        <v>88.9</v>
      </c>
    </row>
    <row r="162" spans="1:6">
      <c r="A162" s="19" t="s">
        <v>31</v>
      </c>
      <c r="B162" s="19" t="s">
        <v>364</v>
      </c>
      <c r="C162" s="5">
        <v>2015</v>
      </c>
      <c r="D162" s="20" t="s">
        <v>4</v>
      </c>
      <c r="E162" s="20" t="s">
        <v>19</v>
      </c>
      <c r="F162" s="43">
        <v>86.9</v>
      </c>
    </row>
    <row r="163" spans="1:6">
      <c r="A163" s="19" t="s">
        <v>32</v>
      </c>
      <c r="B163" s="19" t="s">
        <v>365</v>
      </c>
      <c r="C163" s="5">
        <v>2015</v>
      </c>
      <c r="D163" s="20" t="s">
        <v>4</v>
      </c>
      <c r="E163" s="20" t="s">
        <v>19</v>
      </c>
      <c r="F163" s="43">
        <v>59.2</v>
      </c>
    </row>
    <row r="164" spans="1:6">
      <c r="A164" s="19" t="s">
        <v>33</v>
      </c>
      <c r="B164" s="19" t="s">
        <v>366</v>
      </c>
      <c r="C164" s="5">
        <v>2015</v>
      </c>
      <c r="D164" s="20" t="s">
        <v>4</v>
      </c>
      <c r="E164" s="20" t="s">
        <v>19</v>
      </c>
      <c r="F164" s="43">
        <v>80.5</v>
      </c>
    </row>
    <row r="165" spans="1:6">
      <c r="A165" s="19" t="s">
        <v>34</v>
      </c>
      <c r="B165" s="19" t="s">
        <v>367</v>
      </c>
      <c r="C165" s="5">
        <v>2015</v>
      </c>
      <c r="D165" s="20" t="s">
        <v>4</v>
      </c>
      <c r="E165" s="20" t="s">
        <v>19</v>
      </c>
      <c r="F165" s="43">
        <v>33.799999999999997</v>
      </c>
    </row>
    <row r="166" spans="1:6">
      <c r="A166" s="19" t="s">
        <v>35</v>
      </c>
      <c r="B166" s="19" t="s">
        <v>368</v>
      </c>
      <c r="C166" s="5">
        <v>2015</v>
      </c>
      <c r="D166" s="20" t="s">
        <v>4</v>
      </c>
      <c r="E166" s="20" t="s">
        <v>19</v>
      </c>
      <c r="F166" s="43">
        <v>80.900000000000006</v>
      </c>
    </row>
    <row r="167" spans="1:6">
      <c r="A167" s="20" t="s">
        <v>3</v>
      </c>
      <c r="B167" s="19" t="s">
        <v>336</v>
      </c>
      <c r="C167" s="5">
        <v>2016</v>
      </c>
      <c r="D167" s="20" t="s">
        <v>4</v>
      </c>
      <c r="E167" s="20" t="s">
        <v>19</v>
      </c>
      <c r="F167" s="43">
        <v>72.400000000000006</v>
      </c>
    </row>
    <row r="168" spans="1:6">
      <c r="A168" s="20" t="s">
        <v>4</v>
      </c>
      <c r="B168" s="19" t="s">
        <v>337</v>
      </c>
      <c r="C168" s="5">
        <v>2016</v>
      </c>
      <c r="D168" s="20" t="s">
        <v>4</v>
      </c>
      <c r="E168" s="20" t="s">
        <v>19</v>
      </c>
      <c r="F168" s="43">
        <v>42.5</v>
      </c>
    </row>
    <row r="169" spans="1:6">
      <c r="A169" s="19" t="s">
        <v>5</v>
      </c>
      <c r="B169" s="19" t="s">
        <v>338</v>
      </c>
      <c r="C169" s="5">
        <v>2016</v>
      </c>
      <c r="D169" s="20" t="s">
        <v>4</v>
      </c>
      <c r="E169" s="20" t="s">
        <v>19</v>
      </c>
      <c r="F169" s="43">
        <v>56.8</v>
      </c>
    </row>
    <row r="170" spans="1:6">
      <c r="A170" s="19" t="s">
        <v>6</v>
      </c>
      <c r="B170" s="19" t="s">
        <v>339</v>
      </c>
      <c r="C170" s="5">
        <v>2016</v>
      </c>
      <c r="D170" s="20" t="s">
        <v>4</v>
      </c>
      <c r="E170" s="20" t="s">
        <v>19</v>
      </c>
      <c r="F170" s="43">
        <v>44.2</v>
      </c>
    </row>
    <row r="171" spans="1:6">
      <c r="A171" s="19" t="s">
        <v>7</v>
      </c>
      <c r="B171" s="19" t="s">
        <v>340</v>
      </c>
      <c r="C171" s="5">
        <v>2016</v>
      </c>
      <c r="D171" s="20" t="s">
        <v>4</v>
      </c>
      <c r="E171" s="20" t="s">
        <v>19</v>
      </c>
      <c r="F171" s="43">
        <v>54.4</v>
      </c>
    </row>
    <row r="172" spans="1:6">
      <c r="A172" s="19" t="s">
        <v>8</v>
      </c>
      <c r="B172" s="19" t="s">
        <v>341</v>
      </c>
      <c r="C172" s="5">
        <v>2016</v>
      </c>
      <c r="D172" s="20" t="s">
        <v>4</v>
      </c>
      <c r="E172" s="20" t="s">
        <v>19</v>
      </c>
      <c r="F172" s="43">
        <v>55.9</v>
      </c>
    </row>
    <row r="173" spans="1:6">
      <c r="A173" s="19" t="s">
        <v>9</v>
      </c>
      <c r="B173" s="19" t="s">
        <v>342</v>
      </c>
      <c r="C173" s="5">
        <v>2016</v>
      </c>
      <c r="D173" s="20" t="s">
        <v>4</v>
      </c>
      <c r="E173" s="20" t="s">
        <v>19</v>
      </c>
      <c r="F173" s="43">
        <v>72</v>
      </c>
    </row>
    <row r="174" spans="1:6">
      <c r="A174" s="19" t="s">
        <v>10</v>
      </c>
      <c r="B174" s="19" t="s">
        <v>343</v>
      </c>
      <c r="C174" s="5">
        <v>2016</v>
      </c>
      <c r="D174" s="20" t="s">
        <v>4</v>
      </c>
      <c r="E174" s="20" t="s">
        <v>19</v>
      </c>
      <c r="F174" s="43">
        <v>57.2</v>
      </c>
    </row>
    <row r="175" spans="1:6">
      <c r="A175" s="19" t="s">
        <v>11</v>
      </c>
      <c r="B175" s="19" t="s">
        <v>344</v>
      </c>
      <c r="C175" s="5">
        <v>2016</v>
      </c>
      <c r="D175" s="20" t="s">
        <v>4</v>
      </c>
      <c r="E175" s="20" t="s">
        <v>19</v>
      </c>
      <c r="F175" s="43">
        <v>63.1</v>
      </c>
    </row>
    <row r="176" spans="1:6">
      <c r="A176" s="19" t="s">
        <v>12</v>
      </c>
      <c r="B176" s="19" t="s">
        <v>345</v>
      </c>
      <c r="C176" s="5">
        <v>2016</v>
      </c>
      <c r="D176" s="20" t="s">
        <v>4</v>
      </c>
      <c r="E176" s="20" t="s">
        <v>19</v>
      </c>
      <c r="F176" s="43">
        <v>84.6</v>
      </c>
    </row>
    <row r="177" spans="1:6">
      <c r="A177" s="19" t="s">
        <v>13</v>
      </c>
      <c r="B177" s="19" t="s">
        <v>346</v>
      </c>
      <c r="C177" s="5">
        <v>2016</v>
      </c>
      <c r="D177" s="20" t="s">
        <v>4</v>
      </c>
      <c r="E177" s="20" t="s">
        <v>19</v>
      </c>
      <c r="F177" s="43">
        <v>57</v>
      </c>
    </row>
    <row r="178" spans="1:6">
      <c r="A178" s="19" t="s">
        <v>14</v>
      </c>
      <c r="B178" s="19" t="s">
        <v>347</v>
      </c>
      <c r="C178" s="5">
        <v>2016</v>
      </c>
      <c r="D178" s="20" t="s">
        <v>4</v>
      </c>
      <c r="E178" s="20" t="s">
        <v>19</v>
      </c>
      <c r="F178" s="43">
        <v>59.6</v>
      </c>
    </row>
    <row r="179" spans="1:6">
      <c r="A179" s="19" t="s">
        <v>15</v>
      </c>
      <c r="B179" s="19" t="s">
        <v>348</v>
      </c>
      <c r="C179" s="5">
        <v>2016</v>
      </c>
      <c r="D179" s="20" t="s">
        <v>4</v>
      </c>
      <c r="E179" s="20" t="s">
        <v>19</v>
      </c>
      <c r="F179" s="43">
        <v>84.7</v>
      </c>
    </row>
    <row r="180" spans="1:6">
      <c r="A180" s="19" t="s">
        <v>16</v>
      </c>
      <c r="B180" s="19" t="s">
        <v>349</v>
      </c>
      <c r="C180" s="5">
        <v>2016</v>
      </c>
      <c r="D180" s="20" t="s">
        <v>4</v>
      </c>
      <c r="E180" s="20" t="s">
        <v>19</v>
      </c>
      <c r="F180" s="43">
        <v>56.6</v>
      </c>
    </row>
    <row r="181" spans="1:6">
      <c r="A181" s="19" t="s">
        <v>17</v>
      </c>
      <c r="B181" s="19" t="s">
        <v>350</v>
      </c>
      <c r="C181" s="5">
        <v>2016</v>
      </c>
      <c r="D181" s="20" t="s">
        <v>4</v>
      </c>
      <c r="E181" s="20" t="s">
        <v>19</v>
      </c>
      <c r="F181" s="43">
        <v>69.099999999999994</v>
      </c>
    </row>
    <row r="182" spans="1:6">
      <c r="A182" s="19" t="s">
        <v>18</v>
      </c>
      <c r="B182" s="19" t="s">
        <v>351</v>
      </c>
      <c r="C182" s="5">
        <v>2016</v>
      </c>
      <c r="D182" s="20" t="s">
        <v>4</v>
      </c>
      <c r="E182" s="20" t="s">
        <v>19</v>
      </c>
      <c r="F182" s="43">
        <v>90.6</v>
      </c>
    </row>
    <row r="183" spans="1:6">
      <c r="A183" s="19" t="s">
        <v>19</v>
      </c>
      <c r="B183" s="19" t="s">
        <v>352</v>
      </c>
      <c r="C183" s="5">
        <v>2016</v>
      </c>
      <c r="D183" s="20" t="s">
        <v>4</v>
      </c>
      <c r="E183" s="20" t="s">
        <v>19</v>
      </c>
      <c r="F183" s="43">
        <v>71.7</v>
      </c>
    </row>
    <row r="184" spans="1:6">
      <c r="A184" s="19" t="s">
        <v>20</v>
      </c>
      <c r="B184" s="19" t="s">
        <v>353</v>
      </c>
      <c r="C184" s="5">
        <v>2016</v>
      </c>
      <c r="D184" s="20" t="s">
        <v>4</v>
      </c>
      <c r="E184" s="20" t="s">
        <v>19</v>
      </c>
      <c r="F184" s="43">
        <v>84.3</v>
      </c>
    </row>
    <row r="185" spans="1:6">
      <c r="A185" s="19" t="s">
        <v>21</v>
      </c>
      <c r="B185" s="19" t="s">
        <v>354</v>
      </c>
      <c r="C185" s="5">
        <v>2016</v>
      </c>
      <c r="D185" s="20" t="s">
        <v>4</v>
      </c>
      <c r="E185" s="20" t="s">
        <v>19</v>
      </c>
      <c r="F185" s="43">
        <v>48.5</v>
      </c>
    </row>
    <row r="186" spans="1:6">
      <c r="A186" s="19" t="s">
        <v>22</v>
      </c>
      <c r="B186" s="19" t="s">
        <v>355</v>
      </c>
      <c r="C186" s="5">
        <v>2016</v>
      </c>
      <c r="D186" s="20" t="s">
        <v>4</v>
      </c>
      <c r="E186" s="20" t="s">
        <v>19</v>
      </c>
      <c r="F186" s="43">
        <v>73.5</v>
      </c>
    </row>
    <row r="187" spans="1:6">
      <c r="A187" s="19" t="s">
        <v>23</v>
      </c>
      <c r="B187" s="19" t="s">
        <v>356</v>
      </c>
      <c r="C187" s="5">
        <v>2016</v>
      </c>
      <c r="D187" s="20" t="s">
        <v>4</v>
      </c>
      <c r="E187" s="20" t="s">
        <v>19</v>
      </c>
      <c r="F187" s="43">
        <v>75.3</v>
      </c>
    </row>
    <row r="188" spans="1:6">
      <c r="A188" s="19" t="s">
        <v>24</v>
      </c>
      <c r="B188" s="19" t="s">
        <v>357</v>
      </c>
      <c r="C188" s="5">
        <v>2016</v>
      </c>
      <c r="D188" s="20" t="s">
        <v>4</v>
      </c>
      <c r="E188" s="20" t="s">
        <v>19</v>
      </c>
      <c r="F188" s="43">
        <v>68.400000000000006</v>
      </c>
    </row>
    <row r="189" spans="1:6">
      <c r="A189" s="19" t="s">
        <v>25</v>
      </c>
      <c r="B189" s="19" t="s">
        <v>358</v>
      </c>
      <c r="C189" s="5">
        <v>2016</v>
      </c>
      <c r="D189" s="20" t="s">
        <v>4</v>
      </c>
      <c r="E189" s="20" t="s">
        <v>19</v>
      </c>
      <c r="F189" s="43">
        <v>62.1</v>
      </c>
    </row>
    <row r="190" spans="1:6">
      <c r="A190" s="19" t="s">
        <v>26</v>
      </c>
      <c r="B190" s="19" t="s">
        <v>359</v>
      </c>
      <c r="C190" s="5">
        <v>2016</v>
      </c>
      <c r="D190" s="20" t="s">
        <v>4</v>
      </c>
      <c r="E190" s="20" t="s">
        <v>19</v>
      </c>
      <c r="F190" s="43">
        <v>58.8</v>
      </c>
    </row>
    <row r="191" spans="1:6">
      <c r="A191" s="19" t="s">
        <v>27</v>
      </c>
      <c r="B191" s="19" t="s">
        <v>360</v>
      </c>
      <c r="C191" s="5">
        <v>2016</v>
      </c>
      <c r="D191" s="20" t="s">
        <v>4</v>
      </c>
      <c r="E191" s="20" t="s">
        <v>19</v>
      </c>
      <c r="F191" s="43">
        <v>72.099999999999994</v>
      </c>
    </row>
    <row r="192" spans="1:6">
      <c r="A192" s="19" t="s">
        <v>28</v>
      </c>
      <c r="B192" s="19" t="s">
        <v>361</v>
      </c>
      <c r="C192" s="5">
        <v>2016</v>
      </c>
      <c r="D192" s="20" t="s">
        <v>4</v>
      </c>
      <c r="E192" s="20" t="s">
        <v>19</v>
      </c>
      <c r="F192" s="43">
        <v>72.2</v>
      </c>
    </row>
    <row r="193" spans="1:6">
      <c r="A193" s="19" t="s">
        <v>29</v>
      </c>
      <c r="B193" s="19" t="s">
        <v>362</v>
      </c>
      <c r="C193" s="5">
        <v>2016</v>
      </c>
      <c r="D193" s="20" t="s">
        <v>4</v>
      </c>
      <c r="E193" s="20" t="s">
        <v>19</v>
      </c>
      <c r="F193" s="43">
        <v>51.3</v>
      </c>
    </row>
    <row r="194" spans="1:6">
      <c r="A194" s="19" t="s">
        <v>30</v>
      </c>
      <c r="B194" s="19" t="s">
        <v>363</v>
      </c>
      <c r="C194" s="5">
        <v>2016</v>
      </c>
      <c r="D194" s="20" t="s">
        <v>4</v>
      </c>
      <c r="E194" s="20" t="s">
        <v>19</v>
      </c>
      <c r="F194" s="43">
        <v>87.9</v>
      </c>
    </row>
    <row r="195" spans="1:6">
      <c r="A195" s="19" t="s">
        <v>31</v>
      </c>
      <c r="B195" s="19" t="s">
        <v>364</v>
      </c>
      <c r="C195" s="5">
        <v>2016</v>
      </c>
      <c r="D195" s="20" t="s">
        <v>4</v>
      </c>
      <c r="E195" s="20" t="s">
        <v>19</v>
      </c>
      <c r="F195" s="43">
        <v>86.2</v>
      </c>
    </row>
    <row r="196" spans="1:6">
      <c r="A196" s="19" t="s">
        <v>32</v>
      </c>
      <c r="B196" s="19" t="s">
        <v>365</v>
      </c>
      <c r="C196" s="5">
        <v>2016</v>
      </c>
      <c r="D196" s="20" t="s">
        <v>4</v>
      </c>
      <c r="E196" s="20" t="s">
        <v>19</v>
      </c>
      <c r="F196" s="43">
        <v>55.1</v>
      </c>
    </row>
    <row r="197" spans="1:6">
      <c r="A197" s="19" t="s">
        <v>33</v>
      </c>
      <c r="B197" s="19" t="s">
        <v>366</v>
      </c>
      <c r="C197" s="5">
        <v>2016</v>
      </c>
      <c r="D197" s="20" t="s">
        <v>4</v>
      </c>
      <c r="E197" s="20" t="s">
        <v>19</v>
      </c>
      <c r="F197" s="43">
        <v>85.1</v>
      </c>
    </row>
    <row r="198" spans="1:6">
      <c r="A198" s="19" t="s">
        <v>34</v>
      </c>
      <c r="B198" s="19" t="s">
        <v>367</v>
      </c>
      <c r="C198" s="5">
        <v>2016</v>
      </c>
      <c r="D198" s="20" t="s">
        <v>4</v>
      </c>
      <c r="E198" s="20" t="s">
        <v>19</v>
      </c>
      <c r="F198" s="43">
        <v>31.5</v>
      </c>
    </row>
    <row r="199" spans="1:6">
      <c r="A199" s="19" t="s">
        <v>35</v>
      </c>
      <c r="B199" s="19" t="s">
        <v>368</v>
      </c>
      <c r="C199" s="5">
        <v>2016</v>
      </c>
      <c r="D199" s="20" t="s">
        <v>4</v>
      </c>
      <c r="E199" s="20" t="s">
        <v>19</v>
      </c>
      <c r="F199" s="43">
        <v>82.5</v>
      </c>
    </row>
    <row r="200" spans="1:6">
      <c r="A200" s="20" t="s">
        <v>3</v>
      </c>
      <c r="B200" s="19" t="s">
        <v>336</v>
      </c>
      <c r="C200" s="5">
        <v>2017</v>
      </c>
      <c r="D200" s="20" t="s">
        <v>4</v>
      </c>
      <c r="E200" s="20" t="s">
        <v>19</v>
      </c>
      <c r="F200" s="43">
        <v>74.3</v>
      </c>
    </row>
    <row r="201" spans="1:6">
      <c r="A201" s="20" t="s">
        <v>4</v>
      </c>
      <c r="B201" s="19" t="s">
        <v>337</v>
      </c>
      <c r="C201" s="5">
        <v>2017</v>
      </c>
      <c r="D201" s="20" t="s">
        <v>4</v>
      </c>
      <c r="E201" s="20" t="s">
        <v>19</v>
      </c>
      <c r="F201" s="43">
        <v>43.7</v>
      </c>
    </row>
    <row r="202" spans="1:6">
      <c r="A202" s="19" t="s">
        <v>5</v>
      </c>
      <c r="B202" s="19" t="s">
        <v>338</v>
      </c>
      <c r="C202" s="5">
        <v>2017</v>
      </c>
      <c r="D202" s="20" t="s">
        <v>4</v>
      </c>
      <c r="E202" s="20" t="s">
        <v>19</v>
      </c>
      <c r="F202" s="43">
        <v>58</v>
      </c>
    </row>
    <row r="203" spans="1:6">
      <c r="A203" s="19" t="s">
        <v>6</v>
      </c>
      <c r="B203" s="19" t="s">
        <v>339</v>
      </c>
      <c r="C203" s="5">
        <v>2017</v>
      </c>
      <c r="D203" s="20" t="s">
        <v>4</v>
      </c>
      <c r="E203" s="20" t="s">
        <v>19</v>
      </c>
      <c r="F203" s="43">
        <v>60.9</v>
      </c>
    </row>
    <row r="204" spans="1:6">
      <c r="A204" s="19" t="s">
        <v>7</v>
      </c>
      <c r="B204" s="19" t="s">
        <v>340</v>
      </c>
      <c r="C204" s="5">
        <v>2017</v>
      </c>
      <c r="D204" s="20" t="s">
        <v>4</v>
      </c>
      <c r="E204" s="20" t="s">
        <v>19</v>
      </c>
      <c r="F204" s="43">
        <v>57.6</v>
      </c>
    </row>
    <row r="205" spans="1:6">
      <c r="A205" s="19" t="s">
        <v>8</v>
      </c>
      <c r="B205" s="19" t="s">
        <v>341</v>
      </c>
      <c r="C205" s="5">
        <v>2017</v>
      </c>
      <c r="D205" s="20" t="s">
        <v>4</v>
      </c>
      <c r="E205" s="20" t="s">
        <v>19</v>
      </c>
      <c r="F205" s="43">
        <v>56.4</v>
      </c>
    </row>
    <row r="206" spans="1:6">
      <c r="A206" s="19" t="s">
        <v>9</v>
      </c>
      <c r="B206" s="19" t="s">
        <v>342</v>
      </c>
      <c r="C206" s="5">
        <v>2017</v>
      </c>
      <c r="D206" s="20" t="s">
        <v>4</v>
      </c>
      <c r="E206" s="20" t="s">
        <v>19</v>
      </c>
      <c r="F206" s="43">
        <v>74.5</v>
      </c>
    </row>
    <row r="207" spans="1:6">
      <c r="A207" s="19" t="s">
        <v>10</v>
      </c>
      <c r="B207" s="19" t="s">
        <v>343</v>
      </c>
      <c r="C207" s="5">
        <v>2017</v>
      </c>
      <c r="D207" s="20" t="s">
        <v>4</v>
      </c>
      <c r="E207" s="20" t="s">
        <v>19</v>
      </c>
      <c r="F207" s="43">
        <v>61.1</v>
      </c>
    </row>
    <row r="208" spans="1:6">
      <c r="A208" s="19" t="s">
        <v>11</v>
      </c>
      <c r="B208" s="19" t="s">
        <v>344</v>
      </c>
      <c r="C208" s="5">
        <v>2017</v>
      </c>
      <c r="D208" s="20" t="s">
        <v>4</v>
      </c>
      <c r="E208" s="20" t="s">
        <v>19</v>
      </c>
      <c r="F208" s="43">
        <v>74.2</v>
      </c>
    </row>
    <row r="209" spans="1:6">
      <c r="A209" s="19" t="s">
        <v>12</v>
      </c>
      <c r="B209" s="19" t="s">
        <v>345</v>
      </c>
      <c r="C209" s="5">
        <v>2017</v>
      </c>
      <c r="D209" s="20" t="s">
        <v>4</v>
      </c>
      <c r="E209" s="20" t="s">
        <v>19</v>
      </c>
      <c r="F209" s="43">
        <v>85.7</v>
      </c>
    </row>
    <row r="210" spans="1:6">
      <c r="A210" s="19" t="s">
        <v>13</v>
      </c>
      <c r="B210" s="19" t="s">
        <v>346</v>
      </c>
      <c r="C210" s="5">
        <v>2017</v>
      </c>
      <c r="D210" s="20" t="s">
        <v>4</v>
      </c>
      <c r="E210" s="20" t="s">
        <v>19</v>
      </c>
      <c r="F210" s="43">
        <v>57.4</v>
      </c>
    </row>
    <row r="211" spans="1:6">
      <c r="A211" s="19" t="s">
        <v>14</v>
      </c>
      <c r="B211" s="19" t="s">
        <v>347</v>
      </c>
      <c r="C211" s="5">
        <v>2017</v>
      </c>
      <c r="D211" s="20" t="s">
        <v>4</v>
      </c>
      <c r="E211" s="20" t="s">
        <v>19</v>
      </c>
      <c r="F211" s="43">
        <v>75.2</v>
      </c>
    </row>
    <row r="212" spans="1:6">
      <c r="A212" s="19" t="s">
        <v>15</v>
      </c>
      <c r="B212" s="19" t="s">
        <v>348</v>
      </c>
      <c r="C212" s="5">
        <v>2017</v>
      </c>
      <c r="D212" s="20" t="s">
        <v>4</v>
      </c>
      <c r="E212" s="20" t="s">
        <v>19</v>
      </c>
      <c r="F212" s="43">
        <v>83.1</v>
      </c>
    </row>
    <row r="213" spans="1:6">
      <c r="A213" s="19" t="s">
        <v>16</v>
      </c>
      <c r="B213" s="19" t="s">
        <v>349</v>
      </c>
      <c r="C213" s="5">
        <v>2017</v>
      </c>
      <c r="D213" s="20" t="s">
        <v>4</v>
      </c>
      <c r="E213" s="20" t="s">
        <v>19</v>
      </c>
      <c r="F213" s="43">
        <v>55.1</v>
      </c>
    </row>
    <row r="214" spans="1:6">
      <c r="A214" s="19" t="s">
        <v>17</v>
      </c>
      <c r="B214" s="19" t="s">
        <v>350</v>
      </c>
      <c r="C214" s="5">
        <v>2017</v>
      </c>
      <c r="D214" s="20" t="s">
        <v>4</v>
      </c>
      <c r="E214" s="20" t="s">
        <v>19</v>
      </c>
      <c r="F214" s="43">
        <v>65.7</v>
      </c>
    </row>
    <row r="215" spans="1:6">
      <c r="A215" s="19" t="s">
        <v>18</v>
      </c>
      <c r="B215" s="19" t="s">
        <v>351</v>
      </c>
      <c r="C215" s="5">
        <v>2017</v>
      </c>
      <c r="D215" s="20" t="s">
        <v>4</v>
      </c>
      <c r="E215" s="20" t="s">
        <v>19</v>
      </c>
      <c r="F215" s="43">
        <v>90.7</v>
      </c>
    </row>
    <row r="216" spans="1:6">
      <c r="A216" s="19" t="s">
        <v>19</v>
      </c>
      <c r="B216" s="19" t="s">
        <v>352</v>
      </c>
      <c r="C216" s="5">
        <v>2017</v>
      </c>
      <c r="D216" s="20" t="s">
        <v>4</v>
      </c>
      <c r="E216" s="20" t="s">
        <v>19</v>
      </c>
      <c r="F216" s="43">
        <v>77.599999999999994</v>
      </c>
    </row>
    <row r="217" spans="1:6">
      <c r="A217" s="19" t="s">
        <v>20</v>
      </c>
      <c r="B217" s="19" t="s">
        <v>353</v>
      </c>
      <c r="C217" s="5">
        <v>2017</v>
      </c>
      <c r="D217" s="20" t="s">
        <v>4</v>
      </c>
      <c r="E217" s="20" t="s">
        <v>19</v>
      </c>
      <c r="F217" s="43">
        <v>86.3</v>
      </c>
    </row>
    <row r="218" spans="1:6">
      <c r="A218" s="19" t="s">
        <v>21</v>
      </c>
      <c r="B218" s="19" t="s">
        <v>354</v>
      </c>
      <c r="C218" s="5">
        <v>2017</v>
      </c>
      <c r="D218" s="20" t="s">
        <v>4</v>
      </c>
      <c r="E218" s="20" t="s">
        <v>19</v>
      </c>
      <c r="F218" s="43">
        <v>58.6</v>
      </c>
    </row>
    <row r="219" spans="1:6">
      <c r="A219" s="19" t="s">
        <v>22</v>
      </c>
      <c r="B219" s="19" t="s">
        <v>355</v>
      </c>
      <c r="C219" s="5">
        <v>2017</v>
      </c>
      <c r="D219" s="20" t="s">
        <v>4</v>
      </c>
      <c r="E219" s="20" t="s">
        <v>19</v>
      </c>
      <c r="F219" s="43">
        <v>71.099999999999994</v>
      </c>
    </row>
    <row r="220" spans="1:6">
      <c r="A220" s="19" t="s">
        <v>23</v>
      </c>
      <c r="B220" s="19" t="s">
        <v>356</v>
      </c>
      <c r="C220" s="5">
        <v>2017</v>
      </c>
      <c r="D220" s="20" t="s">
        <v>4</v>
      </c>
      <c r="E220" s="20" t="s">
        <v>19</v>
      </c>
      <c r="F220" s="43">
        <v>74.099999999999994</v>
      </c>
    </row>
    <row r="221" spans="1:6">
      <c r="A221" s="19" t="s">
        <v>24</v>
      </c>
      <c r="B221" s="19" t="s">
        <v>357</v>
      </c>
      <c r="C221" s="5">
        <v>2017</v>
      </c>
      <c r="D221" s="20" t="s">
        <v>4</v>
      </c>
      <c r="E221" s="20" t="s">
        <v>19</v>
      </c>
      <c r="F221" s="43">
        <v>68.099999999999994</v>
      </c>
    </row>
    <row r="222" spans="1:6">
      <c r="A222" s="19" t="s">
        <v>25</v>
      </c>
      <c r="B222" s="19" t="s">
        <v>358</v>
      </c>
      <c r="C222" s="5">
        <v>2017</v>
      </c>
      <c r="D222" s="20" t="s">
        <v>4</v>
      </c>
      <c r="E222" s="20" t="s">
        <v>19</v>
      </c>
      <c r="F222" s="43">
        <v>54.4</v>
      </c>
    </row>
    <row r="223" spans="1:6">
      <c r="A223" s="19" t="s">
        <v>26</v>
      </c>
      <c r="B223" s="19" t="s">
        <v>359</v>
      </c>
      <c r="C223" s="5">
        <v>2017</v>
      </c>
      <c r="D223" s="20" t="s">
        <v>4</v>
      </c>
      <c r="E223" s="20" t="s">
        <v>19</v>
      </c>
      <c r="F223" s="43">
        <v>68.5</v>
      </c>
    </row>
    <row r="224" spans="1:6">
      <c r="A224" s="19" t="s">
        <v>27</v>
      </c>
      <c r="B224" s="19" t="s">
        <v>360</v>
      </c>
      <c r="C224" s="5">
        <v>2017</v>
      </c>
      <c r="D224" s="20" t="s">
        <v>4</v>
      </c>
      <c r="E224" s="20" t="s">
        <v>19</v>
      </c>
      <c r="F224" s="43">
        <v>73.7</v>
      </c>
    </row>
    <row r="225" spans="1:6">
      <c r="A225" s="19" t="s">
        <v>28</v>
      </c>
      <c r="B225" s="19" t="s">
        <v>361</v>
      </c>
      <c r="C225" s="5">
        <v>2017</v>
      </c>
      <c r="D225" s="20" t="s">
        <v>4</v>
      </c>
      <c r="E225" s="20" t="s">
        <v>19</v>
      </c>
      <c r="F225" s="43">
        <v>74.5</v>
      </c>
    </row>
    <row r="226" spans="1:6">
      <c r="A226" s="19" t="s">
        <v>29</v>
      </c>
      <c r="B226" s="19" t="s">
        <v>362</v>
      </c>
      <c r="C226" s="5">
        <v>2017</v>
      </c>
      <c r="D226" s="20" t="s">
        <v>4</v>
      </c>
      <c r="E226" s="20" t="s">
        <v>19</v>
      </c>
      <c r="F226" s="43">
        <v>57.4</v>
      </c>
    </row>
    <row r="227" spans="1:6">
      <c r="A227" s="19" t="s">
        <v>30</v>
      </c>
      <c r="B227" s="19" t="s">
        <v>363</v>
      </c>
      <c r="C227" s="5">
        <v>2017</v>
      </c>
      <c r="D227" s="20" t="s">
        <v>4</v>
      </c>
      <c r="E227" s="20" t="s">
        <v>19</v>
      </c>
      <c r="F227" s="43">
        <v>88.8</v>
      </c>
    </row>
    <row r="228" spans="1:6">
      <c r="A228" s="19" t="s">
        <v>31</v>
      </c>
      <c r="B228" s="19" t="s">
        <v>364</v>
      </c>
      <c r="C228" s="5">
        <v>2017</v>
      </c>
      <c r="D228" s="20" t="s">
        <v>4</v>
      </c>
      <c r="E228" s="20" t="s">
        <v>19</v>
      </c>
      <c r="F228" s="43">
        <v>85.2</v>
      </c>
    </row>
    <row r="229" spans="1:6">
      <c r="A229" s="19" t="s">
        <v>32</v>
      </c>
      <c r="B229" s="19" t="s">
        <v>365</v>
      </c>
      <c r="C229" s="5">
        <v>2017</v>
      </c>
      <c r="D229" s="20" t="s">
        <v>4</v>
      </c>
      <c r="E229" s="20" t="s">
        <v>19</v>
      </c>
      <c r="F229" s="43">
        <v>59.1</v>
      </c>
    </row>
    <row r="230" spans="1:6">
      <c r="A230" s="19" t="s">
        <v>33</v>
      </c>
      <c r="B230" s="19" t="s">
        <v>366</v>
      </c>
      <c r="C230" s="5">
        <v>2017</v>
      </c>
      <c r="D230" s="20" t="s">
        <v>4</v>
      </c>
      <c r="E230" s="20" t="s">
        <v>19</v>
      </c>
      <c r="F230" s="43">
        <v>89.9</v>
      </c>
    </row>
    <row r="231" spans="1:6">
      <c r="A231" s="19" t="s">
        <v>34</v>
      </c>
      <c r="B231" s="19" t="s">
        <v>367</v>
      </c>
      <c r="C231" s="5">
        <v>2017</v>
      </c>
      <c r="D231" s="20" t="s">
        <v>4</v>
      </c>
      <c r="E231" s="20" t="s">
        <v>19</v>
      </c>
      <c r="F231" s="43">
        <v>27.2</v>
      </c>
    </row>
    <row r="232" spans="1:6">
      <c r="A232" s="19" t="s">
        <v>35</v>
      </c>
      <c r="B232" s="19" t="s">
        <v>368</v>
      </c>
      <c r="C232" s="5">
        <v>2017</v>
      </c>
      <c r="D232" s="20" t="s">
        <v>4</v>
      </c>
      <c r="E232" s="20" t="s">
        <v>19</v>
      </c>
      <c r="F232" s="43">
        <v>84.4</v>
      </c>
    </row>
    <row r="233" spans="1:6">
      <c r="A233" s="20" t="s">
        <v>3</v>
      </c>
      <c r="B233" s="19" t="s">
        <v>336</v>
      </c>
      <c r="C233" s="5">
        <v>2018</v>
      </c>
      <c r="D233" s="20" t="s">
        <v>4</v>
      </c>
      <c r="E233" s="20" t="s">
        <v>19</v>
      </c>
      <c r="F233" s="43">
        <v>79.400000000000006</v>
      </c>
    </row>
    <row r="234" spans="1:6">
      <c r="A234" s="20" t="s">
        <v>4</v>
      </c>
      <c r="B234" s="19" t="s">
        <v>337</v>
      </c>
      <c r="C234" s="5">
        <v>2018</v>
      </c>
      <c r="D234" s="20" t="s">
        <v>4</v>
      </c>
      <c r="E234" s="20" t="s">
        <v>19</v>
      </c>
      <c r="F234" s="43">
        <v>60.9</v>
      </c>
    </row>
    <row r="235" spans="1:6">
      <c r="A235" s="19" t="s">
        <v>5</v>
      </c>
      <c r="B235" s="19" t="s">
        <v>338</v>
      </c>
      <c r="C235" s="5">
        <v>2018</v>
      </c>
      <c r="D235" s="20" t="s">
        <v>4</v>
      </c>
      <c r="E235" s="20" t="s">
        <v>19</v>
      </c>
      <c r="F235" s="43">
        <v>72.7</v>
      </c>
    </row>
    <row r="236" spans="1:6">
      <c r="A236" s="19" t="s">
        <v>6</v>
      </c>
      <c r="B236" s="19" t="s">
        <v>339</v>
      </c>
      <c r="C236" s="5">
        <v>2018</v>
      </c>
      <c r="D236" s="20" t="s">
        <v>4</v>
      </c>
      <c r="E236" s="20" t="s">
        <v>19</v>
      </c>
      <c r="F236" s="43">
        <v>65.3</v>
      </c>
    </row>
    <row r="237" spans="1:6">
      <c r="A237" s="19" t="s">
        <v>7</v>
      </c>
      <c r="B237" s="19" t="s">
        <v>340</v>
      </c>
      <c r="C237" s="5">
        <v>2018</v>
      </c>
      <c r="D237" s="20" t="s">
        <v>4</v>
      </c>
      <c r="E237" s="20" t="s">
        <v>19</v>
      </c>
      <c r="F237" s="43">
        <v>57.8</v>
      </c>
    </row>
    <row r="238" spans="1:6">
      <c r="A238" s="19" t="s">
        <v>8</v>
      </c>
      <c r="B238" s="19" t="s">
        <v>341</v>
      </c>
      <c r="C238" s="5">
        <v>2018</v>
      </c>
      <c r="D238" s="20" t="s">
        <v>4</v>
      </c>
      <c r="E238" s="20" t="s">
        <v>19</v>
      </c>
      <c r="F238" s="43">
        <v>64</v>
      </c>
    </row>
    <row r="239" spans="1:6">
      <c r="A239" s="19" t="s">
        <v>9</v>
      </c>
      <c r="B239" s="19" t="s">
        <v>342</v>
      </c>
      <c r="C239" s="5">
        <v>2018</v>
      </c>
      <c r="D239" s="20" t="s">
        <v>4</v>
      </c>
      <c r="E239" s="20" t="s">
        <v>19</v>
      </c>
      <c r="F239" s="43">
        <v>80.5</v>
      </c>
    </row>
    <row r="240" spans="1:6">
      <c r="A240" s="19" t="s">
        <v>10</v>
      </c>
      <c r="B240" s="19" t="s">
        <v>343</v>
      </c>
      <c r="C240" s="5">
        <v>2018</v>
      </c>
      <c r="D240" s="20" t="s">
        <v>4</v>
      </c>
      <c r="E240" s="20" t="s">
        <v>19</v>
      </c>
      <c r="F240" s="43">
        <v>71.400000000000006</v>
      </c>
    </row>
    <row r="241" spans="1:6">
      <c r="A241" s="19" t="s">
        <v>11</v>
      </c>
      <c r="B241" s="19" t="s">
        <v>344</v>
      </c>
      <c r="C241" s="5">
        <v>2018</v>
      </c>
      <c r="D241" s="20" t="s">
        <v>4</v>
      </c>
      <c r="E241" s="20" t="s">
        <v>19</v>
      </c>
      <c r="F241" s="43">
        <v>80.900000000000006</v>
      </c>
    </row>
    <row r="242" spans="1:6">
      <c r="A242" s="19" t="s">
        <v>12</v>
      </c>
      <c r="B242" s="19" t="s">
        <v>345</v>
      </c>
      <c r="C242" s="5">
        <v>2018</v>
      </c>
      <c r="D242" s="20" t="s">
        <v>4</v>
      </c>
      <c r="E242" s="20" t="s">
        <v>19</v>
      </c>
      <c r="F242" s="43">
        <v>88.3</v>
      </c>
    </row>
    <row r="243" spans="1:6">
      <c r="A243" s="19" t="s">
        <v>13</v>
      </c>
      <c r="B243" s="19" t="s">
        <v>346</v>
      </c>
      <c r="C243" s="5">
        <v>2018</v>
      </c>
      <c r="D243" s="20" t="s">
        <v>4</v>
      </c>
      <c r="E243" s="20" t="s">
        <v>19</v>
      </c>
      <c r="F243" s="43">
        <v>60.4</v>
      </c>
    </row>
    <row r="244" spans="1:6">
      <c r="A244" s="19" t="s">
        <v>14</v>
      </c>
      <c r="B244" s="19" t="s">
        <v>347</v>
      </c>
      <c r="C244" s="5">
        <v>2018</v>
      </c>
      <c r="D244" s="20" t="s">
        <v>4</v>
      </c>
      <c r="E244" s="20" t="s">
        <v>19</v>
      </c>
      <c r="F244" s="43">
        <v>83</v>
      </c>
    </row>
    <row r="245" spans="1:6">
      <c r="A245" s="19" t="s">
        <v>15</v>
      </c>
      <c r="B245" s="19" t="s">
        <v>348</v>
      </c>
      <c r="C245" s="5">
        <v>2018</v>
      </c>
      <c r="D245" s="20" t="s">
        <v>4</v>
      </c>
      <c r="E245" s="20" t="s">
        <v>19</v>
      </c>
      <c r="F245" s="43">
        <v>84.2</v>
      </c>
    </row>
    <row r="246" spans="1:6">
      <c r="A246" s="19" t="s">
        <v>16</v>
      </c>
      <c r="B246" s="19" t="s">
        <v>349</v>
      </c>
      <c r="C246" s="5">
        <v>2018</v>
      </c>
      <c r="D246" s="20" t="s">
        <v>4</v>
      </c>
      <c r="E246" s="20" t="s">
        <v>19</v>
      </c>
      <c r="F246" s="43">
        <v>63.3</v>
      </c>
    </row>
    <row r="247" spans="1:6">
      <c r="A247" s="19" t="s">
        <v>17</v>
      </c>
      <c r="B247" s="19" t="s">
        <v>350</v>
      </c>
      <c r="C247" s="5">
        <v>2018</v>
      </c>
      <c r="D247" s="20" t="s">
        <v>4</v>
      </c>
      <c r="E247" s="20" t="s">
        <v>19</v>
      </c>
      <c r="F247" s="43">
        <v>73.599999999999994</v>
      </c>
    </row>
    <row r="248" spans="1:6">
      <c r="A248" s="19" t="s">
        <v>18</v>
      </c>
      <c r="B248" s="19" t="s">
        <v>351</v>
      </c>
      <c r="C248" s="5">
        <v>2018</v>
      </c>
      <c r="D248" s="20" t="s">
        <v>4</v>
      </c>
      <c r="E248" s="20" t="s">
        <v>19</v>
      </c>
      <c r="F248" s="43">
        <v>91.8</v>
      </c>
    </row>
    <row r="249" spans="1:6">
      <c r="A249" s="19" t="s">
        <v>19</v>
      </c>
      <c r="B249" s="19" t="s">
        <v>352</v>
      </c>
      <c r="C249" s="5">
        <v>2018</v>
      </c>
      <c r="D249" s="20" t="s">
        <v>4</v>
      </c>
      <c r="E249" s="20" t="s">
        <v>19</v>
      </c>
      <c r="F249" s="43">
        <v>81.900000000000006</v>
      </c>
    </row>
    <row r="250" spans="1:6">
      <c r="A250" s="19" t="s">
        <v>20</v>
      </c>
      <c r="B250" s="19" t="s">
        <v>353</v>
      </c>
      <c r="C250" s="5">
        <v>2018</v>
      </c>
      <c r="D250" s="20" t="s">
        <v>4</v>
      </c>
      <c r="E250" s="20" t="s">
        <v>19</v>
      </c>
      <c r="F250" s="43">
        <v>86.4</v>
      </c>
    </row>
    <row r="251" spans="1:6">
      <c r="A251" s="19" t="s">
        <v>21</v>
      </c>
      <c r="B251" s="19" t="s">
        <v>354</v>
      </c>
      <c r="C251" s="5">
        <v>2018</v>
      </c>
      <c r="D251" s="20" t="s">
        <v>4</v>
      </c>
      <c r="E251" s="20" t="s">
        <v>19</v>
      </c>
      <c r="F251" s="43">
        <v>83.5</v>
      </c>
    </row>
    <row r="252" spans="1:6">
      <c r="A252" s="19" t="s">
        <v>22</v>
      </c>
      <c r="B252" s="19" t="s">
        <v>355</v>
      </c>
      <c r="C252" s="5">
        <v>2018</v>
      </c>
      <c r="D252" s="20" t="s">
        <v>4</v>
      </c>
      <c r="E252" s="20" t="s">
        <v>19</v>
      </c>
      <c r="F252" s="43">
        <v>75.099999999999994</v>
      </c>
    </row>
    <row r="253" spans="1:6">
      <c r="A253" s="19" t="s">
        <v>23</v>
      </c>
      <c r="B253" s="19" t="s">
        <v>356</v>
      </c>
      <c r="C253" s="5">
        <v>2018</v>
      </c>
      <c r="D253" s="20" t="s">
        <v>4</v>
      </c>
      <c r="E253" s="20" t="s">
        <v>19</v>
      </c>
      <c r="F253" s="43">
        <v>76.599999999999994</v>
      </c>
    </row>
    <row r="254" spans="1:6">
      <c r="A254" s="19" t="s">
        <v>24</v>
      </c>
      <c r="B254" s="19" t="s">
        <v>357</v>
      </c>
      <c r="C254" s="5">
        <v>2018</v>
      </c>
      <c r="D254" s="20" t="s">
        <v>4</v>
      </c>
      <c r="E254" s="20" t="s">
        <v>19</v>
      </c>
      <c r="F254" s="43">
        <v>81.400000000000006</v>
      </c>
    </row>
    <row r="255" spans="1:6">
      <c r="A255" s="19" t="s">
        <v>25</v>
      </c>
      <c r="B255" s="19" t="s">
        <v>358</v>
      </c>
      <c r="C255" s="5">
        <v>2018</v>
      </c>
      <c r="D255" s="20" t="s">
        <v>4</v>
      </c>
      <c r="E255" s="20" t="s">
        <v>19</v>
      </c>
      <c r="F255" s="43">
        <v>62</v>
      </c>
    </row>
    <row r="256" spans="1:6">
      <c r="A256" s="19" t="s">
        <v>26</v>
      </c>
      <c r="B256" s="19" t="s">
        <v>359</v>
      </c>
      <c r="C256" s="5">
        <v>2018</v>
      </c>
      <c r="D256" s="20" t="s">
        <v>4</v>
      </c>
      <c r="E256" s="20" t="s">
        <v>19</v>
      </c>
      <c r="F256" s="43">
        <v>73.3</v>
      </c>
    </row>
    <row r="257" spans="1:6">
      <c r="A257" s="19" t="s">
        <v>27</v>
      </c>
      <c r="B257" s="19" t="s">
        <v>360</v>
      </c>
      <c r="C257" s="5">
        <v>2018</v>
      </c>
      <c r="D257" s="20" t="s">
        <v>4</v>
      </c>
      <c r="E257" s="20" t="s">
        <v>19</v>
      </c>
      <c r="F257" s="43">
        <v>81.3</v>
      </c>
    </row>
    <row r="258" spans="1:6">
      <c r="A258" s="19" t="s">
        <v>28</v>
      </c>
      <c r="B258" s="19" t="s">
        <v>361</v>
      </c>
      <c r="C258" s="5">
        <v>2018</v>
      </c>
      <c r="D258" s="20" t="s">
        <v>4</v>
      </c>
      <c r="E258" s="20" t="s">
        <v>19</v>
      </c>
      <c r="F258" s="43">
        <v>72.599999999999994</v>
      </c>
    </row>
    <row r="259" spans="1:6">
      <c r="A259" s="19" t="s">
        <v>29</v>
      </c>
      <c r="B259" s="19" t="s">
        <v>362</v>
      </c>
      <c r="C259" s="5">
        <v>2018</v>
      </c>
      <c r="D259" s="20" t="s">
        <v>4</v>
      </c>
      <c r="E259" s="20" t="s">
        <v>19</v>
      </c>
      <c r="F259" s="43">
        <v>66.900000000000006</v>
      </c>
    </row>
    <row r="260" spans="1:6">
      <c r="A260" s="19" t="s">
        <v>30</v>
      </c>
      <c r="B260" s="19" t="s">
        <v>363</v>
      </c>
      <c r="C260" s="5">
        <v>2018</v>
      </c>
      <c r="D260" s="20" t="s">
        <v>4</v>
      </c>
      <c r="E260" s="20" t="s">
        <v>19</v>
      </c>
      <c r="F260" s="43">
        <v>91.9</v>
      </c>
    </row>
    <row r="261" spans="1:6">
      <c r="A261" s="19" t="s">
        <v>31</v>
      </c>
      <c r="B261" s="19" t="s">
        <v>364</v>
      </c>
      <c r="C261" s="5">
        <v>2018</v>
      </c>
      <c r="D261" s="20" t="s">
        <v>4</v>
      </c>
      <c r="E261" s="20" t="s">
        <v>19</v>
      </c>
      <c r="F261" s="43">
        <v>86.4</v>
      </c>
    </row>
    <row r="262" spans="1:6">
      <c r="A262" s="19" t="s">
        <v>32</v>
      </c>
      <c r="B262" s="19" t="s">
        <v>365</v>
      </c>
      <c r="C262" s="5">
        <v>2018</v>
      </c>
      <c r="D262" s="20" t="s">
        <v>4</v>
      </c>
      <c r="E262" s="20" t="s">
        <v>19</v>
      </c>
      <c r="F262" s="43">
        <v>68.8</v>
      </c>
    </row>
    <row r="263" spans="1:6">
      <c r="A263" s="19" t="s">
        <v>33</v>
      </c>
      <c r="B263" s="19" t="s">
        <v>366</v>
      </c>
      <c r="C263" s="5">
        <v>2018</v>
      </c>
      <c r="D263" s="20" t="s">
        <v>4</v>
      </c>
      <c r="E263" s="20" t="s">
        <v>19</v>
      </c>
      <c r="F263" s="43">
        <v>88.8</v>
      </c>
    </row>
    <row r="264" spans="1:6">
      <c r="A264" s="19" t="s">
        <v>34</v>
      </c>
      <c r="B264" s="19" t="s">
        <v>367</v>
      </c>
      <c r="C264" s="5">
        <v>2018</v>
      </c>
      <c r="D264" s="20" t="s">
        <v>4</v>
      </c>
      <c r="E264" s="20" t="s">
        <v>19</v>
      </c>
      <c r="F264" s="43">
        <v>32.5</v>
      </c>
    </row>
    <row r="265" spans="1:6">
      <c r="A265" s="19" t="s">
        <v>35</v>
      </c>
      <c r="B265" s="19" t="s">
        <v>368</v>
      </c>
      <c r="C265" s="5">
        <v>2018</v>
      </c>
      <c r="D265" s="20" t="s">
        <v>4</v>
      </c>
      <c r="E265" s="20" t="s">
        <v>19</v>
      </c>
      <c r="F265" s="43">
        <v>89.5</v>
      </c>
    </row>
    <row r="266" spans="1:6">
      <c r="A266" s="20" t="s">
        <v>3</v>
      </c>
      <c r="B266" s="19" t="s">
        <v>336</v>
      </c>
      <c r="C266" s="44">
        <v>2019</v>
      </c>
      <c r="D266" s="20" t="s">
        <v>4</v>
      </c>
      <c r="E266" s="20" t="s">
        <v>19</v>
      </c>
      <c r="F266" s="43">
        <v>78.900000000000006</v>
      </c>
    </row>
    <row r="267" spans="1:6">
      <c r="A267" s="20" t="s">
        <v>4</v>
      </c>
      <c r="B267" s="19" t="s">
        <v>337</v>
      </c>
      <c r="C267" s="44">
        <v>2019</v>
      </c>
      <c r="D267" s="20" t="s">
        <v>4</v>
      </c>
      <c r="E267" s="20" t="s">
        <v>19</v>
      </c>
      <c r="F267" s="43">
        <v>56.4</v>
      </c>
    </row>
    <row r="268" spans="1:6">
      <c r="A268" s="19" t="s">
        <v>5</v>
      </c>
      <c r="B268" s="19" t="s">
        <v>338</v>
      </c>
      <c r="C268" s="44">
        <v>2019</v>
      </c>
      <c r="D268" s="20" t="s">
        <v>4</v>
      </c>
      <c r="E268" s="20" t="s">
        <v>19</v>
      </c>
      <c r="F268" s="43">
        <v>66.400000000000006</v>
      </c>
    </row>
    <row r="269" spans="1:6">
      <c r="A269" s="19" t="s">
        <v>6</v>
      </c>
      <c r="B269" s="19" t="s">
        <v>339</v>
      </c>
      <c r="C269" s="44">
        <v>2019</v>
      </c>
      <c r="D269" s="20" t="s">
        <v>4</v>
      </c>
      <c r="E269" s="20" t="s">
        <v>19</v>
      </c>
      <c r="F269" s="43">
        <v>48.2</v>
      </c>
    </row>
    <row r="270" spans="1:6">
      <c r="A270" s="19" t="s">
        <v>7</v>
      </c>
      <c r="B270" s="19" t="s">
        <v>340</v>
      </c>
      <c r="C270" s="44">
        <v>2019</v>
      </c>
      <c r="D270" s="20" t="s">
        <v>4</v>
      </c>
      <c r="E270" s="20" t="s">
        <v>19</v>
      </c>
      <c r="F270" s="43">
        <v>61</v>
      </c>
    </row>
    <row r="271" spans="1:6">
      <c r="A271" s="19" t="s">
        <v>8</v>
      </c>
      <c r="B271" s="19" t="s">
        <v>341</v>
      </c>
      <c r="C271" s="44">
        <v>2019</v>
      </c>
      <c r="D271" s="20" t="s">
        <v>4</v>
      </c>
      <c r="E271" s="20" t="s">
        <v>19</v>
      </c>
      <c r="F271" s="43">
        <v>57.1</v>
      </c>
    </row>
    <row r="272" spans="1:6">
      <c r="A272" s="19" t="s">
        <v>9</v>
      </c>
      <c r="B272" s="19" t="s">
        <v>342</v>
      </c>
      <c r="C272" s="44">
        <v>2019</v>
      </c>
      <c r="D272" s="20" t="s">
        <v>4</v>
      </c>
      <c r="E272" s="20" t="s">
        <v>19</v>
      </c>
      <c r="F272" s="43">
        <v>77.8</v>
      </c>
    </row>
    <row r="273" spans="1:6">
      <c r="A273" s="19" t="s">
        <v>10</v>
      </c>
      <c r="B273" s="19" t="s">
        <v>343</v>
      </c>
      <c r="C273" s="44">
        <v>2019</v>
      </c>
      <c r="D273" s="20" t="s">
        <v>4</v>
      </c>
      <c r="E273" s="20" t="s">
        <v>19</v>
      </c>
      <c r="F273" s="43">
        <v>68.8</v>
      </c>
    </row>
    <row r="274" spans="1:6">
      <c r="A274" s="19" t="s">
        <v>11</v>
      </c>
      <c r="B274" s="19" t="s">
        <v>344</v>
      </c>
      <c r="C274" s="44">
        <v>2019</v>
      </c>
      <c r="D274" s="20" t="s">
        <v>4</v>
      </c>
      <c r="E274" s="20" t="s">
        <v>19</v>
      </c>
      <c r="F274" s="43">
        <v>80.8</v>
      </c>
    </row>
    <row r="275" spans="1:6">
      <c r="A275" s="19" t="s">
        <v>12</v>
      </c>
      <c r="B275" s="19" t="s">
        <v>345</v>
      </c>
      <c r="C275" s="44">
        <v>2019</v>
      </c>
      <c r="D275" s="20" t="s">
        <v>4</v>
      </c>
      <c r="E275" s="20" t="s">
        <v>19</v>
      </c>
      <c r="F275" s="43">
        <v>89.2</v>
      </c>
    </row>
    <row r="276" spans="1:6">
      <c r="A276" s="19" t="s">
        <v>13</v>
      </c>
      <c r="B276" s="19" t="s">
        <v>346</v>
      </c>
      <c r="C276" s="44">
        <v>2019</v>
      </c>
      <c r="D276" s="20" t="s">
        <v>4</v>
      </c>
      <c r="E276" s="20" t="s">
        <v>19</v>
      </c>
      <c r="F276" s="43">
        <v>64.7</v>
      </c>
    </row>
    <row r="277" spans="1:6">
      <c r="A277" s="19" t="s">
        <v>14</v>
      </c>
      <c r="B277" s="19" t="s">
        <v>347</v>
      </c>
      <c r="C277" s="44">
        <v>2019</v>
      </c>
      <c r="D277" s="20" t="s">
        <v>4</v>
      </c>
      <c r="E277" s="20" t="s">
        <v>19</v>
      </c>
      <c r="F277" s="43">
        <v>88.8</v>
      </c>
    </row>
    <row r="278" spans="1:6">
      <c r="A278" s="19" t="s">
        <v>15</v>
      </c>
      <c r="B278" s="19" t="s">
        <v>348</v>
      </c>
      <c r="C278" s="44">
        <v>2019</v>
      </c>
      <c r="D278" s="20" t="s">
        <v>4</v>
      </c>
      <c r="E278" s="20" t="s">
        <v>19</v>
      </c>
      <c r="F278" s="43">
        <v>84.7</v>
      </c>
    </row>
    <row r="279" spans="1:6">
      <c r="A279" s="19" t="s">
        <v>16</v>
      </c>
      <c r="B279" s="19" t="s">
        <v>349</v>
      </c>
      <c r="C279" s="44">
        <v>2019</v>
      </c>
      <c r="D279" s="20" t="s">
        <v>4</v>
      </c>
      <c r="E279" s="20" t="s">
        <v>19</v>
      </c>
      <c r="F279" s="43">
        <v>65.5</v>
      </c>
    </row>
    <row r="280" spans="1:6">
      <c r="A280" s="19" t="s">
        <v>17</v>
      </c>
      <c r="B280" s="19" t="s">
        <v>350</v>
      </c>
      <c r="C280" s="44">
        <v>2019</v>
      </c>
      <c r="D280" s="20" t="s">
        <v>4</v>
      </c>
      <c r="E280" s="20" t="s">
        <v>19</v>
      </c>
      <c r="F280" s="43">
        <v>77.7</v>
      </c>
    </row>
    <row r="281" spans="1:6">
      <c r="A281" s="19" t="s">
        <v>18</v>
      </c>
      <c r="B281" s="19" t="s">
        <v>351</v>
      </c>
      <c r="C281" s="44">
        <v>2019</v>
      </c>
      <c r="D281" s="20" t="s">
        <v>4</v>
      </c>
      <c r="E281" s="20" t="s">
        <v>19</v>
      </c>
      <c r="F281" s="43">
        <v>88.8</v>
      </c>
    </row>
    <row r="282" spans="1:6">
      <c r="A282" s="19" t="s">
        <v>19</v>
      </c>
      <c r="B282" s="19" t="s">
        <v>352</v>
      </c>
      <c r="C282" s="44">
        <v>2019</v>
      </c>
      <c r="D282" s="20" t="s">
        <v>4</v>
      </c>
      <c r="E282" s="20" t="s">
        <v>19</v>
      </c>
      <c r="F282" s="43">
        <v>80.2</v>
      </c>
    </row>
    <row r="283" spans="1:6">
      <c r="A283" s="19" t="s">
        <v>20</v>
      </c>
      <c r="B283" s="19" t="s">
        <v>353</v>
      </c>
      <c r="C283" s="44">
        <v>2019</v>
      </c>
      <c r="D283" s="20" t="s">
        <v>4</v>
      </c>
      <c r="E283" s="20" t="s">
        <v>19</v>
      </c>
      <c r="F283" s="43">
        <v>88.5</v>
      </c>
    </row>
    <row r="284" spans="1:6">
      <c r="A284" s="19" t="s">
        <v>21</v>
      </c>
      <c r="B284" s="19" t="s">
        <v>354</v>
      </c>
      <c r="C284" s="44">
        <v>2019</v>
      </c>
      <c r="D284" s="20" t="s">
        <v>4</v>
      </c>
      <c r="E284" s="20" t="s">
        <v>19</v>
      </c>
      <c r="F284" s="43">
        <v>60.5</v>
      </c>
    </row>
    <row r="285" spans="1:6">
      <c r="A285" s="19" t="s">
        <v>22</v>
      </c>
      <c r="B285" s="19" t="s">
        <v>355</v>
      </c>
      <c r="C285" s="44">
        <v>2019</v>
      </c>
      <c r="D285" s="20" t="s">
        <v>4</v>
      </c>
      <c r="E285" s="20" t="s">
        <v>19</v>
      </c>
      <c r="F285" s="43">
        <v>81.7</v>
      </c>
    </row>
    <row r="286" spans="1:6">
      <c r="A286" s="19" t="s">
        <v>23</v>
      </c>
      <c r="B286" s="19" t="s">
        <v>356</v>
      </c>
      <c r="C286" s="44">
        <v>2019</v>
      </c>
      <c r="D286" s="20" t="s">
        <v>4</v>
      </c>
      <c r="E286" s="20" t="s">
        <v>19</v>
      </c>
      <c r="F286" s="43">
        <v>71.2</v>
      </c>
    </row>
    <row r="287" spans="1:6">
      <c r="A287" s="19" t="s">
        <v>24</v>
      </c>
      <c r="B287" s="19" t="s">
        <v>357</v>
      </c>
      <c r="C287" s="44">
        <v>2019</v>
      </c>
      <c r="D287" s="20" t="s">
        <v>4</v>
      </c>
      <c r="E287" s="20" t="s">
        <v>19</v>
      </c>
      <c r="F287" s="43">
        <v>87.7</v>
      </c>
    </row>
    <row r="288" spans="1:6">
      <c r="A288" s="19" t="s">
        <v>25</v>
      </c>
      <c r="B288" s="19" t="s">
        <v>358</v>
      </c>
      <c r="C288" s="44">
        <v>2019</v>
      </c>
      <c r="D288" s="20" t="s">
        <v>4</v>
      </c>
      <c r="E288" s="20" t="s">
        <v>19</v>
      </c>
      <c r="F288" s="43">
        <v>62</v>
      </c>
    </row>
    <row r="289" spans="1:6">
      <c r="A289" s="19" t="s">
        <v>26</v>
      </c>
      <c r="B289" s="19" t="s">
        <v>359</v>
      </c>
      <c r="C289" s="44">
        <v>2019</v>
      </c>
      <c r="D289" s="20" t="s">
        <v>4</v>
      </c>
      <c r="E289" s="20" t="s">
        <v>19</v>
      </c>
      <c r="F289" s="43">
        <v>82.1</v>
      </c>
    </row>
    <row r="290" spans="1:6">
      <c r="A290" s="19" t="s">
        <v>27</v>
      </c>
      <c r="B290" s="19" t="s">
        <v>360</v>
      </c>
      <c r="C290" s="44">
        <v>2019</v>
      </c>
      <c r="D290" s="20" t="s">
        <v>4</v>
      </c>
      <c r="E290" s="20" t="s">
        <v>19</v>
      </c>
      <c r="F290" s="43">
        <v>77.599999999999994</v>
      </c>
    </row>
    <row r="291" spans="1:6">
      <c r="A291" s="19" t="s">
        <v>28</v>
      </c>
      <c r="B291" s="19" t="s">
        <v>361</v>
      </c>
      <c r="C291" s="44">
        <v>2019</v>
      </c>
      <c r="D291" s="20" t="s">
        <v>4</v>
      </c>
      <c r="E291" s="20" t="s">
        <v>19</v>
      </c>
      <c r="F291" s="43">
        <v>64.599999999999994</v>
      </c>
    </row>
    <row r="292" spans="1:6">
      <c r="A292" s="19" t="s">
        <v>29</v>
      </c>
      <c r="B292" s="19" t="s">
        <v>362</v>
      </c>
      <c r="C292" s="44">
        <v>2019</v>
      </c>
      <c r="D292" s="20" t="s">
        <v>4</v>
      </c>
      <c r="E292" s="20" t="s">
        <v>19</v>
      </c>
      <c r="F292" s="43">
        <v>68.3</v>
      </c>
    </row>
    <row r="293" spans="1:6">
      <c r="A293" s="19" t="s">
        <v>30</v>
      </c>
      <c r="B293" s="19" t="s">
        <v>363</v>
      </c>
      <c r="C293" s="44">
        <v>2019</v>
      </c>
      <c r="D293" s="20" t="s">
        <v>4</v>
      </c>
      <c r="E293" s="20" t="s">
        <v>19</v>
      </c>
      <c r="F293" s="43">
        <v>90.2</v>
      </c>
    </row>
    <row r="294" spans="1:6">
      <c r="A294" s="19" t="s">
        <v>31</v>
      </c>
      <c r="B294" s="19" t="s">
        <v>364</v>
      </c>
      <c r="C294" s="44">
        <v>2019</v>
      </c>
      <c r="D294" s="20" t="s">
        <v>4</v>
      </c>
      <c r="E294" s="20" t="s">
        <v>19</v>
      </c>
      <c r="F294" s="43">
        <v>83.1</v>
      </c>
    </row>
    <row r="295" spans="1:6">
      <c r="A295" s="19" t="s">
        <v>32</v>
      </c>
      <c r="B295" s="19" t="s">
        <v>365</v>
      </c>
      <c r="C295" s="44">
        <v>2019</v>
      </c>
      <c r="D295" s="20" t="s">
        <v>4</v>
      </c>
      <c r="E295" s="20" t="s">
        <v>19</v>
      </c>
      <c r="F295" s="43">
        <v>69.400000000000006</v>
      </c>
    </row>
    <row r="296" spans="1:6">
      <c r="A296" s="19" t="s">
        <v>33</v>
      </c>
      <c r="B296" s="19" t="s">
        <v>366</v>
      </c>
      <c r="C296" s="44">
        <v>2019</v>
      </c>
      <c r="D296" s="20" t="s">
        <v>4</v>
      </c>
      <c r="E296" s="20" t="s">
        <v>19</v>
      </c>
      <c r="F296" s="43">
        <v>87.6</v>
      </c>
    </row>
    <row r="297" spans="1:6">
      <c r="A297" s="19" t="s">
        <v>34</v>
      </c>
      <c r="B297" s="19" t="s">
        <v>367</v>
      </c>
      <c r="C297" s="44">
        <v>2019</v>
      </c>
      <c r="D297" s="20" t="s">
        <v>4</v>
      </c>
      <c r="E297" s="20" t="s">
        <v>19</v>
      </c>
      <c r="F297" s="43">
        <v>37.5</v>
      </c>
    </row>
    <row r="298" spans="1:6">
      <c r="A298" s="19" t="s">
        <v>35</v>
      </c>
      <c r="B298" s="19" t="s">
        <v>368</v>
      </c>
      <c r="C298" s="44">
        <v>2019</v>
      </c>
      <c r="D298" s="20" t="s">
        <v>4</v>
      </c>
      <c r="E298" s="20" t="s">
        <v>19</v>
      </c>
      <c r="F298" s="43">
        <v>80.599999999999994</v>
      </c>
    </row>
    <row r="299" spans="1:6">
      <c r="A299" s="20" t="s">
        <v>3</v>
      </c>
      <c r="B299" s="19" t="s">
        <v>336</v>
      </c>
      <c r="C299" s="44">
        <v>2020</v>
      </c>
      <c r="D299" s="20" t="s">
        <v>4</v>
      </c>
      <c r="E299" s="20" t="s">
        <v>19</v>
      </c>
      <c r="F299" s="45">
        <v>78.599999999999994</v>
      </c>
    </row>
    <row r="300" spans="1:6">
      <c r="A300" s="20" t="s">
        <v>4</v>
      </c>
      <c r="B300" s="19" t="s">
        <v>337</v>
      </c>
      <c r="C300" s="44">
        <v>2020</v>
      </c>
      <c r="D300" s="20" t="s">
        <v>4</v>
      </c>
      <c r="E300" s="20" t="s">
        <v>19</v>
      </c>
      <c r="F300" s="46">
        <v>54.6</v>
      </c>
    </row>
    <row r="301" spans="1:6">
      <c r="A301" s="19" t="s">
        <v>5</v>
      </c>
      <c r="B301" s="19" t="s">
        <v>338</v>
      </c>
      <c r="C301" s="44">
        <v>2020</v>
      </c>
      <c r="D301" s="20" t="s">
        <v>4</v>
      </c>
      <c r="E301" s="20" t="s">
        <v>19</v>
      </c>
      <c r="F301" s="46">
        <v>64.2</v>
      </c>
    </row>
    <row r="302" spans="1:6">
      <c r="A302" s="19" t="s">
        <v>6</v>
      </c>
      <c r="B302" s="19" t="s">
        <v>339</v>
      </c>
      <c r="C302" s="44">
        <v>2020</v>
      </c>
      <c r="D302" s="20" t="s">
        <v>4</v>
      </c>
      <c r="E302" s="20" t="s">
        <v>19</v>
      </c>
      <c r="F302" s="46">
        <v>35.700000000000003</v>
      </c>
    </row>
    <row r="303" spans="1:6">
      <c r="A303" s="19" t="s">
        <v>7</v>
      </c>
      <c r="B303" s="19" t="s">
        <v>340</v>
      </c>
      <c r="C303" s="44">
        <v>2020</v>
      </c>
      <c r="D303" s="20" t="s">
        <v>4</v>
      </c>
      <c r="E303" s="20" t="s">
        <v>19</v>
      </c>
      <c r="F303" s="46">
        <v>56.1</v>
      </c>
    </row>
    <row r="304" spans="1:6">
      <c r="A304" s="19" t="s">
        <v>8</v>
      </c>
      <c r="B304" s="19" t="s">
        <v>341</v>
      </c>
      <c r="C304" s="44">
        <v>2020</v>
      </c>
      <c r="D304" s="20" t="s">
        <v>4</v>
      </c>
      <c r="E304" s="20" t="s">
        <v>19</v>
      </c>
      <c r="F304" s="46">
        <v>53</v>
      </c>
    </row>
    <row r="305" spans="1:6">
      <c r="A305" s="19" t="s">
        <v>9</v>
      </c>
      <c r="B305" s="19" t="s">
        <v>342</v>
      </c>
      <c r="C305" s="44">
        <v>2020</v>
      </c>
      <c r="D305" s="20" t="s">
        <v>4</v>
      </c>
      <c r="E305" s="20" t="s">
        <v>19</v>
      </c>
      <c r="F305" s="46">
        <v>73.3</v>
      </c>
    </row>
    <row r="306" spans="1:6">
      <c r="A306" s="19" t="s">
        <v>10</v>
      </c>
      <c r="B306" s="19" t="s">
        <v>343</v>
      </c>
      <c r="C306" s="44">
        <v>2020</v>
      </c>
      <c r="D306" s="20" t="s">
        <v>4</v>
      </c>
      <c r="E306" s="20" t="s">
        <v>19</v>
      </c>
      <c r="F306" s="46">
        <v>67</v>
      </c>
    </row>
    <row r="307" spans="1:6">
      <c r="A307" s="19" t="s">
        <v>11</v>
      </c>
      <c r="B307" s="19" t="s">
        <v>344</v>
      </c>
      <c r="C307" s="44">
        <v>2020</v>
      </c>
      <c r="D307" s="20" t="s">
        <v>4</v>
      </c>
      <c r="E307" s="20" t="s">
        <v>19</v>
      </c>
      <c r="F307" s="46">
        <v>75.7</v>
      </c>
    </row>
    <row r="308" spans="1:6">
      <c r="A308" s="19" t="s">
        <v>12</v>
      </c>
      <c r="B308" s="19" t="s">
        <v>345</v>
      </c>
      <c r="C308" s="44">
        <v>2020</v>
      </c>
      <c r="D308" s="20" t="s">
        <v>4</v>
      </c>
      <c r="E308" s="20" t="s">
        <v>19</v>
      </c>
      <c r="F308" s="46">
        <v>85.8</v>
      </c>
    </row>
    <row r="309" spans="1:6">
      <c r="A309" s="19" t="s">
        <v>13</v>
      </c>
      <c r="B309" s="19" t="s">
        <v>346</v>
      </c>
      <c r="C309" s="44">
        <v>2020</v>
      </c>
      <c r="D309" s="20" t="s">
        <v>4</v>
      </c>
      <c r="E309" s="20" t="s">
        <v>19</v>
      </c>
      <c r="F309" s="46">
        <v>54.3</v>
      </c>
    </row>
    <row r="310" spans="1:6">
      <c r="A310" s="19" t="s">
        <v>14</v>
      </c>
      <c r="B310" s="19" t="s">
        <v>347</v>
      </c>
      <c r="C310" s="44">
        <v>2020</v>
      </c>
      <c r="D310" s="20" t="s">
        <v>4</v>
      </c>
      <c r="E310" s="20" t="s">
        <v>19</v>
      </c>
      <c r="F310" s="46">
        <v>84.2</v>
      </c>
    </row>
    <row r="311" spans="1:6">
      <c r="A311" s="19" t="s">
        <v>15</v>
      </c>
      <c r="B311" s="19" t="s">
        <v>348</v>
      </c>
      <c r="C311" s="44">
        <v>2020</v>
      </c>
      <c r="D311" s="20" t="s">
        <v>4</v>
      </c>
      <c r="E311" s="20" t="s">
        <v>19</v>
      </c>
      <c r="F311" s="46">
        <v>88.5</v>
      </c>
    </row>
    <row r="312" spans="1:6">
      <c r="A312" s="19" t="s">
        <v>16</v>
      </c>
      <c r="B312" s="19" t="s">
        <v>349</v>
      </c>
      <c r="C312" s="44">
        <v>2020</v>
      </c>
      <c r="D312" s="20" t="s">
        <v>4</v>
      </c>
      <c r="E312" s="20" t="s">
        <v>19</v>
      </c>
      <c r="F312" s="46">
        <v>66.099999999999994</v>
      </c>
    </row>
    <row r="313" spans="1:6">
      <c r="A313" s="19" t="s">
        <v>17</v>
      </c>
      <c r="B313" s="19" t="s">
        <v>350</v>
      </c>
      <c r="C313" s="44">
        <v>2020</v>
      </c>
      <c r="D313" s="20" t="s">
        <v>4</v>
      </c>
      <c r="E313" s="20" t="s">
        <v>19</v>
      </c>
      <c r="F313" s="46">
        <v>83.1</v>
      </c>
    </row>
    <row r="314" spans="1:6">
      <c r="A314" s="19" t="s">
        <v>18</v>
      </c>
      <c r="B314" s="19" t="s">
        <v>351</v>
      </c>
      <c r="C314" s="44">
        <v>2020</v>
      </c>
      <c r="D314" s="20" t="s">
        <v>4</v>
      </c>
      <c r="E314" s="20" t="s">
        <v>19</v>
      </c>
      <c r="F314" s="46">
        <v>92.4</v>
      </c>
    </row>
    <row r="315" spans="1:6">
      <c r="A315" s="19" t="s">
        <v>19</v>
      </c>
      <c r="B315" s="19" t="s">
        <v>352</v>
      </c>
      <c r="C315" s="44">
        <v>2020</v>
      </c>
      <c r="D315" s="20" t="s">
        <v>4</v>
      </c>
      <c r="E315" s="20" t="s">
        <v>19</v>
      </c>
      <c r="F315" s="46">
        <v>83</v>
      </c>
    </row>
    <row r="316" spans="1:6">
      <c r="A316" s="19" t="s">
        <v>20</v>
      </c>
      <c r="B316" s="19" t="s">
        <v>353</v>
      </c>
      <c r="C316" s="44">
        <v>2020</v>
      </c>
      <c r="D316" s="20" t="s">
        <v>4</v>
      </c>
      <c r="E316" s="20" t="s">
        <v>19</v>
      </c>
      <c r="F316" s="46">
        <v>87.3</v>
      </c>
    </row>
    <row r="317" spans="1:6">
      <c r="A317" s="19" t="s">
        <v>21</v>
      </c>
      <c r="B317" s="19" t="s">
        <v>354</v>
      </c>
      <c r="C317" s="44">
        <v>2020</v>
      </c>
      <c r="D317" s="20" t="s">
        <v>4</v>
      </c>
      <c r="E317" s="20" t="s">
        <v>19</v>
      </c>
      <c r="F317" s="46">
        <v>52.4</v>
      </c>
    </row>
    <row r="318" spans="1:6">
      <c r="A318" s="19" t="s">
        <v>22</v>
      </c>
      <c r="B318" s="19" t="s">
        <v>355</v>
      </c>
      <c r="C318" s="44">
        <v>2020</v>
      </c>
      <c r="D318" s="20" t="s">
        <v>4</v>
      </c>
      <c r="E318" s="20" t="s">
        <v>19</v>
      </c>
      <c r="F318" s="46">
        <v>71.900000000000006</v>
      </c>
    </row>
    <row r="319" spans="1:6">
      <c r="A319" s="19" t="s">
        <v>23</v>
      </c>
      <c r="B319" s="19" t="s">
        <v>356</v>
      </c>
      <c r="C319" s="44">
        <v>2020</v>
      </c>
      <c r="D319" s="20" t="s">
        <v>4</v>
      </c>
      <c r="E319" s="20" t="s">
        <v>19</v>
      </c>
      <c r="F319" s="46">
        <v>75.3</v>
      </c>
    </row>
    <row r="320" spans="1:6">
      <c r="A320" s="19" t="s">
        <v>24</v>
      </c>
      <c r="B320" s="19" t="s">
        <v>357</v>
      </c>
      <c r="C320" s="44">
        <v>2020</v>
      </c>
      <c r="D320" s="20" t="s">
        <v>4</v>
      </c>
      <c r="E320" s="20" t="s">
        <v>19</v>
      </c>
      <c r="F320" s="46">
        <v>87.5</v>
      </c>
    </row>
    <row r="321" spans="1:6">
      <c r="A321" s="19" t="s">
        <v>25</v>
      </c>
      <c r="B321" s="19" t="s">
        <v>358</v>
      </c>
      <c r="C321" s="44">
        <v>2020</v>
      </c>
      <c r="D321" s="20" t="s">
        <v>4</v>
      </c>
      <c r="E321" s="20" t="s">
        <v>19</v>
      </c>
      <c r="F321" s="46">
        <v>48.9</v>
      </c>
    </row>
    <row r="322" spans="1:6">
      <c r="A322" s="19" t="s">
        <v>26</v>
      </c>
      <c r="B322" s="19" t="s">
        <v>359</v>
      </c>
      <c r="C322" s="44">
        <v>2020</v>
      </c>
      <c r="D322" s="20" t="s">
        <v>4</v>
      </c>
      <c r="E322" s="20" t="s">
        <v>19</v>
      </c>
      <c r="F322" s="46">
        <v>83.1</v>
      </c>
    </row>
    <row r="323" spans="1:6">
      <c r="A323" s="19" t="s">
        <v>27</v>
      </c>
      <c r="B323" s="19" t="s">
        <v>360</v>
      </c>
      <c r="C323" s="44">
        <v>2020</v>
      </c>
      <c r="D323" s="20" t="s">
        <v>4</v>
      </c>
      <c r="E323" s="20" t="s">
        <v>19</v>
      </c>
      <c r="F323" s="46">
        <v>80.2</v>
      </c>
    </row>
    <row r="324" spans="1:6">
      <c r="A324" s="19" t="s">
        <v>28</v>
      </c>
      <c r="B324" s="19" t="s">
        <v>361</v>
      </c>
      <c r="C324" s="44">
        <v>2020</v>
      </c>
      <c r="D324" s="20" t="s">
        <v>4</v>
      </c>
      <c r="E324" s="20" t="s">
        <v>19</v>
      </c>
      <c r="F324" s="46">
        <v>67.400000000000006</v>
      </c>
    </row>
    <row r="325" spans="1:6">
      <c r="A325" s="19" t="s">
        <v>29</v>
      </c>
      <c r="B325" s="19" t="s">
        <v>362</v>
      </c>
      <c r="C325" s="44">
        <v>2020</v>
      </c>
      <c r="D325" s="20" t="s">
        <v>4</v>
      </c>
      <c r="E325" s="20" t="s">
        <v>19</v>
      </c>
      <c r="F325" s="46">
        <v>68.400000000000006</v>
      </c>
    </row>
    <row r="326" spans="1:6">
      <c r="A326" s="19" t="s">
        <v>30</v>
      </c>
      <c r="B326" s="19" t="s">
        <v>363</v>
      </c>
      <c r="C326" s="44">
        <v>2020</v>
      </c>
      <c r="D326" s="20" t="s">
        <v>4</v>
      </c>
      <c r="E326" s="20" t="s">
        <v>19</v>
      </c>
      <c r="F326" s="46">
        <v>90.1</v>
      </c>
    </row>
    <row r="327" spans="1:6">
      <c r="A327" s="19" t="s">
        <v>31</v>
      </c>
      <c r="B327" s="19" t="s">
        <v>364</v>
      </c>
      <c r="C327" s="44">
        <v>2020</v>
      </c>
      <c r="D327" s="20" t="s">
        <v>4</v>
      </c>
      <c r="E327" s="20" t="s">
        <v>19</v>
      </c>
      <c r="F327" s="46">
        <v>79.8</v>
      </c>
    </row>
    <row r="328" spans="1:6">
      <c r="A328" s="19" t="s">
        <v>32</v>
      </c>
      <c r="B328" s="19" t="s">
        <v>365</v>
      </c>
      <c r="C328" s="44">
        <v>2020</v>
      </c>
      <c r="D328" s="20" t="s">
        <v>4</v>
      </c>
      <c r="E328" s="20" t="s">
        <v>19</v>
      </c>
      <c r="F328" s="46">
        <v>67.7</v>
      </c>
    </row>
    <row r="329" spans="1:6">
      <c r="A329" s="19" t="s">
        <v>33</v>
      </c>
      <c r="B329" s="19" t="s">
        <v>366</v>
      </c>
      <c r="C329" s="44">
        <v>2020</v>
      </c>
      <c r="D329" s="20" t="s">
        <v>4</v>
      </c>
      <c r="E329" s="20" t="s">
        <v>19</v>
      </c>
      <c r="F329" s="46">
        <v>86.1</v>
      </c>
    </row>
    <row r="330" spans="1:6">
      <c r="A330" s="19" t="s">
        <v>34</v>
      </c>
      <c r="B330" s="19" t="s">
        <v>367</v>
      </c>
      <c r="C330" s="44">
        <v>2020</v>
      </c>
      <c r="D330" s="20" t="s">
        <v>4</v>
      </c>
      <c r="E330" s="20" t="s">
        <v>19</v>
      </c>
      <c r="F330" s="46">
        <v>26.6</v>
      </c>
    </row>
    <row r="331" spans="1:6">
      <c r="A331" s="19" t="s">
        <v>35</v>
      </c>
      <c r="B331" s="19" t="s">
        <v>368</v>
      </c>
      <c r="C331" s="44">
        <v>2020</v>
      </c>
      <c r="D331" s="20" t="s">
        <v>4</v>
      </c>
      <c r="E331" s="20" t="s">
        <v>19</v>
      </c>
      <c r="F331" s="46">
        <v>84.8</v>
      </c>
    </row>
    <row r="332" spans="1:6">
      <c r="A332" s="20" t="s">
        <v>3</v>
      </c>
      <c r="B332" s="19" t="s">
        <v>336</v>
      </c>
      <c r="C332" s="44">
        <v>2021</v>
      </c>
      <c r="D332" s="20" t="s">
        <v>4</v>
      </c>
      <c r="E332" s="20" t="s">
        <v>19</v>
      </c>
      <c r="F332" s="47">
        <v>75.599999999999994</v>
      </c>
    </row>
    <row r="333" spans="1:6">
      <c r="A333" s="20" t="s">
        <v>4</v>
      </c>
      <c r="B333" s="19" t="s">
        <v>337</v>
      </c>
      <c r="C333" s="44">
        <v>2021</v>
      </c>
      <c r="D333" s="20" t="s">
        <v>4</v>
      </c>
      <c r="E333" s="20" t="s">
        <v>19</v>
      </c>
      <c r="F333" s="48">
        <v>51.5</v>
      </c>
    </row>
    <row r="334" spans="1:6">
      <c r="A334" s="19" t="s">
        <v>5</v>
      </c>
      <c r="B334" s="19" t="s">
        <v>338</v>
      </c>
      <c r="C334" s="44">
        <v>2021</v>
      </c>
      <c r="D334" s="20" t="s">
        <v>4</v>
      </c>
      <c r="E334" s="20" t="s">
        <v>19</v>
      </c>
      <c r="F334" s="48">
        <v>68.099999999999994</v>
      </c>
    </row>
    <row r="335" spans="1:6">
      <c r="A335" s="19" t="s">
        <v>6</v>
      </c>
      <c r="B335" s="19" t="s">
        <v>339</v>
      </c>
      <c r="C335" s="44">
        <v>2021</v>
      </c>
      <c r="D335" s="20" t="s">
        <v>4</v>
      </c>
      <c r="E335" s="20" t="s">
        <v>19</v>
      </c>
      <c r="F335" s="48">
        <v>34.299999999999997</v>
      </c>
    </row>
    <row r="336" spans="1:6">
      <c r="A336" s="19" t="s">
        <v>7</v>
      </c>
      <c r="B336" s="19" t="s">
        <v>340</v>
      </c>
      <c r="C336" s="44">
        <v>2021</v>
      </c>
      <c r="D336" s="20" t="s">
        <v>4</v>
      </c>
      <c r="E336" s="20" t="s">
        <v>19</v>
      </c>
      <c r="F336" s="48">
        <v>53.2</v>
      </c>
    </row>
    <row r="337" spans="1:6">
      <c r="A337" s="19" t="s">
        <v>8</v>
      </c>
      <c r="B337" s="19" t="s">
        <v>341</v>
      </c>
      <c r="C337" s="44">
        <v>2021</v>
      </c>
      <c r="D337" s="20" t="s">
        <v>4</v>
      </c>
      <c r="E337" s="20" t="s">
        <v>19</v>
      </c>
      <c r="F337" s="48">
        <v>53.4</v>
      </c>
    </row>
    <row r="338" spans="1:6">
      <c r="A338" s="19" t="s">
        <v>9</v>
      </c>
      <c r="B338" s="19" t="s">
        <v>342</v>
      </c>
      <c r="C338" s="44">
        <v>2021</v>
      </c>
      <c r="D338" s="20" t="s">
        <v>4</v>
      </c>
      <c r="E338" s="20" t="s">
        <v>19</v>
      </c>
      <c r="F338" s="48">
        <v>72.5</v>
      </c>
    </row>
    <row r="339" spans="1:6">
      <c r="A339" s="19" t="s">
        <v>10</v>
      </c>
      <c r="B339" s="19" t="s">
        <v>343</v>
      </c>
      <c r="C339" s="44">
        <v>2021</v>
      </c>
      <c r="D339" s="20" t="s">
        <v>4</v>
      </c>
      <c r="E339" s="20" t="s">
        <v>19</v>
      </c>
      <c r="F339" s="48">
        <v>66.7</v>
      </c>
    </row>
    <row r="340" spans="1:6">
      <c r="A340" s="19" t="s">
        <v>11</v>
      </c>
      <c r="B340" s="19" t="s">
        <v>344</v>
      </c>
      <c r="C340" s="44">
        <v>2021</v>
      </c>
      <c r="D340" s="20" t="s">
        <v>4</v>
      </c>
      <c r="E340" s="20" t="s">
        <v>19</v>
      </c>
      <c r="F340" s="48">
        <v>73.599999999999994</v>
      </c>
    </row>
    <row r="341" spans="1:6">
      <c r="A341" s="19" t="s">
        <v>12</v>
      </c>
      <c r="B341" s="19" t="s">
        <v>345</v>
      </c>
      <c r="C341" s="44">
        <v>2021</v>
      </c>
      <c r="D341" s="20" t="s">
        <v>4</v>
      </c>
      <c r="E341" s="20" t="s">
        <v>19</v>
      </c>
      <c r="F341" s="48">
        <v>85.3</v>
      </c>
    </row>
    <row r="342" spans="1:6">
      <c r="A342" s="19" t="s">
        <v>13</v>
      </c>
      <c r="B342" s="19" t="s">
        <v>346</v>
      </c>
      <c r="C342" s="44">
        <v>2021</v>
      </c>
      <c r="D342" s="20" t="s">
        <v>4</v>
      </c>
      <c r="E342" s="20" t="s">
        <v>19</v>
      </c>
      <c r="F342" s="48">
        <v>59.3</v>
      </c>
    </row>
    <row r="343" spans="1:6">
      <c r="A343" s="19" t="s">
        <v>14</v>
      </c>
      <c r="B343" s="19" t="s">
        <v>347</v>
      </c>
      <c r="C343" s="44">
        <v>2021</v>
      </c>
      <c r="D343" s="20" t="s">
        <v>4</v>
      </c>
      <c r="E343" s="20" t="s">
        <v>19</v>
      </c>
      <c r="F343" s="48">
        <v>84.3</v>
      </c>
    </row>
    <row r="344" spans="1:6">
      <c r="A344" s="19" t="s">
        <v>15</v>
      </c>
      <c r="B344" s="19" t="s">
        <v>348</v>
      </c>
      <c r="C344" s="44">
        <v>2021</v>
      </c>
      <c r="D344" s="20" t="s">
        <v>4</v>
      </c>
      <c r="E344" s="20" t="s">
        <v>19</v>
      </c>
      <c r="F344" s="48">
        <v>77.3</v>
      </c>
    </row>
    <row r="345" spans="1:6">
      <c r="A345" s="19" t="s">
        <v>16</v>
      </c>
      <c r="B345" s="19" t="s">
        <v>349</v>
      </c>
      <c r="C345" s="44">
        <v>2021</v>
      </c>
      <c r="D345" s="20" t="s">
        <v>4</v>
      </c>
      <c r="E345" s="20" t="s">
        <v>19</v>
      </c>
      <c r="F345" s="48">
        <v>65</v>
      </c>
    </row>
    <row r="346" spans="1:6">
      <c r="A346" s="19" t="s">
        <v>17</v>
      </c>
      <c r="B346" s="19" t="s">
        <v>350</v>
      </c>
      <c r="C346" s="44">
        <v>2021</v>
      </c>
      <c r="D346" s="20" t="s">
        <v>4</v>
      </c>
      <c r="E346" s="20" t="s">
        <v>19</v>
      </c>
      <c r="F346" s="48">
        <v>76</v>
      </c>
    </row>
    <row r="347" spans="1:6">
      <c r="A347" s="19" t="s">
        <v>18</v>
      </c>
      <c r="B347" s="19" t="s">
        <v>351</v>
      </c>
      <c r="C347" s="44">
        <v>2021</v>
      </c>
      <c r="D347" s="20" t="s">
        <v>4</v>
      </c>
      <c r="E347" s="20" t="s">
        <v>19</v>
      </c>
      <c r="F347" s="48">
        <v>91.3</v>
      </c>
    </row>
    <row r="348" spans="1:6">
      <c r="A348" s="19" t="s">
        <v>19</v>
      </c>
      <c r="B348" s="19" t="s">
        <v>352</v>
      </c>
      <c r="C348" s="44">
        <v>2021</v>
      </c>
      <c r="D348" s="20" t="s">
        <v>4</v>
      </c>
      <c r="E348" s="20" t="s">
        <v>19</v>
      </c>
      <c r="F348" s="48">
        <v>79.5</v>
      </c>
    </row>
    <row r="349" spans="1:6">
      <c r="A349" s="19" t="s">
        <v>20</v>
      </c>
      <c r="B349" s="19" t="s">
        <v>353</v>
      </c>
      <c r="C349" s="44">
        <v>2021</v>
      </c>
      <c r="D349" s="20" t="s">
        <v>4</v>
      </c>
      <c r="E349" s="20" t="s">
        <v>19</v>
      </c>
      <c r="F349" s="48">
        <v>86.6</v>
      </c>
    </row>
    <row r="350" spans="1:6">
      <c r="A350" s="19" t="s">
        <v>21</v>
      </c>
      <c r="B350" s="19" t="s">
        <v>354</v>
      </c>
      <c r="C350" s="44">
        <v>2021</v>
      </c>
      <c r="D350" s="20" t="s">
        <v>4</v>
      </c>
      <c r="E350" s="20" t="s">
        <v>19</v>
      </c>
      <c r="F350" s="48">
        <v>52.2</v>
      </c>
    </row>
    <row r="351" spans="1:6">
      <c r="A351" s="19" t="s">
        <v>22</v>
      </c>
      <c r="B351" s="19" t="s">
        <v>355</v>
      </c>
      <c r="C351" s="44">
        <v>2021</v>
      </c>
      <c r="D351" s="20" t="s">
        <v>4</v>
      </c>
      <c r="E351" s="20" t="s">
        <v>19</v>
      </c>
      <c r="F351" s="48">
        <v>61.2</v>
      </c>
    </row>
    <row r="352" spans="1:6">
      <c r="A352" s="19" t="s">
        <v>23</v>
      </c>
      <c r="B352" s="19" t="s">
        <v>356</v>
      </c>
      <c r="C352" s="44">
        <v>2021</v>
      </c>
      <c r="D352" s="20" t="s">
        <v>4</v>
      </c>
      <c r="E352" s="20" t="s">
        <v>19</v>
      </c>
      <c r="F352" s="48">
        <v>72.599999999999994</v>
      </c>
    </row>
    <row r="353" spans="1:6">
      <c r="A353" s="19" t="s">
        <v>24</v>
      </c>
      <c r="B353" s="19" t="s">
        <v>357</v>
      </c>
      <c r="C353" s="44">
        <v>2021</v>
      </c>
      <c r="D353" s="20" t="s">
        <v>4</v>
      </c>
      <c r="E353" s="20" t="s">
        <v>19</v>
      </c>
      <c r="F353" s="48">
        <v>85.6</v>
      </c>
    </row>
    <row r="354" spans="1:6">
      <c r="A354" s="19" t="s">
        <v>25</v>
      </c>
      <c r="B354" s="19" t="s">
        <v>358</v>
      </c>
      <c r="C354" s="44">
        <v>2021</v>
      </c>
      <c r="D354" s="20" t="s">
        <v>4</v>
      </c>
      <c r="E354" s="20" t="s">
        <v>19</v>
      </c>
      <c r="F354" s="48">
        <v>57.7</v>
      </c>
    </row>
    <row r="355" spans="1:6">
      <c r="A355" s="19" t="s">
        <v>26</v>
      </c>
      <c r="B355" s="19" t="s">
        <v>359</v>
      </c>
      <c r="C355" s="44">
        <v>2021</v>
      </c>
      <c r="D355" s="20" t="s">
        <v>4</v>
      </c>
      <c r="E355" s="20" t="s">
        <v>19</v>
      </c>
      <c r="F355" s="48">
        <v>75.8</v>
      </c>
    </row>
    <row r="356" spans="1:6">
      <c r="A356" s="19" t="s">
        <v>27</v>
      </c>
      <c r="B356" s="19" t="s">
        <v>360</v>
      </c>
      <c r="C356" s="44">
        <v>2021</v>
      </c>
      <c r="D356" s="20" t="s">
        <v>4</v>
      </c>
      <c r="E356" s="20" t="s">
        <v>19</v>
      </c>
      <c r="F356" s="48">
        <v>81.599999999999994</v>
      </c>
    </row>
    <row r="357" spans="1:6">
      <c r="A357" s="19" t="s">
        <v>28</v>
      </c>
      <c r="B357" s="19" t="s">
        <v>361</v>
      </c>
      <c r="C357" s="44">
        <v>2021</v>
      </c>
      <c r="D357" s="20" t="s">
        <v>4</v>
      </c>
      <c r="E357" s="20" t="s">
        <v>19</v>
      </c>
      <c r="F357" s="48">
        <v>60.3</v>
      </c>
    </row>
    <row r="358" spans="1:6">
      <c r="A358" s="19" t="s">
        <v>29</v>
      </c>
      <c r="B358" s="19" t="s">
        <v>362</v>
      </c>
      <c r="C358" s="44">
        <v>2021</v>
      </c>
      <c r="D358" s="20" t="s">
        <v>4</v>
      </c>
      <c r="E358" s="20" t="s">
        <v>19</v>
      </c>
      <c r="F358" s="48">
        <v>76.5</v>
      </c>
    </row>
    <row r="359" spans="1:6">
      <c r="A359" s="19" t="s">
        <v>30</v>
      </c>
      <c r="B359" s="19" t="s">
        <v>363</v>
      </c>
      <c r="C359" s="44">
        <v>2021</v>
      </c>
      <c r="D359" s="20" t="s">
        <v>4</v>
      </c>
      <c r="E359" s="20" t="s">
        <v>19</v>
      </c>
      <c r="F359" s="48">
        <v>84.8</v>
      </c>
    </row>
    <row r="360" spans="1:6">
      <c r="A360" s="19" t="s">
        <v>31</v>
      </c>
      <c r="B360" s="19" t="s">
        <v>364</v>
      </c>
      <c r="C360" s="44">
        <v>2021</v>
      </c>
      <c r="D360" s="20" t="s">
        <v>4</v>
      </c>
      <c r="E360" s="20" t="s">
        <v>19</v>
      </c>
      <c r="F360" s="48">
        <v>76.2</v>
      </c>
    </row>
    <row r="361" spans="1:6">
      <c r="A361" s="19" t="s">
        <v>32</v>
      </c>
      <c r="B361" s="19" t="s">
        <v>365</v>
      </c>
      <c r="C361" s="44">
        <v>2021</v>
      </c>
      <c r="D361" s="20" t="s">
        <v>4</v>
      </c>
      <c r="E361" s="20" t="s">
        <v>19</v>
      </c>
      <c r="F361" s="48">
        <v>63</v>
      </c>
    </row>
    <row r="362" spans="1:6">
      <c r="A362" s="19" t="s">
        <v>33</v>
      </c>
      <c r="B362" s="19" t="s">
        <v>366</v>
      </c>
      <c r="C362" s="44">
        <v>2021</v>
      </c>
      <c r="D362" s="20" t="s">
        <v>4</v>
      </c>
      <c r="E362" s="20" t="s">
        <v>19</v>
      </c>
      <c r="F362" s="48">
        <v>82.6</v>
      </c>
    </row>
    <row r="363" spans="1:6">
      <c r="A363" s="19" t="s">
        <v>34</v>
      </c>
      <c r="B363" s="19" t="s">
        <v>367</v>
      </c>
      <c r="C363" s="44">
        <v>2021</v>
      </c>
      <c r="D363" s="20" t="s">
        <v>4</v>
      </c>
      <c r="E363" s="20" t="s">
        <v>19</v>
      </c>
      <c r="F363" s="48">
        <v>27.2</v>
      </c>
    </row>
    <row r="364" spans="1:6">
      <c r="A364" s="19" t="s">
        <v>35</v>
      </c>
      <c r="B364" s="19" t="s">
        <v>368</v>
      </c>
      <c r="C364" s="44">
        <v>2021</v>
      </c>
      <c r="D364" s="20" t="s">
        <v>4</v>
      </c>
      <c r="E364" s="20" t="s">
        <v>19</v>
      </c>
      <c r="F364" s="48">
        <v>83.9</v>
      </c>
    </row>
    <row r="365" spans="1:6">
      <c r="A365" s="19"/>
    </row>
    <row r="366" spans="1:6">
      <c r="A366" s="19"/>
    </row>
    <row r="367" spans="1:6">
      <c r="A367" s="19"/>
    </row>
    <row r="368" spans="1:6">
      <c r="A368" s="19"/>
    </row>
    <row r="369" spans="1:1">
      <c r="A369" s="19"/>
    </row>
    <row r="370" spans="1:1">
      <c r="A370" s="19"/>
    </row>
    <row r="371" spans="1:1">
      <c r="A371" s="19"/>
    </row>
    <row r="372" spans="1:1">
      <c r="A372" s="19"/>
    </row>
    <row r="373" spans="1:1">
      <c r="A373" s="19"/>
    </row>
    <row r="374" spans="1:1">
      <c r="A374" s="19"/>
    </row>
    <row r="375" spans="1:1">
      <c r="A375" s="19"/>
    </row>
    <row r="376" spans="1:1">
      <c r="A376" s="19"/>
    </row>
    <row r="377" spans="1:1">
      <c r="A377" s="19"/>
    </row>
    <row r="378" spans="1:1">
      <c r="A378" s="19"/>
    </row>
    <row r="379" spans="1:1">
      <c r="A379" s="19"/>
    </row>
    <row r="380" spans="1:1">
      <c r="A380" s="19"/>
    </row>
    <row r="381" spans="1:1">
      <c r="A381" s="19"/>
    </row>
    <row r="382" spans="1:1">
      <c r="A382" s="19"/>
    </row>
    <row r="383" spans="1:1">
      <c r="A383" s="19"/>
    </row>
    <row r="384" spans="1:1">
      <c r="A384" s="19"/>
    </row>
    <row r="385" spans="1:1">
      <c r="A385" s="19"/>
    </row>
    <row r="386" spans="1:1">
      <c r="A386" s="19"/>
    </row>
    <row r="387" spans="1:1">
      <c r="A387" s="19"/>
    </row>
    <row r="388" spans="1:1">
      <c r="A388" s="19"/>
    </row>
    <row r="389" spans="1:1">
      <c r="A389" s="19"/>
    </row>
    <row r="390" spans="1:1">
      <c r="A390" s="19"/>
    </row>
    <row r="391" spans="1:1">
      <c r="A391" s="19"/>
    </row>
    <row r="392" spans="1:1">
      <c r="A392" s="19"/>
    </row>
    <row r="393" spans="1:1">
      <c r="A393" s="19"/>
    </row>
    <row r="394" spans="1:1">
      <c r="A394" s="19"/>
    </row>
    <row r="395" spans="1:1">
      <c r="A395" s="19"/>
    </row>
    <row r="396" spans="1:1">
      <c r="A396" s="19"/>
    </row>
    <row r="397" spans="1:1">
      <c r="A397" s="19"/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outlinePr summaryBelow="0" summaryRight="0"/>
  </sheetPr>
  <dimension ref="A1:P430"/>
  <sheetViews>
    <sheetView workbookViewId="0"/>
  </sheetViews>
  <sheetFormatPr baseColWidth="10" defaultColWidth="12.6640625" defaultRowHeight="15.75" customHeight="1"/>
  <sheetData>
    <row r="1" spans="1:16" ht="15.75" customHeight="1">
      <c r="A1" s="1" t="s">
        <v>1</v>
      </c>
      <c r="B1" s="1" t="s">
        <v>334</v>
      </c>
      <c r="C1" s="1" t="s">
        <v>0</v>
      </c>
      <c r="D1" s="1" t="s">
        <v>37</v>
      </c>
      <c r="E1" s="1" t="s">
        <v>39</v>
      </c>
      <c r="F1" s="1" t="s">
        <v>335</v>
      </c>
      <c r="H1" s="15"/>
    </row>
    <row r="2" spans="1:16" ht="15.75" customHeight="1">
      <c r="A2" s="2" t="s">
        <v>4</v>
      </c>
      <c r="B2" s="1" t="s">
        <v>337</v>
      </c>
      <c r="C2" s="1">
        <v>2009</v>
      </c>
      <c r="D2" s="2" t="s">
        <v>5</v>
      </c>
      <c r="E2" s="9" t="s">
        <v>20</v>
      </c>
      <c r="F2" s="1">
        <v>62.381008038856599</v>
      </c>
      <c r="I2" s="116"/>
      <c r="J2" s="116"/>
      <c r="K2" s="116"/>
      <c r="L2" s="117"/>
      <c r="M2" s="117"/>
      <c r="N2" s="117"/>
      <c r="O2" s="117"/>
      <c r="P2" s="117"/>
    </row>
    <row r="3" spans="1:16" ht="15.75" customHeight="1">
      <c r="A3" s="2" t="s">
        <v>5</v>
      </c>
      <c r="B3" s="1" t="s">
        <v>338</v>
      </c>
      <c r="C3" s="1">
        <v>2009</v>
      </c>
      <c r="D3" s="2" t="s">
        <v>5</v>
      </c>
      <c r="E3" s="9" t="s">
        <v>20</v>
      </c>
      <c r="F3" s="1">
        <v>55.381238124885897</v>
      </c>
      <c r="I3" s="117"/>
      <c r="J3" s="117"/>
      <c r="K3" s="49"/>
      <c r="L3" s="49"/>
      <c r="M3" s="49"/>
      <c r="N3" s="49"/>
      <c r="O3" s="49"/>
      <c r="P3" s="49"/>
    </row>
    <row r="4" spans="1:16" ht="15.75" customHeight="1">
      <c r="A4" s="2" t="s">
        <v>6</v>
      </c>
      <c r="B4" s="1" t="s">
        <v>339</v>
      </c>
      <c r="C4" s="1">
        <v>2009</v>
      </c>
      <c r="D4" s="2" t="s">
        <v>5</v>
      </c>
      <c r="E4" s="9" t="s">
        <v>20</v>
      </c>
      <c r="F4" s="1">
        <v>67.1498798949779</v>
      </c>
      <c r="I4" s="117"/>
    </row>
    <row r="5" spans="1:16" ht="15.75" customHeight="1">
      <c r="A5" s="2" t="s">
        <v>7</v>
      </c>
      <c r="B5" s="1" t="s">
        <v>340</v>
      </c>
      <c r="C5" s="1">
        <v>2009</v>
      </c>
      <c r="D5" s="2" t="s">
        <v>5</v>
      </c>
      <c r="E5" s="9" t="s">
        <v>20</v>
      </c>
      <c r="F5" s="1">
        <v>66.7891031527395</v>
      </c>
      <c r="I5" s="117"/>
    </row>
    <row r="6" spans="1:16" ht="15.75" customHeight="1">
      <c r="A6" s="2" t="s">
        <v>10</v>
      </c>
      <c r="B6" s="1" t="s">
        <v>343</v>
      </c>
      <c r="C6" s="1">
        <v>2009</v>
      </c>
      <c r="D6" s="2" t="s">
        <v>5</v>
      </c>
      <c r="E6" s="9" t="s">
        <v>20</v>
      </c>
      <c r="F6" s="1">
        <v>75.826977990340694</v>
      </c>
      <c r="I6" s="117"/>
    </row>
    <row r="7" spans="1:16" ht="15.75" customHeight="1">
      <c r="A7" s="2" t="s">
        <v>11</v>
      </c>
      <c r="B7" s="1" t="s">
        <v>344</v>
      </c>
      <c r="C7" s="1">
        <v>2009</v>
      </c>
      <c r="D7" s="2" t="s">
        <v>5</v>
      </c>
      <c r="E7" s="9" t="s">
        <v>20</v>
      </c>
      <c r="F7" s="1">
        <v>57.572449900533499</v>
      </c>
      <c r="I7" s="117"/>
    </row>
    <row r="8" spans="1:16" ht="15.75" customHeight="1">
      <c r="A8" s="2" t="s">
        <v>8</v>
      </c>
      <c r="B8" s="1" t="s">
        <v>341</v>
      </c>
      <c r="C8" s="1">
        <v>2009</v>
      </c>
      <c r="D8" s="2" t="s">
        <v>5</v>
      </c>
      <c r="E8" s="9" t="s">
        <v>20</v>
      </c>
      <c r="F8" s="1">
        <v>68.677416258758001</v>
      </c>
      <c r="I8" s="117"/>
    </row>
    <row r="9" spans="1:16" ht="15.75" customHeight="1">
      <c r="A9" s="2" t="s">
        <v>9</v>
      </c>
      <c r="B9" s="1" t="s">
        <v>342</v>
      </c>
      <c r="C9" s="1">
        <v>2009</v>
      </c>
      <c r="D9" s="2" t="s">
        <v>5</v>
      </c>
      <c r="E9" s="9" t="s">
        <v>20</v>
      </c>
      <c r="F9" s="1">
        <v>65.487406268025396</v>
      </c>
      <c r="I9" s="117"/>
    </row>
    <row r="10" spans="1:16" ht="15.75" customHeight="1">
      <c r="A10" s="2" t="s">
        <v>12</v>
      </c>
      <c r="B10" s="1" t="s">
        <v>345</v>
      </c>
      <c r="C10" s="1">
        <v>2009</v>
      </c>
      <c r="D10" s="2" t="s">
        <v>5</v>
      </c>
      <c r="E10" s="9" t="s">
        <v>20</v>
      </c>
      <c r="F10" s="1">
        <v>75.3710164928615</v>
      </c>
      <c r="I10" s="117"/>
    </row>
    <row r="11" spans="1:16" ht="15.75" customHeight="1">
      <c r="A11" s="2" t="s">
        <v>13</v>
      </c>
      <c r="B11" s="1" t="s">
        <v>346</v>
      </c>
      <c r="C11" s="1">
        <v>2009</v>
      </c>
      <c r="D11" s="2" t="s">
        <v>5</v>
      </c>
      <c r="E11" s="9" t="s">
        <v>20</v>
      </c>
      <c r="F11" s="1">
        <v>63.546172924958199</v>
      </c>
      <c r="I11" s="117"/>
    </row>
    <row r="12" spans="1:16" ht="15.75" customHeight="1">
      <c r="A12" s="2" t="s">
        <v>14</v>
      </c>
      <c r="B12" s="1" t="s">
        <v>347</v>
      </c>
      <c r="C12" s="1">
        <v>2009</v>
      </c>
      <c r="D12" s="2" t="s">
        <v>5</v>
      </c>
      <c r="E12" s="9" t="s">
        <v>20</v>
      </c>
      <c r="F12" s="1">
        <v>68.804054285030603</v>
      </c>
      <c r="I12" s="117"/>
    </row>
    <row r="13" spans="1:16" ht="15.75" customHeight="1">
      <c r="A13" s="2" t="s">
        <v>15</v>
      </c>
      <c r="B13" s="1" t="s">
        <v>348</v>
      </c>
      <c r="C13" s="1">
        <v>2009</v>
      </c>
      <c r="D13" s="2" t="s">
        <v>5</v>
      </c>
      <c r="E13" s="9" t="s">
        <v>20</v>
      </c>
      <c r="F13" s="1">
        <v>78.602902833304398</v>
      </c>
      <c r="I13" s="117"/>
    </row>
    <row r="14" spans="1:16" ht="15.75" customHeight="1">
      <c r="A14" s="2" t="s">
        <v>16</v>
      </c>
      <c r="B14" s="1" t="s">
        <v>349</v>
      </c>
      <c r="C14" s="1">
        <v>2009</v>
      </c>
      <c r="D14" s="2" t="s">
        <v>5</v>
      </c>
      <c r="E14" s="9" t="s">
        <v>20</v>
      </c>
      <c r="F14" s="1">
        <v>72.138126189358204</v>
      </c>
      <c r="I14" s="117"/>
    </row>
    <row r="15" spans="1:16" ht="15.75" customHeight="1">
      <c r="A15" s="2" t="s">
        <v>17</v>
      </c>
      <c r="B15" s="1" t="s">
        <v>350</v>
      </c>
      <c r="C15" s="1">
        <v>2009</v>
      </c>
      <c r="D15" s="2" t="s">
        <v>5</v>
      </c>
      <c r="E15" s="9" t="s">
        <v>20</v>
      </c>
      <c r="F15" s="1">
        <v>69.040455583683496</v>
      </c>
      <c r="I15" s="117"/>
    </row>
    <row r="16" spans="1:16" ht="15.75" customHeight="1">
      <c r="A16" s="2" t="s">
        <v>18</v>
      </c>
      <c r="B16" s="1" t="s">
        <v>351</v>
      </c>
      <c r="C16" s="1">
        <v>2009</v>
      </c>
      <c r="D16" s="2" t="s">
        <v>5</v>
      </c>
      <c r="E16" s="9" t="s">
        <v>20</v>
      </c>
      <c r="F16" s="1">
        <v>62.202838384406</v>
      </c>
      <c r="I16" s="117"/>
    </row>
    <row r="17" spans="1:9" ht="15.75" customHeight="1">
      <c r="A17" s="2" t="s">
        <v>19</v>
      </c>
      <c r="B17" s="1" t="s">
        <v>352</v>
      </c>
      <c r="C17" s="1">
        <v>2009</v>
      </c>
      <c r="D17" s="2" t="s">
        <v>5</v>
      </c>
      <c r="E17" s="9" t="s">
        <v>20</v>
      </c>
      <c r="F17" s="1">
        <v>65.885417628909806</v>
      </c>
      <c r="I17" s="117"/>
    </row>
    <row r="18" spans="1:9" ht="15.75" customHeight="1">
      <c r="A18" s="2" t="s">
        <v>20</v>
      </c>
      <c r="B18" s="1" t="s">
        <v>353</v>
      </c>
      <c r="C18" s="1">
        <v>2009</v>
      </c>
      <c r="D18" s="2" t="s">
        <v>5</v>
      </c>
      <c r="E18" s="9" t="s">
        <v>20</v>
      </c>
      <c r="F18" s="1">
        <v>65.090772678361603</v>
      </c>
      <c r="I18" s="117"/>
    </row>
    <row r="19" spans="1:9" ht="15.75" customHeight="1">
      <c r="A19" s="2" t="s">
        <v>21</v>
      </c>
      <c r="B19" s="1" t="s">
        <v>354</v>
      </c>
      <c r="C19" s="1">
        <v>2009</v>
      </c>
      <c r="D19" s="2" t="s">
        <v>5</v>
      </c>
      <c r="E19" s="9" t="s">
        <v>20</v>
      </c>
      <c r="F19" s="1">
        <v>68.236522166277794</v>
      </c>
      <c r="I19" s="117"/>
    </row>
    <row r="20" spans="1:9" ht="15.75" customHeight="1">
      <c r="A20" s="2" t="s">
        <v>22</v>
      </c>
      <c r="B20" s="1" t="s">
        <v>355</v>
      </c>
      <c r="C20" s="1">
        <v>2009</v>
      </c>
      <c r="D20" s="2" t="s">
        <v>5</v>
      </c>
      <c r="E20" s="9" t="s">
        <v>20</v>
      </c>
      <c r="F20" s="1">
        <v>73.983405334979096</v>
      </c>
      <c r="I20" s="117"/>
    </row>
    <row r="21" spans="1:9" ht="15.75" customHeight="1">
      <c r="A21" s="2" t="s">
        <v>23</v>
      </c>
      <c r="B21" s="1" t="s">
        <v>356</v>
      </c>
      <c r="C21" s="1">
        <v>2009</v>
      </c>
      <c r="D21" s="2" t="s">
        <v>5</v>
      </c>
      <c r="E21" s="9" t="s">
        <v>20</v>
      </c>
      <c r="F21" s="1">
        <v>71.991750876469396</v>
      </c>
      <c r="I21" s="117"/>
    </row>
    <row r="22" spans="1:9" ht="15.75" customHeight="1">
      <c r="A22" s="2" t="s">
        <v>24</v>
      </c>
      <c r="B22" s="1" t="s">
        <v>357</v>
      </c>
      <c r="C22" s="1">
        <v>2009</v>
      </c>
      <c r="D22" s="2" t="s">
        <v>5</v>
      </c>
      <c r="E22" s="9" t="s">
        <v>20</v>
      </c>
      <c r="F22" s="1">
        <v>72.136165427095193</v>
      </c>
      <c r="I22" s="117"/>
    </row>
    <row r="23" spans="1:9" ht="15.75" customHeight="1">
      <c r="A23" s="2" t="s">
        <v>25</v>
      </c>
      <c r="B23" s="1" t="s">
        <v>358</v>
      </c>
      <c r="C23" s="1">
        <v>2009</v>
      </c>
      <c r="D23" s="2" t="s">
        <v>5</v>
      </c>
      <c r="E23" s="9" t="s">
        <v>20</v>
      </c>
      <c r="F23" s="1">
        <v>73.188431960140093</v>
      </c>
      <c r="I23" s="117"/>
    </row>
    <row r="24" spans="1:9" ht="15.75" customHeight="1">
      <c r="A24" s="2" t="s">
        <v>26</v>
      </c>
      <c r="B24" s="1" t="s">
        <v>359</v>
      </c>
      <c r="C24" s="1">
        <v>2009</v>
      </c>
      <c r="D24" s="2" t="s">
        <v>5</v>
      </c>
      <c r="E24" s="9" t="s">
        <v>20</v>
      </c>
      <c r="F24" s="1">
        <v>62.187402068317098</v>
      </c>
      <c r="I24" s="117"/>
    </row>
    <row r="25" spans="1:9" ht="15.75" customHeight="1">
      <c r="A25" s="2" t="s">
        <v>27</v>
      </c>
      <c r="B25" s="1" t="s">
        <v>360</v>
      </c>
      <c r="C25" s="1">
        <v>2009</v>
      </c>
      <c r="D25" s="2" t="s">
        <v>5</v>
      </c>
      <c r="E25" s="9" t="s">
        <v>20</v>
      </c>
      <c r="F25" s="1">
        <v>78.512260281090903</v>
      </c>
      <c r="I25" s="117"/>
    </row>
    <row r="26" spans="1:9" ht="15.75" customHeight="1">
      <c r="A26" s="2" t="s">
        <v>28</v>
      </c>
      <c r="B26" s="1" t="s">
        <v>361</v>
      </c>
      <c r="C26" s="1">
        <v>2009</v>
      </c>
      <c r="D26" s="2" t="s">
        <v>5</v>
      </c>
      <c r="E26" s="9" t="s">
        <v>20</v>
      </c>
      <c r="F26" s="1">
        <v>69.871307743159207</v>
      </c>
      <c r="I26" s="117"/>
    </row>
    <row r="27" spans="1:9" ht="15.75" customHeight="1">
      <c r="A27" s="2" t="s">
        <v>29</v>
      </c>
      <c r="B27" s="1" t="s">
        <v>362</v>
      </c>
      <c r="C27" s="1">
        <v>2009</v>
      </c>
      <c r="D27" s="2" t="s">
        <v>5</v>
      </c>
      <c r="E27" s="9" t="s">
        <v>20</v>
      </c>
      <c r="F27" s="1">
        <v>59.794095805114601</v>
      </c>
      <c r="I27" s="117"/>
    </row>
    <row r="28" spans="1:9" ht="15.75" customHeight="1">
      <c r="A28" s="2" t="s">
        <v>30</v>
      </c>
      <c r="B28" s="1" t="s">
        <v>363</v>
      </c>
      <c r="C28" s="1">
        <v>2009</v>
      </c>
      <c r="D28" s="2" t="s">
        <v>5</v>
      </c>
      <c r="E28" s="9" t="s">
        <v>20</v>
      </c>
      <c r="F28" s="1">
        <v>82.453454635583</v>
      </c>
      <c r="I28" s="117"/>
    </row>
    <row r="29" spans="1:9" ht="15.75" customHeight="1">
      <c r="A29" s="2" t="s">
        <v>31</v>
      </c>
      <c r="B29" s="1" t="s">
        <v>364</v>
      </c>
      <c r="C29" s="1">
        <v>2009</v>
      </c>
      <c r="D29" s="2" t="s">
        <v>5</v>
      </c>
      <c r="E29" s="9" t="s">
        <v>20</v>
      </c>
      <c r="F29" s="1">
        <v>60.941909871910198</v>
      </c>
      <c r="I29" s="117"/>
    </row>
    <row r="30" spans="1:9" ht="15.75" customHeight="1">
      <c r="A30" s="2" t="s">
        <v>32</v>
      </c>
      <c r="B30" s="1" t="s">
        <v>365</v>
      </c>
      <c r="C30" s="1">
        <v>2009</v>
      </c>
      <c r="D30" s="2" t="s">
        <v>5</v>
      </c>
      <c r="E30" s="9" t="s">
        <v>20</v>
      </c>
      <c r="F30" s="1">
        <v>69.7567345620011</v>
      </c>
      <c r="I30" s="117"/>
    </row>
    <row r="31" spans="1:9" ht="15.75" customHeight="1">
      <c r="A31" s="2" t="s">
        <v>33</v>
      </c>
      <c r="B31" s="1" t="s">
        <v>366</v>
      </c>
      <c r="C31" s="1">
        <v>2009</v>
      </c>
      <c r="D31" s="2" t="s">
        <v>5</v>
      </c>
      <c r="E31" s="9" t="s">
        <v>20</v>
      </c>
      <c r="F31" s="1">
        <v>59.136348998281001</v>
      </c>
      <c r="I31" s="117"/>
    </row>
    <row r="32" spans="1:9" ht="15.75" customHeight="1">
      <c r="A32" s="2" t="s">
        <v>34</v>
      </c>
      <c r="B32" s="1" t="s">
        <v>367</v>
      </c>
      <c r="C32" s="1">
        <v>2009</v>
      </c>
      <c r="D32" s="2" t="s">
        <v>5</v>
      </c>
      <c r="E32" s="9" t="s">
        <v>20</v>
      </c>
      <c r="F32" s="1">
        <v>75.415460296426701</v>
      </c>
      <c r="I32" s="117"/>
    </row>
    <row r="33" spans="1:9" ht="15.75" customHeight="1">
      <c r="A33" s="2" t="s">
        <v>35</v>
      </c>
      <c r="B33" s="1" t="s">
        <v>368</v>
      </c>
      <c r="C33" s="1">
        <v>2009</v>
      </c>
      <c r="D33" s="2" t="s">
        <v>5</v>
      </c>
      <c r="E33" s="9" t="s">
        <v>20</v>
      </c>
      <c r="F33" s="1">
        <v>70.316769664102196</v>
      </c>
      <c r="I33" s="117"/>
    </row>
    <row r="34" spans="1:9" ht="15.75" customHeight="1">
      <c r="A34" s="2" t="s">
        <v>3</v>
      </c>
      <c r="B34" s="1" t="s">
        <v>336</v>
      </c>
      <c r="C34" s="1">
        <v>2009</v>
      </c>
      <c r="D34" s="2" t="s">
        <v>5</v>
      </c>
      <c r="E34" s="9" t="s">
        <v>20</v>
      </c>
      <c r="F34" s="1">
        <v>68.109514275085402</v>
      </c>
      <c r="I34" s="117"/>
    </row>
    <row r="35" spans="1:9" ht="15.75" customHeight="1">
      <c r="A35" s="2" t="s">
        <v>4</v>
      </c>
      <c r="B35" s="1" t="s">
        <v>337</v>
      </c>
      <c r="C35" s="1">
        <v>2010</v>
      </c>
      <c r="D35" s="2" t="s">
        <v>5</v>
      </c>
      <c r="E35" s="9" t="s">
        <v>20</v>
      </c>
      <c r="F35" s="1">
        <v>61.9737696403065</v>
      </c>
      <c r="I35" s="117"/>
    </row>
    <row r="36" spans="1:9" ht="15.75" customHeight="1">
      <c r="A36" s="2" t="s">
        <v>5</v>
      </c>
      <c r="B36" s="1" t="s">
        <v>338</v>
      </c>
      <c r="C36" s="1">
        <v>2010</v>
      </c>
      <c r="D36" s="2" t="s">
        <v>5</v>
      </c>
      <c r="E36" s="9" t="s">
        <v>20</v>
      </c>
      <c r="F36" s="1">
        <v>55.505924519217899</v>
      </c>
      <c r="I36" s="117"/>
    </row>
    <row r="37" spans="1:9" ht="15.75" customHeight="1">
      <c r="A37" s="2" t="s">
        <v>6</v>
      </c>
      <c r="B37" s="1" t="s">
        <v>339</v>
      </c>
      <c r="C37" s="1">
        <v>2010</v>
      </c>
      <c r="D37" s="2" t="s">
        <v>5</v>
      </c>
      <c r="E37" s="9" t="s">
        <v>20</v>
      </c>
      <c r="F37" s="1">
        <v>66.4907437479701</v>
      </c>
      <c r="I37" s="117"/>
    </row>
    <row r="38" spans="1:9" ht="15.75" customHeight="1">
      <c r="A38" s="2" t="s">
        <v>7</v>
      </c>
      <c r="B38" s="1" t="s">
        <v>340</v>
      </c>
      <c r="C38" s="1">
        <v>2010</v>
      </c>
      <c r="D38" s="2" t="s">
        <v>5</v>
      </c>
      <c r="E38" s="9" t="s">
        <v>20</v>
      </c>
      <c r="F38" s="1">
        <v>68.463727758553603</v>
      </c>
      <c r="I38" s="117"/>
    </row>
    <row r="39" spans="1:9" ht="15.75" customHeight="1">
      <c r="A39" s="2" t="s">
        <v>10</v>
      </c>
      <c r="B39" s="1" t="s">
        <v>343</v>
      </c>
      <c r="C39" s="1">
        <v>2010</v>
      </c>
      <c r="D39" s="2" t="s">
        <v>5</v>
      </c>
      <c r="E39" s="9" t="s">
        <v>20</v>
      </c>
      <c r="F39" s="1">
        <v>76.815243240411107</v>
      </c>
      <c r="I39" s="117"/>
    </row>
    <row r="40" spans="1:9" ht="15.75" customHeight="1">
      <c r="A40" s="2" t="s">
        <v>11</v>
      </c>
      <c r="B40" s="1" t="s">
        <v>344</v>
      </c>
      <c r="C40" s="1">
        <v>2010</v>
      </c>
      <c r="D40" s="2" t="s">
        <v>5</v>
      </c>
      <c r="E40" s="9" t="s">
        <v>20</v>
      </c>
      <c r="F40" s="1">
        <v>58.770633160877097</v>
      </c>
      <c r="I40" s="117"/>
    </row>
    <row r="41" spans="1:9" ht="15.75" customHeight="1">
      <c r="A41" s="2" t="s">
        <v>8</v>
      </c>
      <c r="B41" s="1" t="s">
        <v>341</v>
      </c>
      <c r="C41" s="1">
        <v>2010</v>
      </c>
      <c r="D41" s="2" t="s">
        <v>5</v>
      </c>
      <c r="E41" s="9" t="s">
        <v>20</v>
      </c>
      <c r="F41" s="1">
        <v>71.033760325631505</v>
      </c>
      <c r="I41" s="117"/>
    </row>
    <row r="42" spans="1:9" ht="15.75" customHeight="1">
      <c r="A42" s="2" t="s">
        <v>9</v>
      </c>
      <c r="B42" s="1" t="s">
        <v>342</v>
      </c>
      <c r="C42" s="1">
        <v>2010</v>
      </c>
      <c r="D42" s="2" t="s">
        <v>5</v>
      </c>
      <c r="E42" s="9" t="s">
        <v>20</v>
      </c>
      <c r="F42" s="1">
        <v>64.430348865577002</v>
      </c>
      <c r="I42" s="117"/>
    </row>
    <row r="43" spans="1:9" ht="15.75" customHeight="1">
      <c r="A43" s="2" t="s">
        <v>12</v>
      </c>
      <c r="B43" s="1" t="s">
        <v>345</v>
      </c>
      <c r="C43" s="1">
        <v>2010</v>
      </c>
      <c r="D43" s="2" t="s">
        <v>5</v>
      </c>
      <c r="E43" s="9" t="s">
        <v>20</v>
      </c>
      <c r="F43" s="1">
        <v>75.9890078716072</v>
      </c>
      <c r="I43" s="117"/>
    </row>
    <row r="44" spans="1:9" ht="15.75" customHeight="1">
      <c r="A44" s="2" t="s">
        <v>13</v>
      </c>
      <c r="B44" s="1" t="s">
        <v>346</v>
      </c>
      <c r="C44" s="1">
        <v>2010</v>
      </c>
      <c r="D44" s="2" t="s">
        <v>5</v>
      </c>
      <c r="E44" s="9" t="s">
        <v>20</v>
      </c>
      <c r="F44" s="1">
        <v>63.703045979230197</v>
      </c>
      <c r="I44" s="117"/>
    </row>
    <row r="45" spans="1:9" ht="15.75" customHeight="1">
      <c r="A45" s="2" t="s">
        <v>14</v>
      </c>
      <c r="B45" s="1" t="s">
        <v>347</v>
      </c>
      <c r="C45" s="1">
        <v>2010</v>
      </c>
      <c r="D45" s="2" t="s">
        <v>5</v>
      </c>
      <c r="E45" s="9" t="s">
        <v>20</v>
      </c>
      <c r="F45" s="1">
        <v>66.696054034838298</v>
      </c>
      <c r="I45" s="117"/>
    </row>
    <row r="46" spans="1:9" ht="15.75" customHeight="1">
      <c r="A46" s="2" t="s">
        <v>15</v>
      </c>
      <c r="B46" s="1" t="s">
        <v>348</v>
      </c>
      <c r="C46" s="1">
        <v>2010</v>
      </c>
      <c r="D46" s="2" t="s">
        <v>5</v>
      </c>
      <c r="E46" s="9" t="s">
        <v>20</v>
      </c>
      <c r="F46" s="1">
        <v>79.327816910628698</v>
      </c>
      <c r="I46" s="117"/>
    </row>
    <row r="47" spans="1:9" ht="15.75" customHeight="1">
      <c r="A47" s="2" t="s">
        <v>16</v>
      </c>
      <c r="B47" s="1" t="s">
        <v>349</v>
      </c>
      <c r="C47" s="1">
        <v>2010</v>
      </c>
      <c r="D47" s="2" t="s">
        <v>5</v>
      </c>
      <c r="E47" s="9" t="s">
        <v>20</v>
      </c>
      <c r="F47" s="1">
        <v>71.548081333129502</v>
      </c>
      <c r="I47" s="117"/>
    </row>
    <row r="48" spans="1:9" ht="15.75" customHeight="1">
      <c r="A48" s="2" t="s">
        <v>17</v>
      </c>
      <c r="B48" s="1" t="s">
        <v>350</v>
      </c>
      <c r="C48" s="1">
        <v>2010</v>
      </c>
      <c r="D48" s="2" t="s">
        <v>5</v>
      </c>
      <c r="E48" s="9" t="s">
        <v>20</v>
      </c>
      <c r="F48" s="1">
        <v>68.831687978974799</v>
      </c>
      <c r="I48" s="117"/>
    </row>
    <row r="49" spans="1:9" ht="15.75" customHeight="1">
      <c r="A49" s="2" t="s">
        <v>18</v>
      </c>
      <c r="B49" s="1" t="s">
        <v>351</v>
      </c>
      <c r="C49" s="1">
        <v>2010</v>
      </c>
      <c r="D49" s="2" t="s">
        <v>5</v>
      </c>
      <c r="E49" s="9" t="s">
        <v>20</v>
      </c>
      <c r="F49" s="1">
        <v>63.212835178155999</v>
      </c>
      <c r="I49" s="117"/>
    </row>
    <row r="50" spans="1:9" ht="15.75" customHeight="1">
      <c r="A50" s="2" t="s">
        <v>19</v>
      </c>
      <c r="B50" s="1" t="s">
        <v>352</v>
      </c>
      <c r="C50" s="1">
        <v>2010</v>
      </c>
      <c r="D50" s="2" t="s">
        <v>5</v>
      </c>
      <c r="E50" s="9" t="s">
        <v>20</v>
      </c>
      <c r="F50" s="1">
        <v>67.902686549500004</v>
      </c>
      <c r="I50" s="117"/>
    </row>
    <row r="51" spans="1:9" ht="13">
      <c r="A51" s="2" t="s">
        <v>20</v>
      </c>
      <c r="B51" s="1" t="s">
        <v>353</v>
      </c>
      <c r="C51" s="1">
        <v>2010</v>
      </c>
      <c r="D51" s="2" t="s">
        <v>5</v>
      </c>
      <c r="E51" s="9" t="s">
        <v>20</v>
      </c>
      <c r="F51" s="1">
        <v>66.414562235610802</v>
      </c>
      <c r="I51" s="117"/>
    </row>
    <row r="52" spans="1:9" ht="13">
      <c r="A52" s="2" t="s">
        <v>21</v>
      </c>
      <c r="B52" s="1" t="s">
        <v>354</v>
      </c>
      <c r="C52" s="1">
        <v>2010</v>
      </c>
      <c r="D52" s="2" t="s">
        <v>5</v>
      </c>
      <c r="E52" s="9" t="s">
        <v>20</v>
      </c>
      <c r="F52" s="1">
        <v>68.098131688735705</v>
      </c>
      <c r="I52" s="117"/>
    </row>
    <row r="53" spans="1:9" ht="13">
      <c r="A53" s="2" t="s">
        <v>22</v>
      </c>
      <c r="B53" s="1" t="s">
        <v>355</v>
      </c>
      <c r="C53" s="1">
        <v>2010</v>
      </c>
      <c r="D53" s="2" t="s">
        <v>5</v>
      </c>
      <c r="E53" s="9" t="s">
        <v>20</v>
      </c>
      <c r="F53" s="1">
        <v>74.110778534095004</v>
      </c>
      <c r="I53" s="117"/>
    </row>
    <row r="54" spans="1:9" ht="13">
      <c r="A54" s="2" t="s">
        <v>23</v>
      </c>
      <c r="B54" s="1" t="s">
        <v>356</v>
      </c>
      <c r="C54" s="1">
        <v>2010</v>
      </c>
      <c r="D54" s="2" t="s">
        <v>5</v>
      </c>
      <c r="E54" s="9" t="s">
        <v>20</v>
      </c>
      <c r="F54" s="1">
        <v>74.667085349276306</v>
      </c>
      <c r="I54" s="117"/>
    </row>
    <row r="55" spans="1:9" ht="13">
      <c r="A55" s="2" t="s">
        <v>24</v>
      </c>
      <c r="B55" s="1" t="s">
        <v>357</v>
      </c>
      <c r="C55" s="1">
        <v>2010</v>
      </c>
      <c r="D55" s="2" t="s">
        <v>5</v>
      </c>
      <c r="E55" s="9" t="s">
        <v>20</v>
      </c>
      <c r="F55" s="1">
        <v>71.632216678546001</v>
      </c>
      <c r="I55" s="117"/>
    </row>
    <row r="56" spans="1:9" ht="13">
      <c r="A56" s="2" t="s">
        <v>25</v>
      </c>
      <c r="B56" s="1" t="s">
        <v>358</v>
      </c>
      <c r="C56" s="1">
        <v>2010</v>
      </c>
      <c r="D56" s="2" t="s">
        <v>5</v>
      </c>
      <c r="E56" s="9" t="s">
        <v>20</v>
      </c>
      <c r="F56" s="1">
        <v>73.511256842350406</v>
      </c>
      <c r="I56" s="117"/>
    </row>
    <row r="57" spans="1:9" ht="13">
      <c r="A57" s="2" t="s">
        <v>26</v>
      </c>
      <c r="B57" s="1" t="s">
        <v>359</v>
      </c>
      <c r="C57" s="1">
        <v>2010</v>
      </c>
      <c r="D57" s="2" t="s">
        <v>5</v>
      </c>
      <c r="E57" s="9" t="s">
        <v>20</v>
      </c>
      <c r="F57" s="1">
        <v>60.886819343424399</v>
      </c>
      <c r="I57" s="117"/>
    </row>
    <row r="58" spans="1:9" ht="13">
      <c r="A58" s="2" t="s">
        <v>27</v>
      </c>
      <c r="B58" s="1" t="s">
        <v>360</v>
      </c>
      <c r="C58" s="1">
        <v>2010</v>
      </c>
      <c r="D58" s="2" t="s">
        <v>5</v>
      </c>
      <c r="E58" s="9" t="s">
        <v>20</v>
      </c>
      <c r="F58" s="1">
        <v>78.657598725052395</v>
      </c>
      <c r="I58" s="117"/>
    </row>
    <row r="59" spans="1:9" ht="13">
      <c r="A59" s="2" t="s">
        <v>28</v>
      </c>
      <c r="B59" s="1" t="s">
        <v>361</v>
      </c>
      <c r="C59" s="1">
        <v>2010</v>
      </c>
      <c r="D59" s="2" t="s">
        <v>5</v>
      </c>
      <c r="E59" s="9" t="s">
        <v>20</v>
      </c>
      <c r="F59" s="1">
        <v>70.901557756432595</v>
      </c>
      <c r="I59" s="117"/>
    </row>
    <row r="60" spans="1:9" ht="13">
      <c r="A60" s="2" t="s">
        <v>29</v>
      </c>
      <c r="B60" s="1" t="s">
        <v>362</v>
      </c>
      <c r="C60" s="1">
        <v>2010</v>
      </c>
      <c r="D60" s="2" t="s">
        <v>5</v>
      </c>
      <c r="E60" s="9" t="s">
        <v>20</v>
      </c>
      <c r="F60" s="1">
        <v>60.810998823722898</v>
      </c>
      <c r="I60" s="117"/>
    </row>
    <row r="61" spans="1:9" ht="13">
      <c r="A61" s="2" t="s">
        <v>30</v>
      </c>
      <c r="B61" s="1" t="s">
        <v>363</v>
      </c>
      <c r="C61" s="1">
        <v>2010</v>
      </c>
      <c r="D61" s="2" t="s">
        <v>5</v>
      </c>
      <c r="E61" s="9" t="s">
        <v>20</v>
      </c>
      <c r="F61" s="1">
        <v>81.196642928337198</v>
      </c>
      <c r="I61" s="117"/>
    </row>
    <row r="62" spans="1:9" ht="13">
      <c r="A62" s="2" t="s">
        <v>31</v>
      </c>
      <c r="B62" s="1" t="s">
        <v>364</v>
      </c>
      <c r="C62" s="1">
        <v>2010</v>
      </c>
      <c r="D62" s="2" t="s">
        <v>5</v>
      </c>
      <c r="E62" s="9" t="s">
        <v>20</v>
      </c>
      <c r="F62" s="1">
        <v>60.572540558397399</v>
      </c>
      <c r="I62" s="117"/>
    </row>
    <row r="63" spans="1:9" ht="13">
      <c r="A63" s="2" t="s">
        <v>32</v>
      </c>
      <c r="B63" s="1" t="s">
        <v>365</v>
      </c>
      <c r="C63" s="1">
        <v>2010</v>
      </c>
      <c r="D63" s="2" t="s">
        <v>5</v>
      </c>
      <c r="E63" s="9" t="s">
        <v>20</v>
      </c>
      <c r="F63" s="1">
        <v>69.063500174820504</v>
      </c>
      <c r="I63" s="117"/>
    </row>
    <row r="64" spans="1:9" ht="13">
      <c r="A64" s="2" t="s">
        <v>33</v>
      </c>
      <c r="B64" s="1" t="s">
        <v>366</v>
      </c>
      <c r="C64" s="1">
        <v>2010</v>
      </c>
      <c r="D64" s="2" t="s">
        <v>5</v>
      </c>
      <c r="E64" s="9" t="s">
        <v>20</v>
      </c>
      <c r="F64" s="1">
        <v>60.185185185185198</v>
      </c>
      <c r="I64" s="117"/>
    </row>
    <row r="65" spans="1:9" ht="13">
      <c r="A65" s="2" t="s">
        <v>34</v>
      </c>
      <c r="B65" s="1" t="s">
        <v>367</v>
      </c>
      <c r="C65" s="1">
        <v>2010</v>
      </c>
      <c r="D65" s="2" t="s">
        <v>5</v>
      </c>
      <c r="E65" s="9" t="s">
        <v>20</v>
      </c>
      <c r="F65" s="1">
        <v>75.750566810502406</v>
      </c>
      <c r="I65" s="117"/>
    </row>
    <row r="66" spans="1:9" ht="13">
      <c r="A66" s="2" t="s">
        <v>35</v>
      </c>
      <c r="B66" s="1" t="s">
        <v>368</v>
      </c>
      <c r="C66" s="1">
        <v>2010</v>
      </c>
      <c r="D66" s="2" t="s">
        <v>5</v>
      </c>
      <c r="E66" s="9" t="s">
        <v>20</v>
      </c>
      <c r="F66" s="1">
        <v>73.774002876670593</v>
      </c>
      <c r="I66" s="117"/>
    </row>
    <row r="67" spans="1:9" ht="13">
      <c r="A67" s="2" t="s">
        <v>3</v>
      </c>
      <c r="B67" s="1" t="s">
        <v>336</v>
      </c>
      <c r="C67" s="1">
        <v>2010</v>
      </c>
      <c r="D67" s="2" t="s">
        <v>5</v>
      </c>
      <c r="E67" s="9" t="s">
        <v>20</v>
      </c>
      <c r="F67" s="1">
        <v>68.605177650522606</v>
      </c>
      <c r="I67" s="117"/>
    </row>
    <row r="68" spans="1:9" ht="13">
      <c r="A68" s="2" t="s">
        <v>4</v>
      </c>
      <c r="B68" s="1" t="s">
        <v>337</v>
      </c>
      <c r="C68" s="1">
        <v>2011</v>
      </c>
      <c r="D68" s="2" t="s">
        <v>5</v>
      </c>
      <c r="E68" s="9" t="s">
        <v>20</v>
      </c>
      <c r="F68" s="1">
        <v>63.499707924969201</v>
      </c>
      <c r="I68" s="117"/>
    </row>
    <row r="69" spans="1:9" ht="13">
      <c r="A69" s="2" t="s">
        <v>5</v>
      </c>
      <c r="B69" s="1" t="s">
        <v>338</v>
      </c>
      <c r="C69" s="1">
        <v>2011</v>
      </c>
      <c r="D69" s="2" t="s">
        <v>5</v>
      </c>
      <c r="E69" s="9" t="s">
        <v>20</v>
      </c>
      <c r="F69" s="1">
        <v>58.517762132530798</v>
      </c>
      <c r="I69" s="117"/>
    </row>
    <row r="70" spans="1:9" ht="13">
      <c r="A70" s="2" t="s">
        <v>6</v>
      </c>
      <c r="B70" s="1" t="s">
        <v>339</v>
      </c>
      <c r="C70" s="1">
        <v>2011</v>
      </c>
      <c r="D70" s="2" t="s">
        <v>5</v>
      </c>
      <c r="E70" s="9" t="s">
        <v>20</v>
      </c>
      <c r="F70" s="1">
        <v>67.311469235115297</v>
      </c>
      <c r="I70" s="117"/>
    </row>
    <row r="71" spans="1:9" ht="13">
      <c r="A71" s="2" t="s">
        <v>7</v>
      </c>
      <c r="B71" s="1" t="s">
        <v>340</v>
      </c>
      <c r="C71" s="1">
        <v>2011</v>
      </c>
      <c r="D71" s="2" t="s">
        <v>5</v>
      </c>
      <c r="E71" s="9" t="s">
        <v>20</v>
      </c>
      <c r="F71" s="1">
        <v>69.224973527734804</v>
      </c>
      <c r="I71" s="117"/>
    </row>
    <row r="72" spans="1:9" ht="13">
      <c r="A72" s="2" t="s">
        <v>10</v>
      </c>
      <c r="B72" s="1" t="s">
        <v>343</v>
      </c>
      <c r="C72" s="1">
        <v>2011</v>
      </c>
      <c r="D72" s="2" t="s">
        <v>5</v>
      </c>
      <c r="E72" s="9" t="s">
        <v>20</v>
      </c>
      <c r="F72" s="1">
        <v>78.852411128239694</v>
      </c>
      <c r="I72" s="117"/>
    </row>
    <row r="73" spans="1:9" ht="13">
      <c r="A73" s="2" t="s">
        <v>11</v>
      </c>
      <c r="B73" s="1" t="s">
        <v>344</v>
      </c>
      <c r="C73" s="1">
        <v>2011</v>
      </c>
      <c r="D73" s="2" t="s">
        <v>5</v>
      </c>
      <c r="E73" s="9" t="s">
        <v>20</v>
      </c>
      <c r="F73" s="1">
        <v>59.629033333650902</v>
      </c>
      <c r="I73" s="117"/>
    </row>
    <row r="74" spans="1:9" ht="13">
      <c r="A74" s="2" t="s">
        <v>8</v>
      </c>
      <c r="B74" s="1" t="s">
        <v>341</v>
      </c>
      <c r="C74" s="1">
        <v>2011</v>
      </c>
      <c r="D74" s="2" t="s">
        <v>5</v>
      </c>
      <c r="E74" s="9" t="s">
        <v>20</v>
      </c>
      <c r="F74" s="1">
        <v>71.821338704568106</v>
      </c>
      <c r="I74" s="117"/>
    </row>
    <row r="75" spans="1:9" ht="13">
      <c r="A75" s="2" t="s">
        <v>9</v>
      </c>
      <c r="B75" s="1" t="s">
        <v>342</v>
      </c>
      <c r="C75" s="1">
        <v>2011</v>
      </c>
      <c r="D75" s="2" t="s">
        <v>5</v>
      </c>
      <c r="E75" s="9" t="s">
        <v>20</v>
      </c>
      <c r="F75" s="1">
        <v>64.297845954762394</v>
      </c>
      <c r="I75" s="117"/>
    </row>
    <row r="76" spans="1:9" ht="13">
      <c r="A76" s="2" t="s">
        <v>12</v>
      </c>
      <c r="B76" s="1" t="s">
        <v>345</v>
      </c>
      <c r="C76" s="1">
        <v>2011</v>
      </c>
      <c r="D76" s="2" t="s">
        <v>5</v>
      </c>
      <c r="E76" s="9" t="s">
        <v>20</v>
      </c>
      <c r="F76" s="1">
        <v>78.539856767283098</v>
      </c>
      <c r="I76" s="117"/>
    </row>
    <row r="77" spans="1:9" ht="13">
      <c r="A77" s="2" t="s">
        <v>13</v>
      </c>
      <c r="B77" s="1" t="s">
        <v>346</v>
      </c>
      <c r="C77" s="1">
        <v>2011</v>
      </c>
      <c r="D77" s="2" t="s">
        <v>5</v>
      </c>
      <c r="E77" s="9" t="s">
        <v>20</v>
      </c>
      <c r="F77" s="1">
        <v>65.349602571258103</v>
      </c>
      <c r="I77" s="117"/>
    </row>
    <row r="78" spans="1:9" ht="13">
      <c r="A78" s="2" t="s">
        <v>14</v>
      </c>
      <c r="B78" s="1" t="s">
        <v>347</v>
      </c>
      <c r="C78" s="1">
        <v>2011</v>
      </c>
      <c r="D78" s="2" t="s">
        <v>5</v>
      </c>
      <c r="E78" s="9" t="s">
        <v>20</v>
      </c>
      <c r="F78" s="1">
        <v>67.755333584191405</v>
      </c>
      <c r="I78" s="117"/>
    </row>
    <row r="79" spans="1:9" ht="13">
      <c r="A79" s="2" t="s">
        <v>15</v>
      </c>
      <c r="B79" s="1" t="s">
        <v>348</v>
      </c>
      <c r="C79" s="1">
        <v>2011</v>
      </c>
      <c r="D79" s="2" t="s">
        <v>5</v>
      </c>
      <c r="E79" s="9" t="s">
        <v>20</v>
      </c>
      <c r="F79" s="1">
        <v>79.632849141460795</v>
      </c>
      <c r="I79" s="117"/>
    </row>
    <row r="80" spans="1:9" ht="13">
      <c r="A80" s="2" t="s">
        <v>16</v>
      </c>
      <c r="B80" s="1" t="s">
        <v>349</v>
      </c>
      <c r="C80" s="1">
        <v>2011</v>
      </c>
      <c r="D80" s="2" t="s">
        <v>5</v>
      </c>
      <c r="E80" s="9" t="s">
        <v>20</v>
      </c>
      <c r="F80" s="1">
        <v>72.070489435154101</v>
      </c>
      <c r="I80" s="117"/>
    </row>
    <row r="81" spans="1:9" ht="13">
      <c r="A81" s="2" t="s">
        <v>17</v>
      </c>
      <c r="B81" s="1" t="s">
        <v>350</v>
      </c>
      <c r="C81" s="1">
        <v>2011</v>
      </c>
      <c r="D81" s="2" t="s">
        <v>5</v>
      </c>
      <c r="E81" s="9" t="s">
        <v>20</v>
      </c>
      <c r="F81" s="1">
        <v>69.461692682862093</v>
      </c>
      <c r="I81" s="117"/>
    </row>
    <row r="82" spans="1:9" ht="13">
      <c r="A82" s="2" t="s">
        <v>18</v>
      </c>
      <c r="B82" s="1" t="s">
        <v>351</v>
      </c>
      <c r="C82" s="1">
        <v>2011</v>
      </c>
      <c r="D82" s="2" t="s">
        <v>5</v>
      </c>
      <c r="E82" s="9" t="s">
        <v>20</v>
      </c>
      <c r="F82" s="1">
        <v>64.122193913064606</v>
      </c>
      <c r="I82" s="117"/>
    </row>
    <row r="83" spans="1:9" ht="13">
      <c r="A83" s="2" t="s">
        <v>19</v>
      </c>
      <c r="B83" s="1" t="s">
        <v>352</v>
      </c>
      <c r="C83" s="1">
        <v>2011</v>
      </c>
      <c r="D83" s="2" t="s">
        <v>5</v>
      </c>
      <c r="E83" s="9" t="s">
        <v>20</v>
      </c>
      <c r="F83" s="1">
        <v>67.833107526921395</v>
      </c>
      <c r="I83" s="117"/>
    </row>
    <row r="84" spans="1:9" ht="13">
      <c r="A84" s="2" t="s">
        <v>20</v>
      </c>
      <c r="B84" s="1" t="s">
        <v>353</v>
      </c>
      <c r="C84" s="1">
        <v>2011</v>
      </c>
      <c r="D84" s="2" t="s">
        <v>5</v>
      </c>
      <c r="E84" s="9" t="s">
        <v>20</v>
      </c>
      <c r="F84" s="1">
        <v>67.554242579931199</v>
      </c>
      <c r="I84" s="117"/>
    </row>
    <row r="85" spans="1:9" ht="13">
      <c r="A85" s="2" t="s">
        <v>21</v>
      </c>
      <c r="B85" s="1" t="s">
        <v>354</v>
      </c>
      <c r="C85" s="1">
        <v>2011</v>
      </c>
      <c r="D85" s="2" t="s">
        <v>5</v>
      </c>
      <c r="E85" s="9" t="s">
        <v>20</v>
      </c>
      <c r="F85" s="1">
        <v>69.859700775100606</v>
      </c>
      <c r="I85" s="117"/>
    </row>
    <row r="86" spans="1:9" ht="13">
      <c r="A86" s="2" t="s">
        <v>22</v>
      </c>
      <c r="B86" s="1" t="s">
        <v>355</v>
      </c>
      <c r="C86" s="1">
        <v>2011</v>
      </c>
      <c r="D86" s="2" t="s">
        <v>5</v>
      </c>
      <c r="E86" s="9" t="s">
        <v>20</v>
      </c>
      <c r="F86" s="1">
        <v>74.302520244525098</v>
      </c>
      <c r="I86" s="117"/>
    </row>
    <row r="87" spans="1:9" ht="13">
      <c r="A87" s="2" t="s">
        <v>23</v>
      </c>
      <c r="B87" s="1" t="s">
        <v>356</v>
      </c>
      <c r="C87" s="1">
        <v>2011</v>
      </c>
      <c r="D87" s="2" t="s">
        <v>5</v>
      </c>
      <c r="E87" s="9" t="s">
        <v>20</v>
      </c>
      <c r="F87" s="1">
        <v>77.866898795829997</v>
      </c>
      <c r="I87" s="117"/>
    </row>
    <row r="88" spans="1:9" ht="13">
      <c r="A88" s="2" t="s">
        <v>24</v>
      </c>
      <c r="B88" s="1" t="s">
        <v>357</v>
      </c>
      <c r="C88" s="1">
        <v>2011</v>
      </c>
      <c r="D88" s="2" t="s">
        <v>5</v>
      </c>
      <c r="E88" s="9" t="s">
        <v>20</v>
      </c>
      <c r="F88" s="1">
        <v>72.994116592600093</v>
      </c>
      <c r="I88" s="117"/>
    </row>
    <row r="89" spans="1:9" ht="13">
      <c r="A89" s="2" t="s">
        <v>25</v>
      </c>
      <c r="B89" s="1" t="s">
        <v>358</v>
      </c>
      <c r="C89" s="1">
        <v>2011</v>
      </c>
      <c r="D89" s="2" t="s">
        <v>5</v>
      </c>
      <c r="E89" s="9" t="s">
        <v>20</v>
      </c>
      <c r="F89" s="1">
        <v>74.892366507672804</v>
      </c>
      <c r="I89" s="117"/>
    </row>
    <row r="90" spans="1:9" ht="13">
      <c r="A90" s="2" t="s">
        <v>26</v>
      </c>
      <c r="B90" s="1" t="s">
        <v>359</v>
      </c>
      <c r="C90" s="1">
        <v>2011</v>
      </c>
      <c r="D90" s="2" t="s">
        <v>5</v>
      </c>
      <c r="E90" s="9" t="s">
        <v>20</v>
      </c>
      <c r="F90" s="1">
        <v>61.399603747278803</v>
      </c>
      <c r="I90" s="117"/>
    </row>
    <row r="91" spans="1:9" ht="13">
      <c r="A91" s="2" t="s">
        <v>27</v>
      </c>
      <c r="B91" s="1" t="s">
        <v>360</v>
      </c>
      <c r="C91" s="1">
        <v>2011</v>
      </c>
      <c r="D91" s="2" t="s">
        <v>5</v>
      </c>
      <c r="E91" s="9" t="s">
        <v>20</v>
      </c>
      <c r="F91" s="1">
        <v>79.712045953288296</v>
      </c>
      <c r="I91" s="117"/>
    </row>
    <row r="92" spans="1:9" ht="13">
      <c r="A92" s="2" t="s">
        <v>28</v>
      </c>
      <c r="B92" s="1" t="s">
        <v>361</v>
      </c>
      <c r="C92" s="1">
        <v>2011</v>
      </c>
      <c r="D92" s="2" t="s">
        <v>5</v>
      </c>
      <c r="E92" s="9" t="s">
        <v>20</v>
      </c>
      <c r="F92" s="1">
        <v>70.452309493268899</v>
      </c>
      <c r="I92" s="117"/>
    </row>
    <row r="93" spans="1:9" ht="13">
      <c r="A93" s="2" t="s">
        <v>29</v>
      </c>
      <c r="B93" s="1" t="s">
        <v>362</v>
      </c>
      <c r="C93" s="1">
        <v>2011</v>
      </c>
      <c r="D93" s="2" t="s">
        <v>5</v>
      </c>
      <c r="E93" s="9" t="s">
        <v>20</v>
      </c>
      <c r="F93" s="1">
        <v>62.171150569171601</v>
      </c>
      <c r="I93" s="117"/>
    </row>
    <row r="94" spans="1:9" ht="13">
      <c r="A94" s="2" t="s">
        <v>30</v>
      </c>
      <c r="B94" s="1" t="s">
        <v>363</v>
      </c>
      <c r="C94" s="1">
        <v>2011</v>
      </c>
      <c r="D94" s="2" t="s">
        <v>5</v>
      </c>
      <c r="E94" s="9" t="s">
        <v>20</v>
      </c>
      <c r="F94" s="1">
        <v>82.450799330524603</v>
      </c>
      <c r="I94" s="117"/>
    </row>
    <row r="95" spans="1:9" ht="13">
      <c r="A95" s="2" t="s">
        <v>31</v>
      </c>
      <c r="B95" s="1" t="s">
        <v>364</v>
      </c>
      <c r="C95" s="1">
        <v>2011</v>
      </c>
      <c r="D95" s="2" t="s">
        <v>5</v>
      </c>
      <c r="E95" s="9" t="s">
        <v>20</v>
      </c>
      <c r="F95" s="1">
        <v>61.615415221963303</v>
      </c>
      <c r="I95" s="117"/>
    </row>
    <row r="96" spans="1:9" ht="13">
      <c r="A96" s="2" t="s">
        <v>32</v>
      </c>
      <c r="B96" s="1" t="s">
        <v>365</v>
      </c>
      <c r="C96" s="1">
        <v>2011</v>
      </c>
      <c r="D96" s="2" t="s">
        <v>5</v>
      </c>
      <c r="E96" s="9" t="s">
        <v>20</v>
      </c>
      <c r="F96" s="1">
        <v>69.505983182406197</v>
      </c>
      <c r="I96" s="117"/>
    </row>
    <row r="97" spans="1:9" ht="13">
      <c r="A97" s="2" t="s">
        <v>33</v>
      </c>
      <c r="B97" s="1" t="s">
        <v>366</v>
      </c>
      <c r="C97" s="1">
        <v>2011</v>
      </c>
      <c r="D97" s="2" t="s">
        <v>5</v>
      </c>
      <c r="E97" s="9" t="s">
        <v>20</v>
      </c>
      <c r="F97" s="1">
        <v>60.407500463797497</v>
      </c>
      <c r="I97" s="117"/>
    </row>
    <row r="98" spans="1:9" ht="13">
      <c r="A98" s="2" t="s">
        <v>34</v>
      </c>
      <c r="B98" s="1" t="s">
        <v>367</v>
      </c>
      <c r="C98" s="1">
        <v>2011</v>
      </c>
      <c r="D98" s="2" t="s">
        <v>5</v>
      </c>
      <c r="E98" s="9" t="s">
        <v>20</v>
      </c>
      <c r="F98" s="1">
        <v>76.513590018413197</v>
      </c>
      <c r="I98" s="117"/>
    </row>
    <row r="99" spans="1:9" ht="13">
      <c r="A99" s="2" t="s">
        <v>35</v>
      </c>
      <c r="B99" s="1" t="s">
        <v>368</v>
      </c>
      <c r="C99" s="1">
        <v>2011</v>
      </c>
      <c r="D99" s="2" t="s">
        <v>5</v>
      </c>
      <c r="E99" s="9" t="s">
        <v>20</v>
      </c>
      <c r="F99" s="1">
        <v>75.585785907574802</v>
      </c>
      <c r="I99" s="117"/>
    </row>
    <row r="100" spans="1:9" ht="13">
      <c r="A100" s="2" t="s">
        <v>3</v>
      </c>
      <c r="B100" s="1" t="s">
        <v>336</v>
      </c>
      <c r="C100" s="1">
        <v>2011</v>
      </c>
      <c r="D100" s="2" t="s">
        <v>5</v>
      </c>
      <c r="E100" s="9" t="s">
        <v>20</v>
      </c>
      <c r="F100" s="1">
        <v>69.702866137262703</v>
      </c>
      <c r="I100" s="117"/>
    </row>
    <row r="101" spans="1:9" ht="13">
      <c r="A101" s="2" t="s">
        <v>4</v>
      </c>
      <c r="B101" s="1" t="s">
        <v>337</v>
      </c>
      <c r="C101" s="1">
        <v>2012</v>
      </c>
      <c r="D101" s="2" t="s">
        <v>5</v>
      </c>
      <c r="E101" s="9" t="s">
        <v>20</v>
      </c>
      <c r="F101" s="1">
        <v>65.051069944463904</v>
      </c>
      <c r="I101" s="117"/>
    </row>
    <row r="102" spans="1:9" ht="13">
      <c r="A102" s="2" t="s">
        <v>5</v>
      </c>
      <c r="B102" s="1" t="s">
        <v>338</v>
      </c>
      <c r="C102" s="1">
        <v>2012</v>
      </c>
      <c r="D102" s="2" t="s">
        <v>5</v>
      </c>
      <c r="E102" s="9" t="s">
        <v>20</v>
      </c>
      <c r="F102" s="1">
        <v>58.369059218360903</v>
      </c>
      <c r="I102" s="117"/>
    </row>
    <row r="103" spans="1:9" ht="13">
      <c r="A103" s="2" t="s">
        <v>6</v>
      </c>
      <c r="B103" s="1" t="s">
        <v>339</v>
      </c>
      <c r="C103" s="1">
        <v>2012</v>
      </c>
      <c r="D103" s="2" t="s">
        <v>5</v>
      </c>
      <c r="E103" s="9" t="s">
        <v>20</v>
      </c>
      <c r="F103" s="1">
        <v>70.237210783273198</v>
      </c>
    </row>
    <row r="104" spans="1:9" ht="13">
      <c r="A104" s="2" t="s">
        <v>7</v>
      </c>
      <c r="B104" s="1" t="s">
        <v>340</v>
      </c>
      <c r="C104" s="1">
        <v>2012</v>
      </c>
      <c r="D104" s="2" t="s">
        <v>5</v>
      </c>
      <c r="E104" s="9" t="s">
        <v>20</v>
      </c>
      <c r="F104" s="1">
        <v>69.903517587939703</v>
      </c>
    </row>
    <row r="105" spans="1:9" ht="13">
      <c r="A105" s="2" t="s">
        <v>10</v>
      </c>
      <c r="B105" s="1" t="s">
        <v>343</v>
      </c>
      <c r="C105" s="1">
        <v>2012</v>
      </c>
      <c r="D105" s="2" t="s">
        <v>5</v>
      </c>
      <c r="E105" s="9" t="s">
        <v>20</v>
      </c>
      <c r="F105" s="1">
        <v>80.281814580370494</v>
      </c>
    </row>
    <row r="106" spans="1:9" ht="13">
      <c r="A106" s="2" t="s">
        <v>11</v>
      </c>
      <c r="B106" s="1" t="s">
        <v>344</v>
      </c>
      <c r="C106" s="1">
        <v>2012</v>
      </c>
      <c r="D106" s="2" t="s">
        <v>5</v>
      </c>
      <c r="E106" s="9" t="s">
        <v>20</v>
      </c>
      <c r="F106" s="1">
        <v>61.068937020736797</v>
      </c>
    </row>
    <row r="107" spans="1:9" ht="13">
      <c r="A107" s="2" t="s">
        <v>8</v>
      </c>
      <c r="B107" s="1" t="s">
        <v>341</v>
      </c>
      <c r="C107" s="1">
        <v>2012</v>
      </c>
      <c r="D107" s="2" t="s">
        <v>5</v>
      </c>
      <c r="E107" s="9" t="s">
        <v>20</v>
      </c>
      <c r="F107" s="1">
        <v>72.926218638312506</v>
      </c>
    </row>
    <row r="108" spans="1:9" ht="13">
      <c r="A108" s="2" t="s">
        <v>9</v>
      </c>
      <c r="B108" s="1" t="s">
        <v>342</v>
      </c>
      <c r="C108" s="1">
        <v>2012</v>
      </c>
      <c r="D108" s="2" t="s">
        <v>5</v>
      </c>
      <c r="E108" s="9" t="s">
        <v>20</v>
      </c>
      <c r="F108" s="1">
        <v>63.461691992442198</v>
      </c>
    </row>
    <row r="109" spans="1:9" ht="13">
      <c r="A109" s="2" t="s">
        <v>12</v>
      </c>
      <c r="B109" s="1" t="s">
        <v>345</v>
      </c>
      <c r="C109" s="1">
        <v>2012</v>
      </c>
      <c r="D109" s="2" t="s">
        <v>5</v>
      </c>
      <c r="E109" s="9" t="s">
        <v>20</v>
      </c>
      <c r="F109" s="1">
        <v>79.086602041471394</v>
      </c>
    </row>
    <row r="110" spans="1:9" ht="13">
      <c r="A110" s="2" t="s">
        <v>13</v>
      </c>
      <c r="B110" s="1" t="s">
        <v>346</v>
      </c>
      <c r="C110" s="1">
        <v>2012</v>
      </c>
      <c r="D110" s="2" t="s">
        <v>5</v>
      </c>
      <c r="E110" s="9" t="s">
        <v>20</v>
      </c>
      <c r="F110" s="1">
        <v>65.791583931571694</v>
      </c>
    </row>
    <row r="111" spans="1:9" ht="13">
      <c r="A111" s="2" t="s">
        <v>14</v>
      </c>
      <c r="B111" s="1" t="s">
        <v>347</v>
      </c>
      <c r="C111" s="1">
        <v>2012</v>
      </c>
      <c r="D111" s="2" t="s">
        <v>5</v>
      </c>
      <c r="E111" s="9" t="s">
        <v>20</v>
      </c>
      <c r="F111" s="1">
        <v>68.291518757967097</v>
      </c>
    </row>
    <row r="112" spans="1:9" ht="13">
      <c r="A112" s="2" t="s">
        <v>15</v>
      </c>
      <c r="B112" s="1" t="s">
        <v>348</v>
      </c>
      <c r="C112" s="1">
        <v>2012</v>
      </c>
      <c r="D112" s="2" t="s">
        <v>5</v>
      </c>
      <c r="E112" s="9" t="s">
        <v>20</v>
      </c>
      <c r="F112" s="1">
        <v>81.091712279343199</v>
      </c>
    </row>
    <row r="113" spans="1:6" ht="13">
      <c r="A113" s="2" t="s">
        <v>16</v>
      </c>
      <c r="B113" s="1" t="s">
        <v>349</v>
      </c>
      <c r="C113" s="1">
        <v>2012</v>
      </c>
      <c r="D113" s="2" t="s">
        <v>5</v>
      </c>
      <c r="E113" s="9" t="s">
        <v>20</v>
      </c>
      <c r="F113" s="1">
        <v>73.345246254773301</v>
      </c>
    </row>
    <row r="114" spans="1:6" ht="13">
      <c r="A114" s="2" t="s">
        <v>17</v>
      </c>
      <c r="B114" s="1" t="s">
        <v>350</v>
      </c>
      <c r="C114" s="1">
        <v>2012</v>
      </c>
      <c r="D114" s="2" t="s">
        <v>5</v>
      </c>
      <c r="E114" s="9" t="s">
        <v>20</v>
      </c>
      <c r="F114" s="1">
        <v>69.666134610268699</v>
      </c>
    </row>
    <row r="115" spans="1:6" ht="13">
      <c r="A115" s="2" t="s">
        <v>18</v>
      </c>
      <c r="B115" s="1" t="s">
        <v>351</v>
      </c>
      <c r="C115" s="1">
        <v>2012</v>
      </c>
      <c r="D115" s="2" t="s">
        <v>5</v>
      </c>
      <c r="E115" s="9" t="s">
        <v>20</v>
      </c>
      <c r="F115" s="1">
        <v>64.789724582184405</v>
      </c>
    </row>
    <row r="116" spans="1:6" ht="13">
      <c r="A116" s="2" t="s">
        <v>19</v>
      </c>
      <c r="B116" s="1" t="s">
        <v>352</v>
      </c>
      <c r="C116" s="1">
        <v>2012</v>
      </c>
      <c r="D116" s="2" t="s">
        <v>5</v>
      </c>
      <c r="E116" s="9" t="s">
        <v>20</v>
      </c>
      <c r="F116" s="1">
        <v>69.779033915724597</v>
      </c>
    </row>
    <row r="117" spans="1:6" ht="13">
      <c r="A117" s="2" t="s">
        <v>20</v>
      </c>
      <c r="B117" s="1" t="s">
        <v>353</v>
      </c>
      <c r="C117" s="1">
        <v>2012</v>
      </c>
      <c r="D117" s="2" t="s">
        <v>5</v>
      </c>
      <c r="E117" s="9" t="s">
        <v>20</v>
      </c>
      <c r="F117" s="1">
        <v>67.710261410090197</v>
      </c>
    </row>
    <row r="118" spans="1:6" ht="13">
      <c r="A118" s="2" t="s">
        <v>21</v>
      </c>
      <c r="B118" s="1" t="s">
        <v>354</v>
      </c>
      <c r="C118" s="1">
        <v>2012</v>
      </c>
      <c r="D118" s="2" t="s">
        <v>5</v>
      </c>
      <c r="E118" s="9" t="s">
        <v>20</v>
      </c>
      <c r="F118" s="1">
        <v>70.487118744447699</v>
      </c>
    </row>
    <row r="119" spans="1:6" ht="13">
      <c r="A119" s="2" t="s">
        <v>22</v>
      </c>
      <c r="B119" s="1" t="s">
        <v>355</v>
      </c>
      <c r="C119" s="1">
        <v>2012</v>
      </c>
      <c r="D119" s="2" t="s">
        <v>5</v>
      </c>
      <c r="E119" s="9" t="s">
        <v>20</v>
      </c>
      <c r="F119" s="1">
        <v>74.928874507195204</v>
      </c>
    </row>
    <row r="120" spans="1:6" ht="13">
      <c r="A120" s="2" t="s">
        <v>23</v>
      </c>
      <c r="B120" s="1" t="s">
        <v>356</v>
      </c>
      <c r="C120" s="1">
        <v>2012</v>
      </c>
      <c r="D120" s="2" t="s">
        <v>5</v>
      </c>
      <c r="E120" s="9" t="s">
        <v>20</v>
      </c>
      <c r="F120" s="1">
        <v>80.377364774846797</v>
      </c>
    </row>
    <row r="121" spans="1:6" ht="13">
      <c r="A121" s="2" t="s">
        <v>24</v>
      </c>
      <c r="B121" s="1" t="s">
        <v>357</v>
      </c>
      <c r="C121" s="1">
        <v>2012</v>
      </c>
      <c r="D121" s="2" t="s">
        <v>5</v>
      </c>
      <c r="E121" s="9" t="s">
        <v>20</v>
      </c>
      <c r="F121" s="1">
        <v>74.065720699097</v>
      </c>
    </row>
    <row r="122" spans="1:6" ht="13">
      <c r="A122" s="2" t="s">
        <v>25</v>
      </c>
      <c r="B122" s="1" t="s">
        <v>358</v>
      </c>
      <c r="C122" s="1">
        <v>2012</v>
      </c>
      <c r="D122" s="2" t="s">
        <v>5</v>
      </c>
      <c r="E122" s="9" t="s">
        <v>20</v>
      </c>
      <c r="F122" s="1">
        <v>75.935705678032207</v>
      </c>
    </row>
    <row r="123" spans="1:6" ht="13">
      <c r="A123" s="2" t="s">
        <v>26</v>
      </c>
      <c r="B123" s="1" t="s">
        <v>359</v>
      </c>
      <c r="C123" s="1">
        <v>2012</v>
      </c>
      <c r="D123" s="2" t="s">
        <v>5</v>
      </c>
      <c r="E123" s="9" t="s">
        <v>20</v>
      </c>
      <c r="F123" s="1">
        <v>62.321452328830098</v>
      </c>
    </row>
    <row r="124" spans="1:6" ht="13">
      <c r="A124" s="2" t="s">
        <v>27</v>
      </c>
      <c r="B124" s="1" t="s">
        <v>360</v>
      </c>
      <c r="C124" s="1">
        <v>2012</v>
      </c>
      <c r="D124" s="2" t="s">
        <v>5</v>
      </c>
      <c r="E124" s="9" t="s">
        <v>20</v>
      </c>
      <c r="F124" s="1">
        <v>81.301722350339006</v>
      </c>
    </row>
    <row r="125" spans="1:6" ht="13">
      <c r="A125" s="2" t="s">
        <v>28</v>
      </c>
      <c r="B125" s="1" t="s">
        <v>361</v>
      </c>
      <c r="C125" s="1">
        <v>2012</v>
      </c>
      <c r="D125" s="2" t="s">
        <v>5</v>
      </c>
      <c r="E125" s="9" t="s">
        <v>20</v>
      </c>
      <c r="F125" s="1">
        <v>70.758945245387295</v>
      </c>
    </row>
    <row r="126" spans="1:6" ht="13">
      <c r="A126" s="2" t="s">
        <v>29</v>
      </c>
      <c r="B126" s="1" t="s">
        <v>362</v>
      </c>
      <c r="C126" s="1">
        <v>2012</v>
      </c>
      <c r="D126" s="2" t="s">
        <v>5</v>
      </c>
      <c r="E126" s="9" t="s">
        <v>20</v>
      </c>
      <c r="F126" s="1">
        <v>63.3545178927072</v>
      </c>
    </row>
    <row r="127" spans="1:6" ht="13">
      <c r="A127" s="2" t="s">
        <v>30</v>
      </c>
      <c r="B127" s="1" t="s">
        <v>363</v>
      </c>
      <c r="C127" s="1">
        <v>2012</v>
      </c>
      <c r="D127" s="2" t="s">
        <v>5</v>
      </c>
      <c r="E127" s="9" t="s">
        <v>20</v>
      </c>
      <c r="F127" s="1">
        <v>84.715608323098294</v>
      </c>
    </row>
    <row r="128" spans="1:6" ht="13">
      <c r="A128" s="2" t="s">
        <v>31</v>
      </c>
      <c r="B128" s="1" t="s">
        <v>364</v>
      </c>
      <c r="C128" s="1">
        <v>2012</v>
      </c>
      <c r="D128" s="2" t="s">
        <v>5</v>
      </c>
      <c r="E128" s="9" t="s">
        <v>20</v>
      </c>
      <c r="F128" s="1">
        <v>61.994336151476901</v>
      </c>
    </row>
    <row r="129" spans="1:6" ht="13">
      <c r="A129" s="2" t="s">
        <v>32</v>
      </c>
      <c r="B129" s="1" t="s">
        <v>365</v>
      </c>
      <c r="C129" s="1">
        <v>2012</v>
      </c>
      <c r="D129" s="2" t="s">
        <v>5</v>
      </c>
      <c r="E129" s="9" t="s">
        <v>20</v>
      </c>
      <c r="F129" s="1">
        <v>70.365269056782097</v>
      </c>
    </row>
    <row r="130" spans="1:6" ht="13">
      <c r="A130" s="2" t="s">
        <v>33</v>
      </c>
      <c r="B130" s="1" t="s">
        <v>366</v>
      </c>
      <c r="C130" s="1">
        <v>2012</v>
      </c>
      <c r="D130" s="2" t="s">
        <v>5</v>
      </c>
      <c r="E130" s="9" t="s">
        <v>20</v>
      </c>
      <c r="F130" s="1">
        <v>61.8198092604378</v>
      </c>
    </row>
    <row r="131" spans="1:6" ht="13">
      <c r="A131" s="2" t="s">
        <v>34</v>
      </c>
      <c r="B131" s="1" t="s">
        <v>367</v>
      </c>
      <c r="C131" s="1">
        <v>2012</v>
      </c>
      <c r="D131" s="2" t="s">
        <v>5</v>
      </c>
      <c r="E131" s="9" t="s">
        <v>20</v>
      </c>
      <c r="F131" s="1">
        <v>77.402151564106305</v>
      </c>
    </row>
    <row r="132" spans="1:6" ht="13">
      <c r="A132" s="2" t="s">
        <v>35</v>
      </c>
      <c r="B132" s="1" t="s">
        <v>368</v>
      </c>
      <c r="C132" s="1">
        <v>2012</v>
      </c>
      <c r="D132" s="2" t="s">
        <v>5</v>
      </c>
      <c r="E132" s="9" t="s">
        <v>20</v>
      </c>
      <c r="F132" s="1">
        <v>76.261412782316199</v>
      </c>
    </row>
    <row r="133" spans="1:6" ht="13">
      <c r="A133" s="2" t="s">
        <v>3</v>
      </c>
      <c r="B133" s="1" t="s">
        <v>336</v>
      </c>
      <c r="C133" s="1">
        <v>2012</v>
      </c>
      <c r="D133" s="2" t="s">
        <v>5</v>
      </c>
      <c r="E133" s="9" t="s">
        <v>20</v>
      </c>
      <c r="F133" s="1">
        <v>70.674843821061302</v>
      </c>
    </row>
    <row r="134" spans="1:6" ht="13">
      <c r="A134" s="2" t="s">
        <v>4</v>
      </c>
      <c r="B134" s="1" t="s">
        <v>337</v>
      </c>
      <c r="C134" s="1">
        <v>2013</v>
      </c>
      <c r="D134" s="2" t="s">
        <v>5</v>
      </c>
      <c r="E134" s="9" t="s">
        <v>20</v>
      </c>
      <c r="F134" s="1">
        <v>65.564813020732402</v>
      </c>
    </row>
    <row r="135" spans="1:6" ht="13">
      <c r="A135" s="2" t="s">
        <v>5</v>
      </c>
      <c r="B135" s="1" t="s">
        <v>338</v>
      </c>
      <c r="C135" s="1">
        <v>2013</v>
      </c>
      <c r="D135" s="2" t="s">
        <v>5</v>
      </c>
      <c r="E135" s="9" t="s">
        <v>20</v>
      </c>
      <c r="F135" s="1">
        <v>58.892137822681001</v>
      </c>
    </row>
    <row r="136" spans="1:6" ht="13">
      <c r="A136" s="2" t="s">
        <v>6</v>
      </c>
      <c r="B136" s="1" t="s">
        <v>339</v>
      </c>
      <c r="C136" s="1">
        <v>2013</v>
      </c>
      <c r="D136" s="2" t="s">
        <v>5</v>
      </c>
      <c r="E136" s="9" t="s">
        <v>20</v>
      </c>
      <c r="F136" s="1">
        <v>69.567836563645898</v>
      </c>
    </row>
    <row r="137" spans="1:6" ht="13">
      <c r="A137" s="2" t="s">
        <v>7</v>
      </c>
      <c r="B137" s="1" t="s">
        <v>340</v>
      </c>
      <c r="C137" s="1">
        <v>2013</v>
      </c>
      <c r="D137" s="2" t="s">
        <v>5</v>
      </c>
      <c r="E137" s="9" t="s">
        <v>20</v>
      </c>
      <c r="F137" s="1">
        <v>71.636811375461704</v>
      </c>
    </row>
    <row r="138" spans="1:6" ht="13">
      <c r="A138" s="2" t="s">
        <v>10</v>
      </c>
      <c r="B138" s="1" t="s">
        <v>343</v>
      </c>
      <c r="C138" s="1">
        <v>2013</v>
      </c>
      <c r="D138" s="2" t="s">
        <v>5</v>
      </c>
      <c r="E138" s="9" t="s">
        <v>20</v>
      </c>
      <c r="F138" s="1">
        <v>79.857882516963599</v>
      </c>
    </row>
    <row r="139" spans="1:6" ht="13">
      <c r="A139" s="2" t="s">
        <v>11</v>
      </c>
      <c r="B139" s="1" t="s">
        <v>344</v>
      </c>
      <c r="C139" s="1">
        <v>2013</v>
      </c>
      <c r="D139" s="2" t="s">
        <v>5</v>
      </c>
      <c r="E139" s="9" t="s">
        <v>20</v>
      </c>
      <c r="F139" s="1">
        <v>60.935939091217698</v>
      </c>
    </row>
    <row r="140" spans="1:6" ht="13">
      <c r="A140" s="2" t="s">
        <v>8</v>
      </c>
      <c r="B140" s="1" t="s">
        <v>341</v>
      </c>
      <c r="C140" s="1">
        <v>2013</v>
      </c>
      <c r="D140" s="2" t="s">
        <v>5</v>
      </c>
      <c r="E140" s="9" t="s">
        <v>20</v>
      </c>
      <c r="F140" s="1">
        <v>71.321748912110394</v>
      </c>
    </row>
    <row r="141" spans="1:6" ht="13">
      <c r="A141" s="2" t="s">
        <v>9</v>
      </c>
      <c r="B141" s="1" t="s">
        <v>342</v>
      </c>
      <c r="C141" s="1">
        <v>2013</v>
      </c>
      <c r="D141" s="2" t="s">
        <v>5</v>
      </c>
      <c r="E141" s="9" t="s">
        <v>20</v>
      </c>
      <c r="F141" s="1">
        <v>65.308268699881694</v>
      </c>
    </row>
    <row r="142" spans="1:6" ht="13">
      <c r="A142" s="2" t="s">
        <v>12</v>
      </c>
      <c r="B142" s="1" t="s">
        <v>345</v>
      </c>
      <c r="C142" s="1">
        <v>2013</v>
      </c>
      <c r="D142" s="2" t="s">
        <v>5</v>
      </c>
      <c r="E142" s="9" t="s">
        <v>20</v>
      </c>
      <c r="F142" s="1">
        <v>80.465615894598997</v>
      </c>
    </row>
    <row r="143" spans="1:6" ht="13">
      <c r="A143" s="2" t="s">
        <v>13</v>
      </c>
      <c r="B143" s="1" t="s">
        <v>346</v>
      </c>
      <c r="C143" s="1">
        <v>2013</v>
      </c>
      <c r="D143" s="2" t="s">
        <v>5</v>
      </c>
      <c r="E143" s="9" t="s">
        <v>20</v>
      </c>
      <c r="F143" s="1">
        <v>66.910224698869399</v>
      </c>
    </row>
    <row r="144" spans="1:6" ht="13">
      <c r="A144" s="2" t="s">
        <v>14</v>
      </c>
      <c r="B144" s="1" t="s">
        <v>347</v>
      </c>
      <c r="C144" s="1">
        <v>2013</v>
      </c>
      <c r="D144" s="2" t="s">
        <v>5</v>
      </c>
      <c r="E144" s="9" t="s">
        <v>20</v>
      </c>
      <c r="F144" s="1">
        <v>69.145059223938503</v>
      </c>
    </row>
    <row r="145" spans="1:6" ht="13">
      <c r="A145" s="2" t="s">
        <v>15</v>
      </c>
      <c r="B145" s="1" t="s">
        <v>348</v>
      </c>
      <c r="C145" s="1">
        <v>2013</v>
      </c>
      <c r="D145" s="2" t="s">
        <v>5</v>
      </c>
      <c r="E145" s="9" t="s">
        <v>20</v>
      </c>
      <c r="F145" s="1">
        <v>82.707202604491499</v>
      </c>
    </row>
    <row r="146" spans="1:6" ht="13">
      <c r="A146" s="2" t="s">
        <v>16</v>
      </c>
      <c r="B146" s="1" t="s">
        <v>349</v>
      </c>
      <c r="C146" s="1">
        <v>2013</v>
      </c>
      <c r="D146" s="2" t="s">
        <v>5</v>
      </c>
      <c r="E146" s="9" t="s">
        <v>20</v>
      </c>
      <c r="F146" s="1">
        <v>73.341128504000594</v>
      </c>
    </row>
    <row r="147" spans="1:6" ht="13">
      <c r="A147" s="2" t="s">
        <v>17</v>
      </c>
      <c r="B147" s="1" t="s">
        <v>350</v>
      </c>
      <c r="C147" s="1">
        <v>2013</v>
      </c>
      <c r="D147" s="2" t="s">
        <v>5</v>
      </c>
      <c r="E147" s="9" t="s">
        <v>20</v>
      </c>
      <c r="F147" s="1">
        <v>69.688289581578701</v>
      </c>
    </row>
    <row r="148" spans="1:6" ht="13">
      <c r="A148" s="2" t="s">
        <v>18</v>
      </c>
      <c r="B148" s="1" t="s">
        <v>351</v>
      </c>
      <c r="C148" s="1">
        <v>2013</v>
      </c>
      <c r="D148" s="2" t="s">
        <v>5</v>
      </c>
      <c r="E148" s="9" t="s">
        <v>20</v>
      </c>
      <c r="F148" s="1">
        <v>66.289272253383302</v>
      </c>
    </row>
    <row r="149" spans="1:6" ht="13">
      <c r="A149" s="2" t="s">
        <v>19</v>
      </c>
      <c r="B149" s="1" t="s">
        <v>352</v>
      </c>
      <c r="C149" s="1">
        <v>2013</v>
      </c>
      <c r="D149" s="2" t="s">
        <v>5</v>
      </c>
      <c r="E149" s="9" t="s">
        <v>20</v>
      </c>
      <c r="F149" s="1">
        <v>71.950582658647093</v>
      </c>
    </row>
    <row r="150" spans="1:6" ht="13">
      <c r="A150" s="2" t="s">
        <v>20</v>
      </c>
      <c r="B150" s="1" t="s">
        <v>353</v>
      </c>
      <c r="C150" s="1">
        <v>2013</v>
      </c>
      <c r="D150" s="2" t="s">
        <v>5</v>
      </c>
      <c r="E150" s="9" t="s">
        <v>20</v>
      </c>
      <c r="F150" s="1">
        <v>68.102353454776406</v>
      </c>
    </row>
    <row r="151" spans="1:6" ht="13">
      <c r="A151" s="2" t="s">
        <v>21</v>
      </c>
      <c r="B151" s="1" t="s">
        <v>354</v>
      </c>
      <c r="C151" s="1">
        <v>2013</v>
      </c>
      <c r="D151" s="2" t="s">
        <v>5</v>
      </c>
      <c r="E151" s="9" t="s">
        <v>20</v>
      </c>
      <c r="F151" s="1">
        <v>69.4970712397201</v>
      </c>
    </row>
    <row r="152" spans="1:6" ht="13">
      <c r="A152" s="2" t="s">
        <v>22</v>
      </c>
      <c r="B152" s="1" t="s">
        <v>355</v>
      </c>
      <c r="C152" s="1">
        <v>2013</v>
      </c>
      <c r="D152" s="2" t="s">
        <v>5</v>
      </c>
      <c r="E152" s="9" t="s">
        <v>20</v>
      </c>
      <c r="F152" s="1">
        <v>74.919580550061596</v>
      </c>
    </row>
    <row r="153" spans="1:6" ht="13">
      <c r="A153" s="2" t="s">
        <v>23</v>
      </c>
      <c r="B153" s="1" t="s">
        <v>356</v>
      </c>
      <c r="C153" s="1">
        <v>2013</v>
      </c>
      <c r="D153" s="2" t="s">
        <v>5</v>
      </c>
      <c r="E153" s="9" t="s">
        <v>20</v>
      </c>
      <c r="F153" s="1">
        <v>79.443772672309507</v>
      </c>
    </row>
    <row r="154" spans="1:6" ht="13">
      <c r="A154" s="2" t="s">
        <v>24</v>
      </c>
      <c r="B154" s="1" t="s">
        <v>357</v>
      </c>
      <c r="C154" s="1">
        <v>2013</v>
      </c>
      <c r="D154" s="2" t="s">
        <v>5</v>
      </c>
      <c r="E154" s="9" t="s">
        <v>20</v>
      </c>
      <c r="F154" s="1">
        <v>74.650266418851899</v>
      </c>
    </row>
    <row r="155" spans="1:6" ht="13">
      <c r="A155" s="2" t="s">
        <v>25</v>
      </c>
      <c r="B155" s="1" t="s">
        <v>358</v>
      </c>
      <c r="C155" s="1">
        <v>2013</v>
      </c>
      <c r="D155" s="2" t="s">
        <v>5</v>
      </c>
      <c r="E155" s="9" t="s">
        <v>20</v>
      </c>
      <c r="F155" s="1">
        <v>75.826824291042101</v>
      </c>
    </row>
    <row r="156" spans="1:6" ht="13">
      <c r="A156" s="2" t="s">
        <v>26</v>
      </c>
      <c r="B156" s="1" t="s">
        <v>359</v>
      </c>
      <c r="C156" s="1">
        <v>2013</v>
      </c>
      <c r="D156" s="2" t="s">
        <v>5</v>
      </c>
      <c r="E156" s="9" t="s">
        <v>20</v>
      </c>
      <c r="F156" s="1">
        <v>62.584236040457199</v>
      </c>
    </row>
    <row r="157" spans="1:6" ht="13">
      <c r="A157" s="2" t="s">
        <v>27</v>
      </c>
      <c r="B157" s="1" t="s">
        <v>360</v>
      </c>
      <c r="C157" s="1">
        <v>2013</v>
      </c>
      <c r="D157" s="2" t="s">
        <v>5</v>
      </c>
      <c r="E157" s="9" t="s">
        <v>20</v>
      </c>
      <c r="F157" s="1">
        <v>81.533337994063899</v>
      </c>
    </row>
    <row r="158" spans="1:6" ht="13">
      <c r="A158" s="2" t="s">
        <v>28</v>
      </c>
      <c r="B158" s="1" t="s">
        <v>361</v>
      </c>
      <c r="C158" s="1">
        <v>2013</v>
      </c>
      <c r="D158" s="2" t="s">
        <v>5</v>
      </c>
      <c r="E158" s="9" t="s">
        <v>20</v>
      </c>
      <c r="F158" s="1">
        <v>69.852300181822699</v>
      </c>
    </row>
    <row r="159" spans="1:6" ht="13">
      <c r="A159" s="2" t="s">
        <v>29</v>
      </c>
      <c r="B159" s="1" t="s">
        <v>362</v>
      </c>
      <c r="C159" s="1">
        <v>2013</v>
      </c>
      <c r="D159" s="2" t="s">
        <v>5</v>
      </c>
      <c r="E159" s="9" t="s">
        <v>20</v>
      </c>
      <c r="F159" s="1">
        <v>62.908339952343098</v>
      </c>
    </row>
    <row r="160" spans="1:6" ht="13">
      <c r="A160" s="2" t="s">
        <v>30</v>
      </c>
      <c r="B160" s="1" t="s">
        <v>363</v>
      </c>
      <c r="C160" s="1">
        <v>2013</v>
      </c>
      <c r="D160" s="2" t="s">
        <v>5</v>
      </c>
      <c r="E160" s="9" t="s">
        <v>20</v>
      </c>
      <c r="F160" s="1">
        <v>87.722085077456995</v>
      </c>
    </row>
    <row r="161" spans="1:6" ht="13">
      <c r="A161" s="2" t="s">
        <v>31</v>
      </c>
      <c r="B161" s="1" t="s">
        <v>364</v>
      </c>
      <c r="C161" s="1">
        <v>2013</v>
      </c>
      <c r="D161" s="2" t="s">
        <v>5</v>
      </c>
      <c r="E161" s="9" t="s">
        <v>20</v>
      </c>
      <c r="F161" s="1">
        <v>63.108196856949299</v>
      </c>
    </row>
    <row r="162" spans="1:6" ht="13">
      <c r="A162" s="2" t="s">
        <v>32</v>
      </c>
      <c r="B162" s="1" t="s">
        <v>365</v>
      </c>
      <c r="C162" s="1">
        <v>2013</v>
      </c>
      <c r="D162" s="2" t="s">
        <v>5</v>
      </c>
      <c r="E162" s="9" t="s">
        <v>20</v>
      </c>
      <c r="F162" s="1">
        <v>70.825491815486302</v>
      </c>
    </row>
    <row r="163" spans="1:6" ht="13">
      <c r="A163" s="2" t="s">
        <v>33</v>
      </c>
      <c r="B163" s="1" t="s">
        <v>366</v>
      </c>
      <c r="C163" s="1">
        <v>2013</v>
      </c>
      <c r="D163" s="2" t="s">
        <v>5</v>
      </c>
      <c r="E163" s="9" t="s">
        <v>20</v>
      </c>
      <c r="F163" s="1">
        <v>62.1732938935492</v>
      </c>
    </row>
    <row r="164" spans="1:6" ht="13">
      <c r="A164" s="2" t="s">
        <v>34</v>
      </c>
      <c r="B164" s="1" t="s">
        <v>367</v>
      </c>
      <c r="C164" s="1">
        <v>2013</v>
      </c>
      <c r="D164" s="2" t="s">
        <v>5</v>
      </c>
      <c r="E164" s="9" t="s">
        <v>20</v>
      </c>
      <c r="F164" s="1">
        <v>77.6801244236663</v>
      </c>
    </row>
    <row r="165" spans="1:6" ht="13">
      <c r="A165" s="2" t="s">
        <v>35</v>
      </c>
      <c r="B165" s="1" t="s">
        <v>368</v>
      </c>
      <c r="C165" s="1">
        <v>2013</v>
      </c>
      <c r="D165" s="2" t="s">
        <v>5</v>
      </c>
      <c r="E165" s="9" t="s">
        <v>20</v>
      </c>
      <c r="F165" s="1">
        <v>77.035201515924498</v>
      </c>
    </row>
    <row r="166" spans="1:6" ht="13">
      <c r="A166" s="2" t="s">
        <v>3</v>
      </c>
      <c r="B166" s="1" t="s">
        <v>336</v>
      </c>
      <c r="C166" s="1">
        <v>2013</v>
      </c>
      <c r="D166" s="2" t="s">
        <v>5</v>
      </c>
      <c r="E166" s="9" t="s">
        <v>20</v>
      </c>
      <c r="F166" s="1">
        <v>71.239436204699402</v>
      </c>
    </row>
    <row r="167" spans="1:6" ht="13">
      <c r="A167" s="2" t="s">
        <v>4</v>
      </c>
      <c r="B167" s="1" t="s">
        <v>337</v>
      </c>
      <c r="C167" s="1">
        <v>2014</v>
      </c>
      <c r="D167" s="2" t="s">
        <v>5</v>
      </c>
      <c r="E167" s="9" t="s">
        <v>20</v>
      </c>
      <c r="F167" s="1">
        <v>65.515863810922994</v>
      </c>
    </row>
    <row r="168" spans="1:6" ht="13">
      <c r="A168" s="2" t="s">
        <v>5</v>
      </c>
      <c r="B168" s="1" t="s">
        <v>338</v>
      </c>
      <c r="C168" s="1">
        <v>2014</v>
      </c>
      <c r="D168" s="2" t="s">
        <v>5</v>
      </c>
      <c r="E168" s="9" t="s">
        <v>20</v>
      </c>
      <c r="F168" s="1">
        <v>58.938995833379103</v>
      </c>
    </row>
    <row r="169" spans="1:6" ht="13">
      <c r="A169" s="2" t="s">
        <v>6</v>
      </c>
      <c r="B169" s="1" t="s">
        <v>339</v>
      </c>
      <c r="C169" s="1">
        <v>2014</v>
      </c>
      <c r="D169" s="2" t="s">
        <v>5</v>
      </c>
      <c r="E169" s="9" t="s">
        <v>20</v>
      </c>
      <c r="F169" s="1">
        <v>68.373836608066199</v>
      </c>
    </row>
    <row r="170" spans="1:6" ht="13">
      <c r="A170" s="2" t="s">
        <v>7</v>
      </c>
      <c r="B170" s="1" t="s">
        <v>340</v>
      </c>
      <c r="C170" s="1">
        <v>2014</v>
      </c>
      <c r="D170" s="2" t="s">
        <v>5</v>
      </c>
      <c r="E170" s="9" t="s">
        <v>20</v>
      </c>
      <c r="F170" s="1">
        <v>72.231268760667803</v>
      </c>
    </row>
    <row r="171" spans="1:6" ht="13">
      <c r="A171" s="2" t="s">
        <v>10</v>
      </c>
      <c r="B171" s="1" t="s">
        <v>343</v>
      </c>
      <c r="C171" s="1">
        <v>2014</v>
      </c>
      <c r="D171" s="2" t="s">
        <v>5</v>
      </c>
      <c r="E171" s="9" t="s">
        <v>20</v>
      </c>
      <c r="F171" s="1">
        <v>80.937449750763804</v>
      </c>
    </row>
    <row r="172" spans="1:6" ht="13">
      <c r="A172" s="2" t="s">
        <v>11</v>
      </c>
      <c r="B172" s="1" t="s">
        <v>344</v>
      </c>
      <c r="C172" s="1">
        <v>2014</v>
      </c>
      <c r="D172" s="2" t="s">
        <v>5</v>
      </c>
      <c r="E172" s="9" t="s">
        <v>20</v>
      </c>
      <c r="F172" s="1">
        <v>60.588621037280603</v>
      </c>
    </row>
    <row r="173" spans="1:6" ht="13">
      <c r="A173" s="2" t="s">
        <v>8</v>
      </c>
      <c r="B173" s="1" t="s">
        <v>341</v>
      </c>
      <c r="C173" s="1">
        <v>2014</v>
      </c>
      <c r="D173" s="2" t="s">
        <v>5</v>
      </c>
      <c r="E173" s="9" t="s">
        <v>20</v>
      </c>
      <c r="F173" s="1">
        <v>70.327546173520503</v>
      </c>
    </row>
    <row r="174" spans="1:6" ht="13">
      <c r="A174" s="2" t="s">
        <v>9</v>
      </c>
      <c r="B174" s="1" t="s">
        <v>342</v>
      </c>
      <c r="C174" s="1">
        <v>2014</v>
      </c>
      <c r="D174" s="2" t="s">
        <v>5</v>
      </c>
      <c r="E174" s="9" t="s">
        <v>20</v>
      </c>
      <c r="F174" s="1">
        <v>64.848437621756403</v>
      </c>
    </row>
    <row r="175" spans="1:6" ht="13">
      <c r="A175" s="2" t="s">
        <v>12</v>
      </c>
      <c r="B175" s="1" t="s">
        <v>345</v>
      </c>
      <c r="C175" s="1">
        <v>2014</v>
      </c>
      <c r="D175" s="2" t="s">
        <v>5</v>
      </c>
      <c r="E175" s="9" t="s">
        <v>20</v>
      </c>
      <c r="F175" s="1">
        <v>80.4358621587958</v>
      </c>
    </row>
    <row r="176" spans="1:6" ht="13">
      <c r="A176" s="2" t="s">
        <v>13</v>
      </c>
      <c r="B176" s="1" t="s">
        <v>346</v>
      </c>
      <c r="C176" s="1">
        <v>2014</v>
      </c>
      <c r="D176" s="2" t="s">
        <v>5</v>
      </c>
      <c r="E176" s="9" t="s">
        <v>20</v>
      </c>
      <c r="F176" s="1">
        <v>67.637153822998201</v>
      </c>
    </row>
    <row r="177" spans="1:6" ht="13">
      <c r="A177" s="2" t="s">
        <v>14</v>
      </c>
      <c r="B177" s="1" t="s">
        <v>347</v>
      </c>
      <c r="C177" s="1">
        <v>2014</v>
      </c>
      <c r="D177" s="2" t="s">
        <v>5</v>
      </c>
      <c r="E177" s="9" t="s">
        <v>20</v>
      </c>
      <c r="F177" s="1">
        <v>70.114975584224396</v>
      </c>
    </row>
    <row r="178" spans="1:6" ht="13">
      <c r="A178" s="2" t="s">
        <v>15</v>
      </c>
      <c r="B178" s="1" t="s">
        <v>348</v>
      </c>
      <c r="C178" s="1">
        <v>2014</v>
      </c>
      <c r="D178" s="2" t="s">
        <v>5</v>
      </c>
      <c r="E178" s="9" t="s">
        <v>20</v>
      </c>
      <c r="F178" s="1">
        <v>85.037658168754803</v>
      </c>
    </row>
    <row r="179" spans="1:6" ht="13">
      <c r="A179" s="2" t="s">
        <v>16</v>
      </c>
      <c r="B179" s="1" t="s">
        <v>349</v>
      </c>
      <c r="C179" s="1">
        <v>2014</v>
      </c>
      <c r="D179" s="2" t="s">
        <v>5</v>
      </c>
      <c r="E179" s="9" t="s">
        <v>20</v>
      </c>
      <c r="F179" s="1">
        <v>73.191653502810297</v>
      </c>
    </row>
    <row r="180" spans="1:6" ht="13">
      <c r="A180" s="2" t="s">
        <v>17</v>
      </c>
      <c r="B180" s="1" t="s">
        <v>350</v>
      </c>
      <c r="C180" s="1">
        <v>2014</v>
      </c>
      <c r="D180" s="2" t="s">
        <v>5</v>
      </c>
      <c r="E180" s="9" t="s">
        <v>20</v>
      </c>
      <c r="F180" s="1">
        <v>70.536384388397096</v>
      </c>
    </row>
    <row r="181" spans="1:6" ht="13">
      <c r="A181" s="2" t="s">
        <v>18</v>
      </c>
      <c r="B181" s="1" t="s">
        <v>351</v>
      </c>
      <c r="C181" s="1">
        <v>2014</v>
      </c>
      <c r="D181" s="2" t="s">
        <v>5</v>
      </c>
      <c r="E181" s="9" t="s">
        <v>20</v>
      </c>
      <c r="F181" s="1">
        <v>66.016930197739597</v>
      </c>
    </row>
    <row r="182" spans="1:6" ht="13">
      <c r="A182" s="2" t="s">
        <v>19</v>
      </c>
      <c r="B182" s="1" t="s">
        <v>352</v>
      </c>
      <c r="C182" s="1">
        <v>2014</v>
      </c>
      <c r="D182" s="2" t="s">
        <v>5</v>
      </c>
      <c r="E182" s="9" t="s">
        <v>20</v>
      </c>
      <c r="F182" s="1">
        <v>73.275354737461598</v>
      </c>
    </row>
    <row r="183" spans="1:6" ht="13">
      <c r="A183" s="2" t="s">
        <v>20</v>
      </c>
      <c r="B183" s="1" t="s">
        <v>353</v>
      </c>
      <c r="C183" s="1">
        <v>2014</v>
      </c>
      <c r="D183" s="2" t="s">
        <v>5</v>
      </c>
      <c r="E183" s="9" t="s">
        <v>20</v>
      </c>
      <c r="F183" s="1">
        <v>68.272844784727098</v>
      </c>
    </row>
    <row r="184" spans="1:6" ht="13">
      <c r="A184" s="2" t="s">
        <v>21</v>
      </c>
      <c r="B184" s="1" t="s">
        <v>354</v>
      </c>
      <c r="C184" s="1">
        <v>2014</v>
      </c>
      <c r="D184" s="2" t="s">
        <v>5</v>
      </c>
      <c r="E184" s="9" t="s">
        <v>20</v>
      </c>
      <c r="F184" s="1">
        <v>68.229241721186298</v>
      </c>
    </row>
    <row r="185" spans="1:6" ht="13">
      <c r="A185" s="2" t="s">
        <v>22</v>
      </c>
      <c r="B185" s="1" t="s">
        <v>355</v>
      </c>
      <c r="C185" s="1">
        <v>2014</v>
      </c>
      <c r="D185" s="2" t="s">
        <v>5</v>
      </c>
      <c r="E185" s="9" t="s">
        <v>20</v>
      </c>
      <c r="F185" s="1">
        <v>74.526330609008795</v>
      </c>
    </row>
    <row r="186" spans="1:6" ht="13">
      <c r="A186" s="2" t="s">
        <v>23</v>
      </c>
      <c r="B186" s="1" t="s">
        <v>356</v>
      </c>
      <c r="C186" s="1">
        <v>2014</v>
      </c>
      <c r="D186" s="2" t="s">
        <v>5</v>
      </c>
      <c r="E186" s="9" t="s">
        <v>20</v>
      </c>
      <c r="F186" s="1">
        <v>82.794107755431497</v>
      </c>
    </row>
    <row r="187" spans="1:6" ht="13">
      <c r="A187" s="2" t="s">
        <v>24</v>
      </c>
      <c r="B187" s="1" t="s">
        <v>357</v>
      </c>
      <c r="C187" s="1">
        <v>2014</v>
      </c>
      <c r="D187" s="2" t="s">
        <v>5</v>
      </c>
      <c r="E187" s="9" t="s">
        <v>20</v>
      </c>
      <c r="F187" s="1">
        <v>77.897107410154405</v>
      </c>
    </row>
    <row r="188" spans="1:6" ht="13">
      <c r="A188" s="2" t="s">
        <v>25</v>
      </c>
      <c r="B188" s="1" t="s">
        <v>358</v>
      </c>
      <c r="C188" s="1">
        <v>2014</v>
      </c>
      <c r="D188" s="2" t="s">
        <v>5</v>
      </c>
      <c r="E188" s="9" t="s">
        <v>20</v>
      </c>
      <c r="F188" s="1">
        <v>74.265983359670301</v>
      </c>
    </row>
    <row r="189" spans="1:6" ht="13">
      <c r="A189" s="2" t="s">
        <v>26</v>
      </c>
      <c r="B189" s="1" t="s">
        <v>359</v>
      </c>
      <c r="C189" s="1">
        <v>2014</v>
      </c>
      <c r="D189" s="2" t="s">
        <v>5</v>
      </c>
      <c r="E189" s="9" t="s">
        <v>20</v>
      </c>
      <c r="F189" s="1">
        <v>63.544294801179802</v>
      </c>
    </row>
    <row r="190" spans="1:6" ht="13">
      <c r="A190" s="2" t="s">
        <v>27</v>
      </c>
      <c r="B190" s="1" t="s">
        <v>360</v>
      </c>
      <c r="C190" s="1">
        <v>2014</v>
      </c>
      <c r="D190" s="2" t="s">
        <v>5</v>
      </c>
      <c r="E190" s="9" t="s">
        <v>20</v>
      </c>
      <c r="F190" s="1">
        <v>81.049708842697896</v>
      </c>
    </row>
    <row r="191" spans="1:6" ht="13">
      <c r="A191" s="2" t="s">
        <v>28</v>
      </c>
      <c r="B191" s="1" t="s">
        <v>361</v>
      </c>
      <c r="C191" s="1">
        <v>2014</v>
      </c>
      <c r="D191" s="2" t="s">
        <v>5</v>
      </c>
      <c r="E191" s="9" t="s">
        <v>20</v>
      </c>
      <c r="F191" s="1">
        <v>68.360909934426402</v>
      </c>
    </row>
    <row r="192" spans="1:6" ht="13">
      <c r="A192" s="2" t="s">
        <v>29</v>
      </c>
      <c r="B192" s="1" t="s">
        <v>362</v>
      </c>
      <c r="C192" s="1">
        <v>2014</v>
      </c>
      <c r="D192" s="2" t="s">
        <v>5</v>
      </c>
      <c r="E192" s="9" t="s">
        <v>20</v>
      </c>
      <c r="F192" s="1">
        <v>61.838571301281803</v>
      </c>
    </row>
    <row r="193" spans="1:6" ht="13">
      <c r="A193" s="2" t="s">
        <v>30</v>
      </c>
      <c r="B193" s="1" t="s">
        <v>363</v>
      </c>
      <c r="C193" s="1">
        <v>2014</v>
      </c>
      <c r="D193" s="2" t="s">
        <v>5</v>
      </c>
      <c r="E193" s="9" t="s">
        <v>20</v>
      </c>
      <c r="F193" s="1">
        <v>88.343833741946497</v>
      </c>
    </row>
    <row r="194" spans="1:6" ht="13">
      <c r="A194" s="2" t="s">
        <v>31</v>
      </c>
      <c r="B194" s="1" t="s">
        <v>364</v>
      </c>
      <c r="C194" s="1">
        <v>2014</v>
      </c>
      <c r="D194" s="2" t="s">
        <v>5</v>
      </c>
      <c r="E194" s="9" t="s">
        <v>20</v>
      </c>
      <c r="F194" s="1">
        <v>63.483276856618097</v>
      </c>
    </row>
    <row r="195" spans="1:6" ht="13">
      <c r="A195" s="2" t="s">
        <v>32</v>
      </c>
      <c r="B195" s="1" t="s">
        <v>365</v>
      </c>
      <c r="C195" s="1">
        <v>2014</v>
      </c>
      <c r="D195" s="2" t="s">
        <v>5</v>
      </c>
      <c r="E195" s="9" t="s">
        <v>20</v>
      </c>
      <c r="F195" s="1">
        <v>69.8162373442632</v>
      </c>
    </row>
    <row r="196" spans="1:6" ht="13">
      <c r="A196" s="2" t="s">
        <v>33</v>
      </c>
      <c r="B196" s="1" t="s">
        <v>366</v>
      </c>
      <c r="C196" s="1">
        <v>2014</v>
      </c>
      <c r="D196" s="2" t="s">
        <v>5</v>
      </c>
      <c r="E196" s="9" t="s">
        <v>20</v>
      </c>
      <c r="F196" s="1">
        <v>62.003218591831697</v>
      </c>
    </row>
    <row r="197" spans="1:6" ht="13">
      <c r="A197" s="2" t="s">
        <v>34</v>
      </c>
      <c r="B197" s="1" t="s">
        <v>367</v>
      </c>
      <c r="C197" s="1">
        <v>2014</v>
      </c>
      <c r="D197" s="2" t="s">
        <v>5</v>
      </c>
      <c r="E197" s="9" t="s">
        <v>20</v>
      </c>
      <c r="F197" s="1">
        <v>77.065345730942397</v>
      </c>
    </row>
    <row r="198" spans="1:6" ht="13">
      <c r="A198" s="2" t="s">
        <v>35</v>
      </c>
      <c r="B198" s="1" t="s">
        <v>368</v>
      </c>
      <c r="C198" s="1">
        <v>2014</v>
      </c>
      <c r="D198" s="2" t="s">
        <v>5</v>
      </c>
      <c r="E198" s="9" t="s">
        <v>20</v>
      </c>
      <c r="F198" s="1">
        <v>78.453382577211599</v>
      </c>
    </row>
    <row r="199" spans="1:6" ht="13">
      <c r="A199" s="2" t="s">
        <v>3</v>
      </c>
      <c r="B199" s="1" t="s">
        <v>336</v>
      </c>
      <c r="C199" s="1">
        <v>2014</v>
      </c>
      <c r="D199" s="2" t="s">
        <v>5</v>
      </c>
      <c r="E199" s="9" t="s">
        <v>20</v>
      </c>
      <c r="F199" s="1">
        <v>71.665100567718994</v>
      </c>
    </row>
    <row r="200" spans="1:6" ht="13">
      <c r="A200" s="2" t="s">
        <v>4</v>
      </c>
      <c r="B200" s="1" t="s">
        <v>337</v>
      </c>
      <c r="C200" s="1">
        <v>2015</v>
      </c>
      <c r="D200" s="2" t="s">
        <v>5</v>
      </c>
      <c r="E200" s="9" t="s">
        <v>20</v>
      </c>
      <c r="F200" s="1">
        <v>65.7174461079385</v>
      </c>
    </row>
    <row r="201" spans="1:6" ht="13">
      <c r="A201" s="2" t="s">
        <v>5</v>
      </c>
      <c r="B201" s="1" t="s">
        <v>338</v>
      </c>
      <c r="C201" s="1">
        <v>2015</v>
      </c>
      <c r="D201" s="2" t="s">
        <v>5</v>
      </c>
      <c r="E201" s="9" t="s">
        <v>20</v>
      </c>
      <c r="F201" s="1">
        <v>59.050711467706897</v>
      </c>
    </row>
    <row r="202" spans="1:6" ht="13">
      <c r="A202" s="2" t="s">
        <v>6</v>
      </c>
      <c r="B202" s="1" t="s">
        <v>339</v>
      </c>
      <c r="C202" s="1">
        <v>2015</v>
      </c>
      <c r="D202" s="2" t="s">
        <v>5</v>
      </c>
      <c r="E202" s="9" t="s">
        <v>20</v>
      </c>
      <c r="F202" s="1">
        <v>67.625127681307504</v>
      </c>
    </row>
    <row r="203" spans="1:6" ht="13">
      <c r="A203" s="2" t="s">
        <v>7</v>
      </c>
      <c r="B203" s="1" t="s">
        <v>340</v>
      </c>
      <c r="C203" s="1">
        <v>2015</v>
      </c>
      <c r="D203" s="2" t="s">
        <v>5</v>
      </c>
      <c r="E203" s="9" t="s">
        <v>20</v>
      </c>
      <c r="F203" s="1">
        <v>71.0839167620193</v>
      </c>
    </row>
    <row r="204" spans="1:6" ht="13">
      <c r="A204" s="2" t="s">
        <v>10</v>
      </c>
      <c r="B204" s="1" t="s">
        <v>343</v>
      </c>
      <c r="C204" s="1">
        <v>2015</v>
      </c>
      <c r="D204" s="2" t="s">
        <v>5</v>
      </c>
      <c r="E204" s="9" t="s">
        <v>20</v>
      </c>
      <c r="F204" s="1">
        <v>79.8649968670736</v>
      </c>
    </row>
    <row r="205" spans="1:6" ht="13">
      <c r="A205" s="2" t="s">
        <v>11</v>
      </c>
      <c r="B205" s="1" t="s">
        <v>344</v>
      </c>
      <c r="C205" s="1">
        <v>2015</v>
      </c>
      <c r="D205" s="2" t="s">
        <v>5</v>
      </c>
      <c r="E205" s="9" t="s">
        <v>20</v>
      </c>
      <c r="F205" s="1">
        <v>60.846924205668898</v>
      </c>
    </row>
    <row r="206" spans="1:6" ht="13">
      <c r="A206" s="2" t="s">
        <v>12</v>
      </c>
      <c r="B206" s="1" t="s">
        <v>345</v>
      </c>
      <c r="C206" s="1">
        <v>2015</v>
      </c>
      <c r="D206" s="2" t="s">
        <v>5</v>
      </c>
      <c r="E206" s="9" t="s">
        <v>20</v>
      </c>
      <c r="F206" s="1">
        <v>83.569303819565704</v>
      </c>
    </row>
    <row r="207" spans="1:6" ht="13">
      <c r="A207" s="2" t="s">
        <v>8</v>
      </c>
      <c r="B207" s="1" t="s">
        <v>341</v>
      </c>
      <c r="C207" s="1">
        <v>2015</v>
      </c>
      <c r="D207" s="2" t="s">
        <v>5</v>
      </c>
      <c r="E207" s="9" t="s">
        <v>20</v>
      </c>
      <c r="F207" s="1">
        <v>70.820813183717505</v>
      </c>
    </row>
    <row r="208" spans="1:6" ht="13">
      <c r="A208" s="2" t="s">
        <v>9</v>
      </c>
      <c r="B208" s="1" t="s">
        <v>342</v>
      </c>
      <c r="C208" s="1">
        <v>2015</v>
      </c>
      <c r="D208" s="2" t="s">
        <v>5</v>
      </c>
      <c r="E208" s="9" t="s">
        <v>20</v>
      </c>
      <c r="F208" s="1">
        <v>64.191444564268494</v>
      </c>
    </row>
    <row r="209" spans="1:6" ht="13">
      <c r="A209" s="2" t="s">
        <v>13</v>
      </c>
      <c r="B209" s="1" t="s">
        <v>346</v>
      </c>
      <c r="C209" s="1">
        <v>2015</v>
      </c>
      <c r="D209" s="2" t="s">
        <v>5</v>
      </c>
      <c r="E209" s="9" t="s">
        <v>20</v>
      </c>
      <c r="F209" s="1">
        <v>67.785843072410202</v>
      </c>
    </row>
    <row r="210" spans="1:6" ht="13">
      <c r="A210" s="2" t="s">
        <v>14</v>
      </c>
      <c r="B210" s="1" t="s">
        <v>347</v>
      </c>
      <c r="C210" s="1">
        <v>2015</v>
      </c>
      <c r="D210" s="2" t="s">
        <v>5</v>
      </c>
      <c r="E210" s="9" t="s">
        <v>20</v>
      </c>
      <c r="F210" s="1">
        <v>70.639665739447594</v>
      </c>
    </row>
    <row r="211" spans="1:6" ht="13">
      <c r="A211" s="2" t="s">
        <v>15</v>
      </c>
      <c r="B211" s="1" t="s">
        <v>348</v>
      </c>
      <c r="C211" s="1">
        <v>2015</v>
      </c>
      <c r="D211" s="2" t="s">
        <v>5</v>
      </c>
      <c r="E211" s="9" t="s">
        <v>20</v>
      </c>
      <c r="F211" s="1">
        <v>86.071869244112193</v>
      </c>
    </row>
    <row r="212" spans="1:6" ht="13">
      <c r="A212" s="2" t="s">
        <v>16</v>
      </c>
      <c r="B212" s="1" t="s">
        <v>349</v>
      </c>
      <c r="C212" s="1">
        <v>2015</v>
      </c>
      <c r="D212" s="2" t="s">
        <v>5</v>
      </c>
      <c r="E212" s="9" t="s">
        <v>20</v>
      </c>
      <c r="F212" s="1">
        <v>73.088656913916097</v>
      </c>
    </row>
    <row r="213" spans="1:6" ht="13">
      <c r="A213" s="2" t="s">
        <v>17</v>
      </c>
      <c r="B213" s="1" t="s">
        <v>350</v>
      </c>
      <c r="C213" s="1">
        <v>2015</v>
      </c>
      <c r="D213" s="2" t="s">
        <v>5</v>
      </c>
      <c r="E213" s="9" t="s">
        <v>20</v>
      </c>
      <c r="F213" s="1">
        <v>71.079777614039799</v>
      </c>
    </row>
    <row r="214" spans="1:6" ht="13">
      <c r="A214" s="2" t="s">
        <v>18</v>
      </c>
      <c r="B214" s="1" t="s">
        <v>351</v>
      </c>
      <c r="C214" s="1">
        <v>2015</v>
      </c>
      <c r="D214" s="2" t="s">
        <v>5</v>
      </c>
      <c r="E214" s="9" t="s">
        <v>20</v>
      </c>
      <c r="F214" s="1">
        <v>66.355954602797595</v>
      </c>
    </row>
    <row r="215" spans="1:6" ht="13">
      <c r="A215" s="2" t="s">
        <v>19</v>
      </c>
      <c r="B215" s="1" t="s">
        <v>352</v>
      </c>
      <c r="C215" s="1">
        <v>2015</v>
      </c>
      <c r="D215" s="2" t="s">
        <v>5</v>
      </c>
      <c r="E215" s="9" t="s">
        <v>20</v>
      </c>
      <c r="F215" s="1">
        <v>73.781900874551198</v>
      </c>
    </row>
    <row r="216" spans="1:6" ht="13">
      <c r="A216" s="2" t="s">
        <v>20</v>
      </c>
      <c r="B216" s="1" t="s">
        <v>353</v>
      </c>
      <c r="C216" s="1">
        <v>2015</v>
      </c>
      <c r="D216" s="2" t="s">
        <v>5</v>
      </c>
      <c r="E216" s="9" t="s">
        <v>20</v>
      </c>
      <c r="F216" s="1">
        <v>68.431808439584103</v>
      </c>
    </row>
    <row r="217" spans="1:6" ht="13">
      <c r="A217" s="2" t="s">
        <v>21</v>
      </c>
      <c r="B217" s="1" t="s">
        <v>354</v>
      </c>
      <c r="C217" s="1">
        <v>2015</v>
      </c>
      <c r="D217" s="2" t="s">
        <v>5</v>
      </c>
      <c r="E217" s="9" t="s">
        <v>20</v>
      </c>
      <c r="F217" s="1">
        <v>66.822682524327107</v>
      </c>
    </row>
    <row r="218" spans="1:6" ht="13">
      <c r="A218" s="2" t="s">
        <v>22</v>
      </c>
      <c r="B218" s="1" t="s">
        <v>355</v>
      </c>
      <c r="C218" s="1">
        <v>2015</v>
      </c>
      <c r="D218" s="2" t="s">
        <v>5</v>
      </c>
      <c r="E218" s="9" t="s">
        <v>20</v>
      </c>
      <c r="F218" s="1">
        <v>74.264727529661101</v>
      </c>
    </row>
    <row r="219" spans="1:6" ht="13">
      <c r="A219" s="2" t="s">
        <v>23</v>
      </c>
      <c r="B219" s="1" t="s">
        <v>356</v>
      </c>
      <c r="C219" s="1">
        <v>2015</v>
      </c>
      <c r="D219" s="2" t="s">
        <v>5</v>
      </c>
      <c r="E219" s="9" t="s">
        <v>20</v>
      </c>
      <c r="F219" s="1">
        <v>85.207753189295602</v>
      </c>
    </row>
    <row r="220" spans="1:6" ht="13">
      <c r="A220" s="2" t="s">
        <v>24</v>
      </c>
      <c r="B220" s="1" t="s">
        <v>357</v>
      </c>
      <c r="C220" s="1">
        <v>2015</v>
      </c>
      <c r="D220" s="2" t="s">
        <v>5</v>
      </c>
      <c r="E220" s="9" t="s">
        <v>20</v>
      </c>
      <c r="F220" s="1">
        <v>79.176936250571501</v>
      </c>
    </row>
    <row r="221" spans="1:6" ht="13">
      <c r="A221" s="2" t="s">
        <v>25</v>
      </c>
      <c r="B221" s="1" t="s">
        <v>358</v>
      </c>
      <c r="C221" s="1">
        <v>2015</v>
      </c>
      <c r="D221" s="2" t="s">
        <v>5</v>
      </c>
      <c r="E221" s="9" t="s">
        <v>20</v>
      </c>
      <c r="F221" s="1">
        <v>75.231910946196706</v>
      </c>
    </row>
    <row r="222" spans="1:6" ht="13">
      <c r="A222" s="2" t="s">
        <v>26</v>
      </c>
      <c r="B222" s="1" t="s">
        <v>359</v>
      </c>
      <c r="C222" s="1">
        <v>2015</v>
      </c>
      <c r="D222" s="2" t="s">
        <v>5</v>
      </c>
      <c r="E222" s="9" t="s">
        <v>20</v>
      </c>
      <c r="F222" s="1">
        <v>63.363514813164102</v>
      </c>
    </row>
    <row r="223" spans="1:6" ht="13">
      <c r="A223" s="2" t="s">
        <v>27</v>
      </c>
      <c r="B223" s="1" t="s">
        <v>360</v>
      </c>
      <c r="C223" s="1">
        <v>2015</v>
      </c>
      <c r="D223" s="2" t="s">
        <v>5</v>
      </c>
      <c r="E223" s="9" t="s">
        <v>20</v>
      </c>
      <c r="F223" s="1">
        <v>80.802471142903599</v>
      </c>
    </row>
    <row r="224" spans="1:6" ht="13">
      <c r="A224" s="2" t="s">
        <v>28</v>
      </c>
      <c r="B224" s="1" t="s">
        <v>361</v>
      </c>
      <c r="C224" s="1">
        <v>2015</v>
      </c>
      <c r="D224" s="2" t="s">
        <v>5</v>
      </c>
      <c r="E224" s="9" t="s">
        <v>20</v>
      </c>
      <c r="F224" s="1">
        <v>67.536836858664799</v>
      </c>
    </row>
    <row r="225" spans="1:6" ht="13">
      <c r="A225" s="2" t="s">
        <v>29</v>
      </c>
      <c r="B225" s="1" t="s">
        <v>362</v>
      </c>
      <c r="C225" s="1">
        <v>2015</v>
      </c>
      <c r="D225" s="2" t="s">
        <v>5</v>
      </c>
      <c r="E225" s="9" t="s">
        <v>20</v>
      </c>
      <c r="F225" s="1">
        <v>61.1936967099683</v>
      </c>
    </row>
    <row r="226" spans="1:6" ht="13">
      <c r="A226" s="2" t="s">
        <v>30</v>
      </c>
      <c r="B226" s="1" t="s">
        <v>363</v>
      </c>
      <c r="C226" s="1">
        <v>2015</v>
      </c>
      <c r="D226" s="2" t="s">
        <v>5</v>
      </c>
      <c r="E226" s="9" t="s">
        <v>20</v>
      </c>
      <c r="F226" s="1">
        <v>87.316861848319306</v>
      </c>
    </row>
    <row r="227" spans="1:6" ht="13">
      <c r="A227" s="2" t="s">
        <v>31</v>
      </c>
      <c r="B227" s="1" t="s">
        <v>364</v>
      </c>
      <c r="C227" s="1">
        <v>2015</v>
      </c>
      <c r="D227" s="2" t="s">
        <v>5</v>
      </c>
      <c r="E227" s="9" t="s">
        <v>20</v>
      </c>
      <c r="F227" s="1">
        <v>62.3830457047289</v>
      </c>
    </row>
    <row r="228" spans="1:6" ht="13">
      <c r="A228" s="2" t="s">
        <v>32</v>
      </c>
      <c r="B228" s="1" t="s">
        <v>365</v>
      </c>
      <c r="C228" s="1">
        <v>2015</v>
      </c>
      <c r="D228" s="2" t="s">
        <v>5</v>
      </c>
      <c r="E228" s="9" t="s">
        <v>20</v>
      </c>
      <c r="F228" s="1">
        <v>69.602438991194006</v>
      </c>
    </row>
    <row r="229" spans="1:6" ht="13">
      <c r="A229" s="2" t="s">
        <v>33</v>
      </c>
      <c r="B229" s="1" t="s">
        <v>366</v>
      </c>
      <c r="C229" s="1">
        <v>2015</v>
      </c>
      <c r="D229" s="2" t="s">
        <v>5</v>
      </c>
      <c r="E229" s="9" t="s">
        <v>20</v>
      </c>
      <c r="F229" s="1">
        <v>61.822753158252702</v>
      </c>
    </row>
    <row r="230" spans="1:6" ht="13">
      <c r="A230" s="2" t="s">
        <v>34</v>
      </c>
      <c r="B230" s="1" t="s">
        <v>367</v>
      </c>
      <c r="C230" s="1">
        <v>2015</v>
      </c>
      <c r="D230" s="2" t="s">
        <v>5</v>
      </c>
      <c r="E230" s="9" t="s">
        <v>20</v>
      </c>
      <c r="F230" s="1">
        <v>76.984126984127002</v>
      </c>
    </row>
    <row r="231" spans="1:6" ht="13">
      <c r="A231" s="2" t="s">
        <v>35</v>
      </c>
      <c r="B231" s="1" t="s">
        <v>368</v>
      </c>
      <c r="C231" s="1">
        <v>2015</v>
      </c>
      <c r="D231" s="2" t="s">
        <v>5</v>
      </c>
      <c r="E231" s="9" t="s">
        <v>20</v>
      </c>
      <c r="F231" s="1">
        <v>78.396210804997096</v>
      </c>
    </row>
    <row r="232" spans="1:6" ht="13">
      <c r="A232" s="2" t="s">
        <v>3</v>
      </c>
      <c r="B232" s="1" t="s">
        <v>336</v>
      </c>
      <c r="C232" s="1">
        <v>2015</v>
      </c>
      <c r="D232" s="2" t="s">
        <v>5</v>
      </c>
      <c r="E232" s="9" t="s">
        <v>20</v>
      </c>
      <c r="F232" s="1">
        <v>71.983662046585394</v>
      </c>
    </row>
    <row r="233" spans="1:6" ht="13">
      <c r="A233" s="2" t="s">
        <v>4</v>
      </c>
      <c r="B233" s="1" t="s">
        <v>337</v>
      </c>
      <c r="C233" s="1">
        <v>2016</v>
      </c>
      <c r="D233" s="2" t="s">
        <v>5</v>
      </c>
      <c r="E233" s="9" t="s">
        <v>20</v>
      </c>
      <c r="F233" s="1">
        <v>68.409504991146804</v>
      </c>
    </row>
    <row r="234" spans="1:6" ht="13">
      <c r="A234" s="2" t="s">
        <v>5</v>
      </c>
      <c r="B234" s="1" t="s">
        <v>338</v>
      </c>
      <c r="C234" s="1">
        <v>2016</v>
      </c>
      <c r="D234" s="2" t="s">
        <v>5</v>
      </c>
      <c r="E234" s="9" t="s">
        <v>20</v>
      </c>
      <c r="F234" s="1">
        <v>62.7024492097432</v>
      </c>
    </row>
    <row r="235" spans="1:6" ht="13">
      <c r="A235" s="2" t="s">
        <v>6</v>
      </c>
      <c r="B235" s="1" t="s">
        <v>339</v>
      </c>
      <c r="C235" s="1">
        <v>2016</v>
      </c>
      <c r="D235" s="2" t="s">
        <v>5</v>
      </c>
      <c r="E235" s="9" t="s">
        <v>20</v>
      </c>
      <c r="F235" s="1">
        <v>71.309346713395996</v>
      </c>
    </row>
    <row r="236" spans="1:6" ht="13">
      <c r="A236" s="2" t="s">
        <v>7</v>
      </c>
      <c r="B236" s="1" t="s">
        <v>340</v>
      </c>
      <c r="C236" s="1">
        <v>2016</v>
      </c>
      <c r="D236" s="2" t="s">
        <v>5</v>
      </c>
      <c r="E236" s="9" t="s">
        <v>20</v>
      </c>
      <c r="F236" s="1">
        <v>72.745218291233897</v>
      </c>
    </row>
    <row r="237" spans="1:6" ht="13">
      <c r="A237" s="2" t="s">
        <v>10</v>
      </c>
      <c r="B237" s="1" t="s">
        <v>343</v>
      </c>
      <c r="C237" s="1">
        <v>2016</v>
      </c>
      <c r="D237" s="2" t="s">
        <v>5</v>
      </c>
      <c r="E237" s="9" t="s">
        <v>20</v>
      </c>
      <c r="F237" s="1">
        <v>80.978928470187995</v>
      </c>
    </row>
    <row r="238" spans="1:6" ht="13">
      <c r="A238" s="2" t="s">
        <v>11</v>
      </c>
      <c r="B238" s="1" t="s">
        <v>344</v>
      </c>
      <c r="C238" s="1">
        <v>2016</v>
      </c>
      <c r="D238" s="2" t="s">
        <v>5</v>
      </c>
      <c r="E238" s="9" t="s">
        <v>20</v>
      </c>
      <c r="F238" s="1">
        <v>62.1237049667454</v>
      </c>
    </row>
    <row r="239" spans="1:6" ht="13">
      <c r="A239" s="2" t="s">
        <v>12</v>
      </c>
      <c r="B239" s="1" t="s">
        <v>345</v>
      </c>
      <c r="C239" s="1">
        <v>2016</v>
      </c>
      <c r="D239" s="2" t="s">
        <v>5</v>
      </c>
      <c r="E239" s="9" t="s">
        <v>20</v>
      </c>
      <c r="F239" s="1">
        <v>86.561194356023705</v>
      </c>
    </row>
    <row r="240" spans="1:6" ht="13">
      <c r="A240" s="2" t="s">
        <v>8</v>
      </c>
      <c r="B240" s="1" t="s">
        <v>341</v>
      </c>
      <c r="C240" s="1">
        <v>2016</v>
      </c>
      <c r="D240" s="2" t="s">
        <v>5</v>
      </c>
      <c r="E240" s="9" t="s">
        <v>20</v>
      </c>
      <c r="F240" s="1">
        <v>72.212453484907797</v>
      </c>
    </row>
    <row r="241" spans="1:6" ht="13">
      <c r="A241" s="2" t="s">
        <v>9</v>
      </c>
      <c r="B241" s="1" t="s">
        <v>342</v>
      </c>
      <c r="C241" s="1">
        <v>2016</v>
      </c>
      <c r="D241" s="2" t="s">
        <v>5</v>
      </c>
      <c r="E241" s="9" t="s">
        <v>20</v>
      </c>
      <c r="F241" s="1">
        <v>63.063611682017701</v>
      </c>
    </row>
    <row r="242" spans="1:6" ht="13">
      <c r="A242" s="2" t="s">
        <v>13</v>
      </c>
      <c r="B242" s="1" t="s">
        <v>346</v>
      </c>
      <c r="C242" s="1">
        <v>2016</v>
      </c>
      <c r="D242" s="2" t="s">
        <v>5</v>
      </c>
      <c r="E242" s="9" t="s">
        <v>20</v>
      </c>
      <c r="F242" s="1">
        <v>68.440429932023306</v>
      </c>
    </row>
    <row r="243" spans="1:6" ht="13">
      <c r="A243" s="2" t="s">
        <v>14</v>
      </c>
      <c r="B243" s="1" t="s">
        <v>347</v>
      </c>
      <c r="C243" s="1">
        <v>2016</v>
      </c>
      <c r="D243" s="2" t="s">
        <v>5</v>
      </c>
      <c r="E243" s="9" t="s">
        <v>20</v>
      </c>
      <c r="F243" s="1">
        <v>74.640518336531002</v>
      </c>
    </row>
    <row r="244" spans="1:6" ht="13">
      <c r="A244" s="2" t="s">
        <v>15</v>
      </c>
      <c r="B244" s="1" t="s">
        <v>348</v>
      </c>
      <c r="C244" s="1">
        <v>2016</v>
      </c>
      <c r="D244" s="2" t="s">
        <v>5</v>
      </c>
      <c r="E244" s="9" t="s">
        <v>20</v>
      </c>
      <c r="F244" s="1">
        <v>87.552007045101206</v>
      </c>
    </row>
    <row r="245" spans="1:6" ht="13">
      <c r="A245" s="2" t="s">
        <v>16</v>
      </c>
      <c r="B245" s="1" t="s">
        <v>349</v>
      </c>
      <c r="C245" s="1">
        <v>2016</v>
      </c>
      <c r="D245" s="2" t="s">
        <v>5</v>
      </c>
      <c r="E245" s="9" t="s">
        <v>20</v>
      </c>
      <c r="F245" s="1">
        <v>74.192085965116505</v>
      </c>
    </row>
    <row r="246" spans="1:6" ht="13">
      <c r="A246" s="2" t="s">
        <v>17</v>
      </c>
      <c r="B246" s="1" t="s">
        <v>350</v>
      </c>
      <c r="C246" s="1">
        <v>2016</v>
      </c>
      <c r="D246" s="2" t="s">
        <v>5</v>
      </c>
      <c r="E246" s="9" t="s">
        <v>20</v>
      </c>
      <c r="F246" s="1">
        <v>72.133421636715099</v>
      </c>
    </row>
    <row r="247" spans="1:6" ht="13">
      <c r="A247" s="2" t="s">
        <v>18</v>
      </c>
      <c r="B247" s="1" t="s">
        <v>351</v>
      </c>
      <c r="C247" s="1">
        <v>2016</v>
      </c>
      <c r="D247" s="2" t="s">
        <v>5</v>
      </c>
      <c r="E247" s="9" t="s">
        <v>20</v>
      </c>
      <c r="F247" s="1">
        <v>69.020533567020294</v>
      </c>
    </row>
    <row r="248" spans="1:6" ht="13">
      <c r="A248" s="2" t="s">
        <v>19</v>
      </c>
      <c r="B248" s="1" t="s">
        <v>352</v>
      </c>
      <c r="C248" s="1">
        <v>2016</v>
      </c>
      <c r="D248" s="2" t="s">
        <v>5</v>
      </c>
      <c r="E248" s="9" t="s">
        <v>20</v>
      </c>
      <c r="F248" s="1">
        <v>75.0224773248747</v>
      </c>
    </row>
    <row r="249" spans="1:6" ht="13">
      <c r="A249" s="2" t="s">
        <v>20</v>
      </c>
      <c r="B249" s="1" t="s">
        <v>353</v>
      </c>
      <c r="C249" s="1">
        <v>2016</v>
      </c>
      <c r="D249" s="2" t="s">
        <v>5</v>
      </c>
      <c r="E249" s="9" t="s">
        <v>20</v>
      </c>
      <c r="F249" s="1">
        <v>69.610516747080595</v>
      </c>
    </row>
    <row r="250" spans="1:6" ht="13">
      <c r="A250" s="2" t="s">
        <v>21</v>
      </c>
      <c r="B250" s="1" t="s">
        <v>354</v>
      </c>
      <c r="C250" s="1">
        <v>2016</v>
      </c>
      <c r="D250" s="2" t="s">
        <v>5</v>
      </c>
      <c r="E250" s="9" t="s">
        <v>20</v>
      </c>
      <c r="F250" s="1">
        <v>69.098031507118606</v>
      </c>
    </row>
    <row r="251" spans="1:6" ht="13">
      <c r="A251" s="2" t="s">
        <v>22</v>
      </c>
      <c r="B251" s="1" t="s">
        <v>355</v>
      </c>
      <c r="C251" s="1">
        <v>2016</v>
      </c>
      <c r="D251" s="2" t="s">
        <v>5</v>
      </c>
      <c r="E251" s="9" t="s">
        <v>20</v>
      </c>
      <c r="F251" s="1">
        <v>74.919524858688902</v>
      </c>
    </row>
    <row r="252" spans="1:6" ht="13">
      <c r="A252" s="2" t="s">
        <v>23</v>
      </c>
      <c r="B252" s="1" t="s">
        <v>356</v>
      </c>
      <c r="C252" s="1">
        <v>2016</v>
      </c>
      <c r="D252" s="2" t="s">
        <v>5</v>
      </c>
      <c r="E252" s="9" t="s">
        <v>20</v>
      </c>
      <c r="F252" s="1">
        <v>86.2031636057974</v>
      </c>
    </row>
    <row r="253" spans="1:6" ht="13">
      <c r="A253" s="2" t="s">
        <v>24</v>
      </c>
      <c r="B253" s="1" t="s">
        <v>357</v>
      </c>
      <c r="C253" s="1">
        <v>2016</v>
      </c>
      <c r="D253" s="2" t="s">
        <v>5</v>
      </c>
      <c r="E253" s="9" t="s">
        <v>20</v>
      </c>
      <c r="F253" s="1">
        <v>82.936395989757401</v>
      </c>
    </row>
    <row r="254" spans="1:6" ht="13">
      <c r="A254" s="2" t="s">
        <v>25</v>
      </c>
      <c r="B254" s="1" t="s">
        <v>358</v>
      </c>
      <c r="C254" s="1">
        <v>2016</v>
      </c>
      <c r="D254" s="2" t="s">
        <v>5</v>
      </c>
      <c r="E254" s="9" t="s">
        <v>20</v>
      </c>
      <c r="F254" s="1">
        <v>76.500404468081399</v>
      </c>
    </row>
    <row r="255" spans="1:6" ht="13">
      <c r="A255" s="2" t="s">
        <v>26</v>
      </c>
      <c r="B255" s="1" t="s">
        <v>359</v>
      </c>
      <c r="C255" s="1">
        <v>2016</v>
      </c>
      <c r="D255" s="2" t="s">
        <v>5</v>
      </c>
      <c r="E255" s="9" t="s">
        <v>20</v>
      </c>
      <c r="F255" s="1">
        <v>65.773159972138401</v>
      </c>
    </row>
    <row r="256" spans="1:6" ht="13">
      <c r="A256" s="2" t="s">
        <v>27</v>
      </c>
      <c r="B256" s="1" t="s">
        <v>360</v>
      </c>
      <c r="C256" s="1">
        <v>2016</v>
      </c>
      <c r="D256" s="2" t="s">
        <v>5</v>
      </c>
      <c r="E256" s="9" t="s">
        <v>20</v>
      </c>
      <c r="F256" s="1">
        <v>84.402601758620506</v>
      </c>
    </row>
    <row r="257" spans="1:6" ht="13">
      <c r="A257" s="2" t="s">
        <v>28</v>
      </c>
      <c r="B257" s="1" t="s">
        <v>361</v>
      </c>
      <c r="C257" s="1">
        <v>2016</v>
      </c>
      <c r="D257" s="2" t="s">
        <v>5</v>
      </c>
      <c r="E257" s="9" t="s">
        <v>20</v>
      </c>
      <c r="F257" s="1">
        <v>67.679693973546605</v>
      </c>
    </row>
    <row r="258" spans="1:6" ht="13">
      <c r="A258" s="2" t="s">
        <v>29</v>
      </c>
      <c r="B258" s="1" t="s">
        <v>362</v>
      </c>
      <c r="C258" s="1">
        <v>2016</v>
      </c>
      <c r="D258" s="2" t="s">
        <v>5</v>
      </c>
      <c r="E258" s="9" t="s">
        <v>20</v>
      </c>
      <c r="F258" s="1">
        <v>63.072108322156197</v>
      </c>
    </row>
    <row r="259" spans="1:6" ht="13">
      <c r="A259" s="2" t="s">
        <v>30</v>
      </c>
      <c r="B259" s="1" t="s">
        <v>363</v>
      </c>
      <c r="C259" s="1">
        <v>2016</v>
      </c>
      <c r="D259" s="2" t="s">
        <v>5</v>
      </c>
      <c r="E259" s="9" t="s">
        <v>20</v>
      </c>
      <c r="F259" s="1">
        <v>89.1027409372237</v>
      </c>
    </row>
    <row r="260" spans="1:6" ht="13">
      <c r="A260" s="2" t="s">
        <v>31</v>
      </c>
      <c r="B260" s="1" t="s">
        <v>364</v>
      </c>
      <c r="C260" s="1">
        <v>2016</v>
      </c>
      <c r="D260" s="2" t="s">
        <v>5</v>
      </c>
      <c r="E260" s="9" t="s">
        <v>20</v>
      </c>
      <c r="F260" s="1">
        <v>62.511589361096</v>
      </c>
    </row>
    <row r="261" spans="1:6" ht="13">
      <c r="A261" s="2" t="s">
        <v>32</v>
      </c>
      <c r="B261" s="1" t="s">
        <v>365</v>
      </c>
      <c r="C261" s="1">
        <v>2016</v>
      </c>
      <c r="D261" s="2" t="s">
        <v>5</v>
      </c>
      <c r="E261" s="9" t="s">
        <v>20</v>
      </c>
      <c r="F261" s="1">
        <v>72.277092655243905</v>
      </c>
    </row>
    <row r="262" spans="1:6" ht="13">
      <c r="A262" s="2" t="s">
        <v>33</v>
      </c>
      <c r="B262" s="1" t="s">
        <v>366</v>
      </c>
      <c r="C262" s="1">
        <v>2016</v>
      </c>
      <c r="D262" s="2" t="s">
        <v>5</v>
      </c>
      <c r="E262" s="9" t="s">
        <v>20</v>
      </c>
      <c r="F262" s="1">
        <v>64.317568897863097</v>
      </c>
    </row>
    <row r="263" spans="1:6" ht="13">
      <c r="A263" s="2" t="s">
        <v>34</v>
      </c>
      <c r="B263" s="1" t="s">
        <v>367</v>
      </c>
      <c r="C263" s="1">
        <v>2016</v>
      </c>
      <c r="D263" s="2" t="s">
        <v>5</v>
      </c>
      <c r="E263" s="9" t="s">
        <v>20</v>
      </c>
      <c r="F263" s="1">
        <v>79.007676048503697</v>
      </c>
    </row>
    <row r="264" spans="1:6" ht="13">
      <c r="A264" s="2" t="s">
        <v>35</v>
      </c>
      <c r="B264" s="1" t="s">
        <v>368</v>
      </c>
      <c r="C264" s="1">
        <v>2016</v>
      </c>
      <c r="D264" s="2" t="s">
        <v>5</v>
      </c>
      <c r="E264" s="9" t="s">
        <v>20</v>
      </c>
      <c r="F264" s="1">
        <v>78.357463032613694</v>
      </c>
    </row>
    <row r="265" spans="1:6" ht="13">
      <c r="A265" s="2" t="s">
        <v>3</v>
      </c>
      <c r="B265" s="1" t="s">
        <v>336</v>
      </c>
      <c r="C265" s="1">
        <v>2016</v>
      </c>
      <c r="D265" s="2" t="s">
        <v>5</v>
      </c>
      <c r="E265" s="9" t="s">
        <v>20</v>
      </c>
      <c r="F265" s="1">
        <v>73.947486040723106</v>
      </c>
    </row>
    <row r="266" spans="1:6" ht="13">
      <c r="A266" s="2" t="s">
        <v>4</v>
      </c>
      <c r="B266" s="1" t="s">
        <v>337</v>
      </c>
      <c r="C266" s="1">
        <v>2017</v>
      </c>
      <c r="D266" s="2" t="s">
        <v>5</v>
      </c>
      <c r="E266" s="9" t="s">
        <v>20</v>
      </c>
      <c r="F266" s="1">
        <v>69.831410825199598</v>
      </c>
    </row>
    <row r="267" spans="1:6" ht="13">
      <c r="A267" s="2" t="s">
        <v>5</v>
      </c>
      <c r="B267" s="1" t="s">
        <v>338</v>
      </c>
      <c r="C267" s="1">
        <v>2017</v>
      </c>
      <c r="D267" s="2" t="s">
        <v>5</v>
      </c>
      <c r="E267" s="9" t="s">
        <v>20</v>
      </c>
      <c r="F267" s="1">
        <v>63.018343524180104</v>
      </c>
    </row>
    <row r="268" spans="1:6" ht="13">
      <c r="A268" s="2" t="s">
        <v>6</v>
      </c>
      <c r="B268" s="1" t="s">
        <v>339</v>
      </c>
      <c r="C268" s="1">
        <v>2017</v>
      </c>
      <c r="D268" s="2" t="s">
        <v>5</v>
      </c>
      <c r="E268" s="9" t="s">
        <v>20</v>
      </c>
      <c r="F268" s="1">
        <v>70.628642281463101</v>
      </c>
    </row>
    <row r="269" spans="1:6" ht="13">
      <c r="A269" s="2" t="s">
        <v>7</v>
      </c>
      <c r="B269" s="1" t="s">
        <v>340</v>
      </c>
      <c r="C269" s="1">
        <v>2017</v>
      </c>
      <c r="D269" s="2" t="s">
        <v>5</v>
      </c>
      <c r="E269" s="9" t="s">
        <v>20</v>
      </c>
      <c r="F269" s="1">
        <v>73.233449214026606</v>
      </c>
    </row>
    <row r="270" spans="1:6" ht="13">
      <c r="A270" s="2" t="s">
        <v>10</v>
      </c>
      <c r="B270" s="1" t="s">
        <v>343</v>
      </c>
      <c r="C270" s="1">
        <v>2017</v>
      </c>
      <c r="D270" s="2" t="s">
        <v>5</v>
      </c>
      <c r="E270" s="9" t="s">
        <v>20</v>
      </c>
      <c r="F270" s="1">
        <v>79.961984820699499</v>
      </c>
    </row>
    <row r="271" spans="1:6" ht="13">
      <c r="A271" s="2" t="s">
        <v>11</v>
      </c>
      <c r="B271" s="1" t="s">
        <v>344</v>
      </c>
      <c r="C271" s="1">
        <v>2017</v>
      </c>
      <c r="D271" s="2" t="s">
        <v>5</v>
      </c>
      <c r="E271" s="9" t="s">
        <v>20</v>
      </c>
      <c r="F271" s="1">
        <v>62.427975063170997</v>
      </c>
    </row>
    <row r="272" spans="1:6" ht="13">
      <c r="A272" s="2" t="s">
        <v>12</v>
      </c>
      <c r="B272" s="1" t="s">
        <v>345</v>
      </c>
      <c r="C272" s="1">
        <v>2017</v>
      </c>
      <c r="D272" s="2" t="s">
        <v>5</v>
      </c>
      <c r="E272" s="9" t="s">
        <v>20</v>
      </c>
      <c r="F272" s="1">
        <v>85.719056626078697</v>
      </c>
    </row>
    <row r="273" spans="1:6" ht="13">
      <c r="A273" s="2" t="s">
        <v>8</v>
      </c>
      <c r="B273" s="1" t="s">
        <v>341</v>
      </c>
      <c r="C273" s="1">
        <v>2017</v>
      </c>
      <c r="D273" s="2" t="s">
        <v>5</v>
      </c>
      <c r="E273" s="9" t="s">
        <v>20</v>
      </c>
      <c r="F273" s="1">
        <v>74.382142215889701</v>
      </c>
    </row>
    <row r="274" spans="1:6" ht="13">
      <c r="A274" s="2" t="s">
        <v>9</v>
      </c>
      <c r="B274" s="1" t="s">
        <v>342</v>
      </c>
      <c r="C274" s="1">
        <v>2017</v>
      </c>
      <c r="D274" s="2" t="s">
        <v>5</v>
      </c>
      <c r="E274" s="9" t="s">
        <v>20</v>
      </c>
      <c r="F274" s="1">
        <v>62.422796886768801</v>
      </c>
    </row>
    <row r="275" spans="1:6" ht="13">
      <c r="A275" s="2" t="s">
        <v>13</v>
      </c>
      <c r="B275" s="1" t="s">
        <v>346</v>
      </c>
      <c r="C275" s="1">
        <v>2017</v>
      </c>
      <c r="D275" s="2" t="s">
        <v>5</v>
      </c>
      <c r="E275" s="9" t="s">
        <v>20</v>
      </c>
      <c r="F275" s="1">
        <v>67.051078488722993</v>
      </c>
    </row>
    <row r="276" spans="1:6" ht="13">
      <c r="A276" s="2" t="s">
        <v>14</v>
      </c>
      <c r="B276" s="1" t="s">
        <v>347</v>
      </c>
      <c r="C276" s="1">
        <v>2017</v>
      </c>
      <c r="D276" s="2" t="s">
        <v>5</v>
      </c>
      <c r="E276" s="9" t="s">
        <v>20</v>
      </c>
      <c r="F276" s="1">
        <v>73.6364846716681</v>
      </c>
    </row>
    <row r="277" spans="1:6" ht="13">
      <c r="A277" s="2" t="s">
        <v>15</v>
      </c>
      <c r="B277" s="1" t="s">
        <v>348</v>
      </c>
      <c r="C277" s="1">
        <v>2017</v>
      </c>
      <c r="D277" s="2" t="s">
        <v>5</v>
      </c>
      <c r="E277" s="9" t="s">
        <v>20</v>
      </c>
      <c r="F277" s="1">
        <v>85.064605570758005</v>
      </c>
    </row>
    <row r="278" spans="1:6" ht="13">
      <c r="A278" s="2" t="s">
        <v>16</v>
      </c>
      <c r="B278" s="1" t="s">
        <v>349</v>
      </c>
      <c r="C278" s="1">
        <v>2017</v>
      </c>
      <c r="D278" s="2" t="s">
        <v>5</v>
      </c>
      <c r="E278" s="9" t="s">
        <v>20</v>
      </c>
      <c r="F278" s="1">
        <v>74.115207147064595</v>
      </c>
    </row>
    <row r="279" spans="1:6" ht="13">
      <c r="A279" s="2" t="s">
        <v>17</v>
      </c>
      <c r="B279" s="1" t="s">
        <v>350</v>
      </c>
      <c r="C279" s="1">
        <v>2017</v>
      </c>
      <c r="D279" s="2" t="s">
        <v>5</v>
      </c>
      <c r="E279" s="9" t="s">
        <v>20</v>
      </c>
      <c r="F279" s="1">
        <v>72.757224150953505</v>
      </c>
    </row>
    <row r="280" spans="1:6" ht="13">
      <c r="A280" s="2" t="s">
        <v>18</v>
      </c>
      <c r="B280" s="1" t="s">
        <v>351</v>
      </c>
      <c r="C280" s="1">
        <v>2017</v>
      </c>
      <c r="D280" s="2" t="s">
        <v>5</v>
      </c>
      <c r="E280" s="9" t="s">
        <v>20</v>
      </c>
      <c r="F280" s="1">
        <v>68.217643271088207</v>
      </c>
    </row>
    <row r="281" spans="1:6" ht="13">
      <c r="A281" s="2" t="s">
        <v>19</v>
      </c>
      <c r="B281" s="1" t="s">
        <v>352</v>
      </c>
      <c r="C281" s="1">
        <v>2017</v>
      </c>
      <c r="D281" s="2" t="s">
        <v>5</v>
      </c>
      <c r="E281" s="9" t="s">
        <v>20</v>
      </c>
      <c r="F281" s="1">
        <v>76.322859646854297</v>
      </c>
    </row>
    <row r="282" spans="1:6" ht="13">
      <c r="A282" s="2" t="s">
        <v>20</v>
      </c>
      <c r="B282" s="1" t="s">
        <v>353</v>
      </c>
      <c r="C282" s="1">
        <v>2017</v>
      </c>
      <c r="D282" s="2" t="s">
        <v>5</v>
      </c>
      <c r="E282" s="9" t="s">
        <v>20</v>
      </c>
      <c r="F282" s="1">
        <v>69.029106858054206</v>
      </c>
    </row>
    <row r="283" spans="1:6" ht="13">
      <c r="A283" s="2" t="s">
        <v>21</v>
      </c>
      <c r="B283" s="1" t="s">
        <v>354</v>
      </c>
      <c r="C283" s="1">
        <v>2017</v>
      </c>
      <c r="D283" s="2" t="s">
        <v>5</v>
      </c>
      <c r="E283" s="9" t="s">
        <v>20</v>
      </c>
      <c r="F283" s="1">
        <v>68.361173312563494</v>
      </c>
    </row>
    <row r="284" spans="1:6" ht="13">
      <c r="A284" s="2" t="s">
        <v>22</v>
      </c>
      <c r="B284" s="1" t="s">
        <v>355</v>
      </c>
      <c r="C284" s="1">
        <v>2017</v>
      </c>
      <c r="D284" s="2" t="s">
        <v>5</v>
      </c>
      <c r="E284" s="9" t="s">
        <v>20</v>
      </c>
      <c r="F284" s="1">
        <v>74.153080881094496</v>
      </c>
    </row>
    <row r="285" spans="1:6" ht="13">
      <c r="A285" s="2" t="s">
        <v>23</v>
      </c>
      <c r="B285" s="1" t="s">
        <v>356</v>
      </c>
      <c r="C285" s="1">
        <v>2017</v>
      </c>
      <c r="D285" s="2" t="s">
        <v>5</v>
      </c>
      <c r="E285" s="9" t="s">
        <v>20</v>
      </c>
      <c r="F285" s="1">
        <v>84.119520443722394</v>
      </c>
    </row>
    <row r="286" spans="1:6" ht="13">
      <c r="A286" s="2" t="s">
        <v>24</v>
      </c>
      <c r="B286" s="1" t="s">
        <v>357</v>
      </c>
      <c r="C286" s="1">
        <v>2017</v>
      </c>
      <c r="D286" s="2" t="s">
        <v>5</v>
      </c>
      <c r="E286" s="9" t="s">
        <v>20</v>
      </c>
      <c r="F286" s="1">
        <v>82.631279486669897</v>
      </c>
    </row>
    <row r="287" spans="1:6" ht="13">
      <c r="A287" s="2" t="s">
        <v>25</v>
      </c>
      <c r="B287" s="1" t="s">
        <v>358</v>
      </c>
      <c r="C287" s="1">
        <v>2017</v>
      </c>
      <c r="D287" s="2" t="s">
        <v>5</v>
      </c>
      <c r="E287" s="9" t="s">
        <v>20</v>
      </c>
      <c r="F287" s="1">
        <v>77.151837111183198</v>
      </c>
    </row>
    <row r="288" spans="1:6" ht="13">
      <c r="A288" s="2" t="s">
        <v>26</v>
      </c>
      <c r="B288" s="1" t="s">
        <v>359</v>
      </c>
      <c r="C288" s="1">
        <v>2017</v>
      </c>
      <c r="D288" s="2" t="s">
        <v>5</v>
      </c>
      <c r="E288" s="9" t="s">
        <v>20</v>
      </c>
      <c r="F288" s="1">
        <v>66.254838599175599</v>
      </c>
    </row>
    <row r="289" spans="1:6" ht="13">
      <c r="A289" s="2" t="s">
        <v>27</v>
      </c>
      <c r="B289" s="1" t="s">
        <v>360</v>
      </c>
      <c r="C289" s="1">
        <v>2017</v>
      </c>
      <c r="D289" s="2" t="s">
        <v>5</v>
      </c>
      <c r="E289" s="9" t="s">
        <v>20</v>
      </c>
      <c r="F289" s="1">
        <v>84.182273569800898</v>
      </c>
    </row>
    <row r="290" spans="1:6" ht="13">
      <c r="A290" s="2" t="s">
        <v>28</v>
      </c>
      <c r="B290" s="1" t="s">
        <v>361</v>
      </c>
      <c r="C290" s="1">
        <v>2017</v>
      </c>
      <c r="D290" s="2" t="s">
        <v>5</v>
      </c>
      <c r="E290" s="9" t="s">
        <v>20</v>
      </c>
      <c r="F290" s="1">
        <v>68.591509522763602</v>
      </c>
    </row>
    <row r="291" spans="1:6" ht="13">
      <c r="A291" s="2" t="s">
        <v>29</v>
      </c>
      <c r="B291" s="1" t="s">
        <v>362</v>
      </c>
      <c r="C291" s="1">
        <v>2017</v>
      </c>
      <c r="D291" s="2" t="s">
        <v>5</v>
      </c>
      <c r="E291" s="9" t="s">
        <v>20</v>
      </c>
      <c r="F291" s="1">
        <v>63.2792654445404</v>
      </c>
    </row>
    <row r="292" spans="1:6" ht="13">
      <c r="A292" s="2" t="s">
        <v>30</v>
      </c>
      <c r="B292" s="1" t="s">
        <v>363</v>
      </c>
      <c r="C292" s="1">
        <v>2017</v>
      </c>
      <c r="D292" s="2" t="s">
        <v>5</v>
      </c>
      <c r="E292" s="9" t="s">
        <v>20</v>
      </c>
      <c r="F292" s="1">
        <v>86.740054864847707</v>
      </c>
    </row>
    <row r="293" spans="1:6" ht="13">
      <c r="A293" s="2" t="s">
        <v>31</v>
      </c>
      <c r="B293" s="1" t="s">
        <v>364</v>
      </c>
      <c r="C293" s="1">
        <v>2017</v>
      </c>
      <c r="D293" s="2" t="s">
        <v>5</v>
      </c>
      <c r="E293" s="9" t="s">
        <v>20</v>
      </c>
      <c r="F293" s="1">
        <v>62.593865541842398</v>
      </c>
    </row>
    <row r="294" spans="1:6" ht="13">
      <c r="A294" s="2" t="s">
        <v>32</v>
      </c>
      <c r="B294" s="1" t="s">
        <v>365</v>
      </c>
      <c r="C294" s="1">
        <v>2017</v>
      </c>
      <c r="D294" s="2" t="s">
        <v>5</v>
      </c>
      <c r="E294" s="9" t="s">
        <v>20</v>
      </c>
      <c r="F294" s="1">
        <v>72.776623092490297</v>
      </c>
    </row>
    <row r="295" spans="1:6" ht="13">
      <c r="A295" s="2" t="s">
        <v>33</v>
      </c>
      <c r="B295" s="1" t="s">
        <v>366</v>
      </c>
      <c r="C295" s="1">
        <v>2017</v>
      </c>
      <c r="D295" s="2" t="s">
        <v>5</v>
      </c>
      <c r="E295" s="9" t="s">
        <v>20</v>
      </c>
      <c r="F295" s="1">
        <v>62.055642663813899</v>
      </c>
    </row>
    <row r="296" spans="1:6" ht="13">
      <c r="A296" s="2" t="s">
        <v>34</v>
      </c>
      <c r="B296" s="1" t="s">
        <v>367</v>
      </c>
      <c r="C296" s="1">
        <v>2017</v>
      </c>
      <c r="D296" s="2" t="s">
        <v>5</v>
      </c>
      <c r="E296" s="9" t="s">
        <v>20</v>
      </c>
      <c r="F296" s="1">
        <v>80.956278308423506</v>
      </c>
    </row>
    <row r="297" spans="1:6" ht="13">
      <c r="A297" s="2" t="s">
        <v>35</v>
      </c>
      <c r="B297" s="1" t="s">
        <v>368</v>
      </c>
      <c r="C297" s="1">
        <v>2017</v>
      </c>
      <c r="D297" s="2" t="s">
        <v>5</v>
      </c>
      <c r="E297" s="9" t="s">
        <v>20</v>
      </c>
      <c r="F297" s="1">
        <v>78.325737735343196</v>
      </c>
    </row>
    <row r="298" spans="1:6" ht="13">
      <c r="A298" s="2" t="s">
        <v>3</v>
      </c>
      <c r="B298" s="1" t="s">
        <v>336</v>
      </c>
      <c r="C298" s="1">
        <v>2017</v>
      </c>
      <c r="D298" s="2" t="s">
        <v>5</v>
      </c>
      <c r="E298" s="9" t="s">
        <v>20</v>
      </c>
      <c r="F298" s="1">
        <v>73.489756815266901</v>
      </c>
    </row>
    <row r="299" spans="1:6" ht="13">
      <c r="A299" s="2" t="s">
        <v>4</v>
      </c>
      <c r="B299" s="1" t="s">
        <v>337</v>
      </c>
      <c r="C299" s="1">
        <v>2018</v>
      </c>
      <c r="D299" s="2" t="s">
        <v>5</v>
      </c>
      <c r="E299" s="9" t="s">
        <v>20</v>
      </c>
      <c r="F299" s="1">
        <v>69.359704994971494</v>
      </c>
    </row>
    <row r="300" spans="1:6" ht="13">
      <c r="A300" s="2" t="s">
        <v>5</v>
      </c>
      <c r="B300" s="1" t="s">
        <v>338</v>
      </c>
      <c r="C300" s="1">
        <v>2018</v>
      </c>
      <c r="D300" s="2" t="s">
        <v>5</v>
      </c>
      <c r="E300" s="9" t="s">
        <v>20</v>
      </c>
      <c r="F300" s="1">
        <v>61.640205786358401</v>
      </c>
    </row>
    <row r="301" spans="1:6" ht="13">
      <c r="A301" s="2" t="s">
        <v>6</v>
      </c>
      <c r="B301" s="1" t="s">
        <v>339</v>
      </c>
      <c r="C301" s="1">
        <v>2018</v>
      </c>
      <c r="D301" s="2" t="s">
        <v>5</v>
      </c>
      <c r="E301" s="9" t="s">
        <v>20</v>
      </c>
      <c r="F301" s="1">
        <v>69.860274573873994</v>
      </c>
    </row>
    <row r="302" spans="1:6" ht="13">
      <c r="A302" s="2" t="s">
        <v>7</v>
      </c>
      <c r="B302" s="1" t="s">
        <v>340</v>
      </c>
      <c r="C302" s="1">
        <v>2018</v>
      </c>
      <c r="D302" s="2" t="s">
        <v>5</v>
      </c>
      <c r="E302" s="9" t="s">
        <v>20</v>
      </c>
      <c r="F302" s="1">
        <v>72.800253315452196</v>
      </c>
    </row>
    <row r="303" spans="1:6" ht="13">
      <c r="A303" s="2" t="s">
        <v>10</v>
      </c>
      <c r="B303" s="1" t="s">
        <v>343</v>
      </c>
      <c r="C303" s="1">
        <v>2018</v>
      </c>
      <c r="D303" s="2" t="s">
        <v>5</v>
      </c>
      <c r="E303" s="9" t="s">
        <v>20</v>
      </c>
      <c r="F303" s="1">
        <v>78.407279913303995</v>
      </c>
    </row>
    <row r="304" spans="1:6" ht="13">
      <c r="A304" s="2" t="s">
        <v>11</v>
      </c>
      <c r="B304" s="1" t="s">
        <v>344</v>
      </c>
      <c r="C304" s="1">
        <v>2018</v>
      </c>
      <c r="D304" s="2" t="s">
        <v>5</v>
      </c>
      <c r="E304" s="9" t="s">
        <v>20</v>
      </c>
      <c r="F304" s="1">
        <v>63.316549823722497</v>
      </c>
    </row>
    <row r="305" spans="1:6" ht="13">
      <c r="A305" s="2" t="s">
        <v>12</v>
      </c>
      <c r="B305" s="1" t="s">
        <v>345</v>
      </c>
      <c r="C305" s="1">
        <v>2018</v>
      </c>
      <c r="D305" s="2" t="s">
        <v>5</v>
      </c>
      <c r="E305" s="9" t="s">
        <v>20</v>
      </c>
      <c r="F305" s="1">
        <v>85.1269105011026</v>
      </c>
    </row>
    <row r="306" spans="1:6" ht="13">
      <c r="A306" s="2" t="s">
        <v>8</v>
      </c>
      <c r="B306" s="1" t="s">
        <v>341</v>
      </c>
      <c r="C306" s="1">
        <v>2018</v>
      </c>
      <c r="D306" s="2" t="s">
        <v>5</v>
      </c>
      <c r="E306" s="9" t="s">
        <v>20</v>
      </c>
      <c r="F306" s="1">
        <v>70.866845909984704</v>
      </c>
    </row>
    <row r="307" spans="1:6" ht="13">
      <c r="A307" s="2" t="s">
        <v>9</v>
      </c>
      <c r="B307" s="1" t="s">
        <v>342</v>
      </c>
      <c r="C307" s="1">
        <v>2018</v>
      </c>
      <c r="D307" s="2" t="s">
        <v>5</v>
      </c>
      <c r="E307" s="9" t="s">
        <v>20</v>
      </c>
      <c r="F307" s="1">
        <v>60.725285643318401</v>
      </c>
    </row>
    <row r="308" spans="1:6" ht="13">
      <c r="A308" s="2" t="s">
        <v>13</v>
      </c>
      <c r="B308" s="1" t="s">
        <v>346</v>
      </c>
      <c r="C308" s="1">
        <v>2018</v>
      </c>
      <c r="D308" s="2" t="s">
        <v>5</v>
      </c>
      <c r="E308" s="9" t="s">
        <v>20</v>
      </c>
      <c r="F308" s="1">
        <v>66.386891232254001</v>
      </c>
    </row>
    <row r="309" spans="1:6" ht="13">
      <c r="A309" s="2" t="s">
        <v>14</v>
      </c>
      <c r="B309" s="1" t="s">
        <v>347</v>
      </c>
      <c r="C309" s="1">
        <v>2018</v>
      </c>
      <c r="D309" s="2" t="s">
        <v>5</v>
      </c>
      <c r="E309" s="9" t="s">
        <v>20</v>
      </c>
      <c r="F309" s="1">
        <v>72.569651381455202</v>
      </c>
    </row>
    <row r="310" spans="1:6" ht="13">
      <c r="A310" s="2" t="s">
        <v>15</v>
      </c>
      <c r="B310" s="1" t="s">
        <v>348</v>
      </c>
      <c r="C310" s="1">
        <v>2018</v>
      </c>
      <c r="D310" s="2" t="s">
        <v>5</v>
      </c>
      <c r="E310" s="9" t="s">
        <v>20</v>
      </c>
      <c r="F310" s="1">
        <v>83.194157352699094</v>
      </c>
    </row>
    <row r="311" spans="1:6" ht="13">
      <c r="A311" s="2" t="s">
        <v>16</v>
      </c>
      <c r="B311" s="1" t="s">
        <v>349</v>
      </c>
      <c r="C311" s="1">
        <v>2018</v>
      </c>
      <c r="D311" s="2" t="s">
        <v>5</v>
      </c>
      <c r="E311" s="9" t="s">
        <v>20</v>
      </c>
      <c r="F311" s="1">
        <v>72.726378376384204</v>
      </c>
    </row>
    <row r="312" spans="1:6" ht="13">
      <c r="A312" s="2" t="s">
        <v>17</v>
      </c>
      <c r="B312" s="1" t="s">
        <v>350</v>
      </c>
      <c r="C312" s="1">
        <v>2018</v>
      </c>
      <c r="D312" s="2" t="s">
        <v>5</v>
      </c>
      <c r="E312" s="9" t="s">
        <v>20</v>
      </c>
      <c r="F312" s="1">
        <v>71.697481784941004</v>
      </c>
    </row>
    <row r="313" spans="1:6" ht="13">
      <c r="A313" s="2" t="s">
        <v>18</v>
      </c>
      <c r="B313" s="1" t="s">
        <v>351</v>
      </c>
      <c r="C313" s="1">
        <v>2018</v>
      </c>
      <c r="D313" s="2" t="s">
        <v>5</v>
      </c>
      <c r="E313" s="9" t="s">
        <v>20</v>
      </c>
      <c r="F313" s="1">
        <v>66.647518760249397</v>
      </c>
    </row>
    <row r="314" spans="1:6" ht="13">
      <c r="A314" s="2" t="s">
        <v>19</v>
      </c>
      <c r="B314" s="1" t="s">
        <v>352</v>
      </c>
      <c r="C314" s="1">
        <v>2018</v>
      </c>
      <c r="D314" s="2" t="s">
        <v>5</v>
      </c>
      <c r="E314" s="9" t="s">
        <v>20</v>
      </c>
      <c r="F314" s="1">
        <v>75.817941052979094</v>
      </c>
    </row>
    <row r="315" spans="1:6" ht="13">
      <c r="A315" s="2" t="s">
        <v>20</v>
      </c>
      <c r="B315" s="1" t="s">
        <v>353</v>
      </c>
      <c r="C315" s="1">
        <v>2018</v>
      </c>
      <c r="D315" s="2" t="s">
        <v>5</v>
      </c>
      <c r="E315" s="9" t="s">
        <v>20</v>
      </c>
      <c r="F315" s="1">
        <v>67.270504998310699</v>
      </c>
    </row>
    <row r="316" spans="1:6" ht="13">
      <c r="A316" s="2" t="s">
        <v>21</v>
      </c>
      <c r="B316" s="1" t="s">
        <v>354</v>
      </c>
      <c r="C316" s="1">
        <v>2018</v>
      </c>
      <c r="D316" s="2" t="s">
        <v>5</v>
      </c>
      <c r="E316" s="9" t="s">
        <v>20</v>
      </c>
      <c r="F316" s="1">
        <v>64.922427120141293</v>
      </c>
    </row>
    <row r="317" spans="1:6" ht="13">
      <c r="A317" s="2" t="s">
        <v>22</v>
      </c>
      <c r="B317" s="1" t="s">
        <v>355</v>
      </c>
      <c r="C317" s="1">
        <v>2018</v>
      </c>
      <c r="D317" s="2" t="s">
        <v>5</v>
      </c>
      <c r="E317" s="9" t="s">
        <v>20</v>
      </c>
      <c r="F317" s="1">
        <v>74.548589683087101</v>
      </c>
    </row>
    <row r="318" spans="1:6" ht="13">
      <c r="A318" s="2" t="s">
        <v>23</v>
      </c>
      <c r="B318" s="1" t="s">
        <v>356</v>
      </c>
      <c r="C318" s="1">
        <v>2018</v>
      </c>
      <c r="D318" s="2" t="s">
        <v>5</v>
      </c>
      <c r="E318" s="9" t="s">
        <v>20</v>
      </c>
      <c r="F318" s="1">
        <v>68.875716056123196</v>
      </c>
    </row>
    <row r="319" spans="1:6" ht="13">
      <c r="A319" s="2" t="s">
        <v>24</v>
      </c>
      <c r="B319" s="1" t="s">
        <v>357</v>
      </c>
      <c r="C319" s="1">
        <v>2018</v>
      </c>
      <c r="D319" s="2" t="s">
        <v>5</v>
      </c>
      <c r="E319" s="9" t="s">
        <v>20</v>
      </c>
      <c r="F319" s="1">
        <v>81.4830397342309</v>
      </c>
    </row>
    <row r="320" spans="1:6" ht="13">
      <c r="A320" s="2" t="s">
        <v>25</v>
      </c>
      <c r="B320" s="1" t="s">
        <v>358</v>
      </c>
      <c r="C320" s="1">
        <v>2018</v>
      </c>
      <c r="D320" s="2" t="s">
        <v>5</v>
      </c>
      <c r="E320" s="9" t="s">
        <v>20</v>
      </c>
      <c r="F320" s="1">
        <v>75.394901867733296</v>
      </c>
    </row>
    <row r="321" spans="1:6" ht="13">
      <c r="A321" s="2" t="s">
        <v>26</v>
      </c>
      <c r="B321" s="1" t="s">
        <v>359</v>
      </c>
      <c r="C321" s="1">
        <v>2018</v>
      </c>
      <c r="D321" s="2" t="s">
        <v>5</v>
      </c>
      <c r="E321" s="9" t="s">
        <v>20</v>
      </c>
      <c r="F321" s="1">
        <v>66.728395061728406</v>
      </c>
    </row>
    <row r="322" spans="1:6" ht="13">
      <c r="A322" s="2" t="s">
        <v>27</v>
      </c>
      <c r="B322" s="1" t="s">
        <v>360</v>
      </c>
      <c r="C322" s="1">
        <v>2018</v>
      </c>
      <c r="D322" s="2" t="s">
        <v>5</v>
      </c>
      <c r="E322" s="9" t="s">
        <v>20</v>
      </c>
      <c r="F322" s="1">
        <v>84.117950677365101</v>
      </c>
    </row>
    <row r="323" spans="1:6" ht="13">
      <c r="A323" s="2" t="s">
        <v>28</v>
      </c>
      <c r="B323" s="1" t="s">
        <v>361</v>
      </c>
      <c r="C323" s="1">
        <v>2018</v>
      </c>
      <c r="D323" s="2" t="s">
        <v>5</v>
      </c>
      <c r="E323" s="9" t="s">
        <v>20</v>
      </c>
      <c r="F323" s="1">
        <v>68.454292578075595</v>
      </c>
    </row>
    <row r="324" spans="1:6" ht="13">
      <c r="A324" s="2" t="s">
        <v>29</v>
      </c>
      <c r="B324" s="1" t="s">
        <v>362</v>
      </c>
      <c r="C324" s="1">
        <v>2018</v>
      </c>
      <c r="D324" s="2" t="s">
        <v>5</v>
      </c>
      <c r="E324" s="9" t="s">
        <v>20</v>
      </c>
      <c r="F324" s="1">
        <v>62.3187197866311</v>
      </c>
    </row>
    <row r="325" spans="1:6" ht="13">
      <c r="A325" s="2" t="s">
        <v>30</v>
      </c>
      <c r="B325" s="1" t="s">
        <v>363</v>
      </c>
      <c r="C325" s="1">
        <v>2018</v>
      </c>
      <c r="D325" s="2" t="s">
        <v>5</v>
      </c>
      <c r="E325" s="9" t="s">
        <v>20</v>
      </c>
      <c r="F325" s="1">
        <v>86.626830796083993</v>
      </c>
    </row>
    <row r="326" spans="1:6" ht="13">
      <c r="A326" s="2" t="s">
        <v>31</v>
      </c>
      <c r="B326" s="1" t="s">
        <v>364</v>
      </c>
      <c r="C326" s="1">
        <v>2018</v>
      </c>
      <c r="D326" s="2" t="s">
        <v>5</v>
      </c>
      <c r="E326" s="9" t="s">
        <v>20</v>
      </c>
      <c r="F326" s="1">
        <v>62.132239286144703</v>
      </c>
    </row>
    <row r="327" spans="1:6" ht="13">
      <c r="A327" s="2" t="s">
        <v>32</v>
      </c>
      <c r="B327" s="1" t="s">
        <v>365</v>
      </c>
      <c r="C327" s="1">
        <v>2018</v>
      </c>
      <c r="D327" s="2" t="s">
        <v>5</v>
      </c>
      <c r="E327" s="9" t="s">
        <v>20</v>
      </c>
      <c r="F327" s="1">
        <v>76.021645318172503</v>
      </c>
    </row>
    <row r="328" spans="1:6" ht="13">
      <c r="A328" s="2" t="s">
        <v>33</v>
      </c>
      <c r="B328" s="1" t="s">
        <v>366</v>
      </c>
      <c r="C328" s="1">
        <v>2018</v>
      </c>
      <c r="D328" s="2" t="s">
        <v>5</v>
      </c>
      <c r="E328" s="9" t="s">
        <v>20</v>
      </c>
      <c r="F328" s="1">
        <v>60.620693147242001</v>
      </c>
    </row>
    <row r="329" spans="1:6" ht="13">
      <c r="A329" s="2" t="s">
        <v>34</v>
      </c>
      <c r="B329" s="1" t="s">
        <v>367</v>
      </c>
      <c r="C329" s="1">
        <v>2018</v>
      </c>
      <c r="D329" s="2" t="s">
        <v>5</v>
      </c>
      <c r="E329" s="9" t="s">
        <v>20</v>
      </c>
      <c r="F329" s="1">
        <v>80.992205564257503</v>
      </c>
    </row>
    <row r="330" spans="1:6" ht="13">
      <c r="A330" s="2" t="s">
        <v>35</v>
      </c>
      <c r="B330" s="1" t="s">
        <v>368</v>
      </c>
      <c r="C330" s="1">
        <v>2018</v>
      </c>
      <c r="D330" s="2" t="s">
        <v>5</v>
      </c>
      <c r="E330" s="9" t="s">
        <v>20</v>
      </c>
      <c r="F330" s="1">
        <v>77.926262521945702</v>
      </c>
    </row>
    <row r="331" spans="1:6" ht="13">
      <c r="A331" s="2" t="s">
        <v>3</v>
      </c>
      <c r="B331" s="1" t="s">
        <v>336</v>
      </c>
      <c r="C331" s="1">
        <v>2018</v>
      </c>
      <c r="D331" s="2" t="s">
        <v>5</v>
      </c>
      <c r="E331" s="9" t="s">
        <v>20</v>
      </c>
      <c r="F331" s="1">
        <v>71.998036795181093</v>
      </c>
    </row>
    <row r="332" spans="1:6" ht="13">
      <c r="A332" s="2" t="s">
        <v>4</v>
      </c>
      <c r="B332" s="1" t="s">
        <v>337</v>
      </c>
      <c r="C332" s="1">
        <v>2019</v>
      </c>
      <c r="D332" s="2" t="s">
        <v>5</v>
      </c>
      <c r="E332" s="9" t="s">
        <v>20</v>
      </c>
      <c r="F332" s="1">
        <v>71.948771738989706</v>
      </c>
    </row>
    <row r="333" spans="1:6" ht="13">
      <c r="A333" s="2" t="s">
        <v>5</v>
      </c>
      <c r="B333" s="1" t="s">
        <v>338</v>
      </c>
      <c r="C333" s="1">
        <v>2019</v>
      </c>
      <c r="D333" s="2" t="s">
        <v>5</v>
      </c>
      <c r="E333" s="9" t="s">
        <v>20</v>
      </c>
      <c r="F333" s="1">
        <v>59.312655688556802</v>
      </c>
    </row>
    <row r="334" spans="1:6" ht="13">
      <c r="A334" s="2" t="s">
        <v>6</v>
      </c>
      <c r="B334" s="1" t="s">
        <v>339</v>
      </c>
      <c r="C334" s="1">
        <v>2019</v>
      </c>
      <c r="D334" s="2" t="s">
        <v>5</v>
      </c>
      <c r="E334" s="9" t="s">
        <v>20</v>
      </c>
      <c r="F334" s="1">
        <v>70.523078401691507</v>
      </c>
    </row>
    <row r="335" spans="1:6" ht="13">
      <c r="A335" s="2" t="s">
        <v>7</v>
      </c>
      <c r="B335" s="1" t="s">
        <v>340</v>
      </c>
      <c r="C335" s="1">
        <v>2019</v>
      </c>
      <c r="D335" s="2" t="s">
        <v>5</v>
      </c>
      <c r="E335" s="9" t="s">
        <v>20</v>
      </c>
      <c r="F335" s="1">
        <v>70.231128777004898</v>
      </c>
    </row>
    <row r="336" spans="1:6" ht="13">
      <c r="A336" s="2" t="s">
        <v>10</v>
      </c>
      <c r="B336" s="1" t="s">
        <v>343</v>
      </c>
      <c r="C336" s="1">
        <v>2019</v>
      </c>
      <c r="D336" s="2" t="s">
        <v>5</v>
      </c>
      <c r="E336" s="9" t="s">
        <v>20</v>
      </c>
      <c r="F336" s="1">
        <v>78.289447634131903</v>
      </c>
    </row>
    <row r="337" spans="1:6" ht="13">
      <c r="A337" s="2" t="s">
        <v>11</v>
      </c>
      <c r="B337" s="1" t="s">
        <v>344</v>
      </c>
      <c r="C337" s="1">
        <v>2019</v>
      </c>
      <c r="D337" s="2" t="s">
        <v>5</v>
      </c>
      <c r="E337" s="9" t="s">
        <v>20</v>
      </c>
      <c r="F337" s="1">
        <v>64.497907307538796</v>
      </c>
    </row>
    <row r="338" spans="1:6" ht="13">
      <c r="A338" s="2" t="s">
        <v>12</v>
      </c>
      <c r="B338" s="1" t="s">
        <v>345</v>
      </c>
      <c r="C338" s="1">
        <v>2019</v>
      </c>
      <c r="D338" s="2" t="s">
        <v>5</v>
      </c>
      <c r="E338" s="9" t="s">
        <v>20</v>
      </c>
      <c r="F338" s="1">
        <v>86.908917704422805</v>
      </c>
    </row>
    <row r="339" spans="1:6" ht="13">
      <c r="A339" s="2" t="s">
        <v>8</v>
      </c>
      <c r="B339" s="1" t="s">
        <v>341</v>
      </c>
      <c r="C339" s="1">
        <v>2019</v>
      </c>
      <c r="D339" s="2" t="s">
        <v>5</v>
      </c>
      <c r="E339" s="9" t="s">
        <v>20</v>
      </c>
      <c r="F339" s="1">
        <v>72.891194059462094</v>
      </c>
    </row>
    <row r="340" spans="1:6" ht="13">
      <c r="A340" s="2" t="s">
        <v>9</v>
      </c>
      <c r="B340" s="1" t="s">
        <v>342</v>
      </c>
      <c r="C340" s="1">
        <v>2019</v>
      </c>
      <c r="D340" s="2" t="s">
        <v>5</v>
      </c>
      <c r="E340" s="9" t="s">
        <v>20</v>
      </c>
      <c r="F340" s="1">
        <v>62.144350178285997</v>
      </c>
    </row>
    <row r="341" spans="1:6" ht="13">
      <c r="A341" s="2" t="s">
        <v>13</v>
      </c>
      <c r="B341" s="1" t="s">
        <v>346</v>
      </c>
      <c r="C341" s="1">
        <v>2019</v>
      </c>
      <c r="D341" s="2" t="s">
        <v>5</v>
      </c>
      <c r="E341" s="9" t="s">
        <v>20</v>
      </c>
      <c r="F341" s="1">
        <v>67.501642421398401</v>
      </c>
    </row>
    <row r="342" spans="1:6" ht="13">
      <c r="A342" s="2" t="s">
        <v>14</v>
      </c>
      <c r="B342" s="1" t="s">
        <v>347</v>
      </c>
      <c r="C342" s="1">
        <v>2019</v>
      </c>
      <c r="D342" s="2" t="s">
        <v>5</v>
      </c>
      <c r="E342" s="9" t="s">
        <v>20</v>
      </c>
      <c r="F342" s="1">
        <v>71.905862880193098</v>
      </c>
    </row>
    <row r="343" spans="1:6" ht="13">
      <c r="A343" s="2" t="s">
        <v>15</v>
      </c>
      <c r="B343" s="1" t="s">
        <v>348</v>
      </c>
      <c r="C343" s="1">
        <v>2019</v>
      </c>
      <c r="D343" s="2" t="s">
        <v>5</v>
      </c>
      <c r="E343" s="9" t="s">
        <v>20</v>
      </c>
      <c r="F343" s="1">
        <v>81.717559194665697</v>
      </c>
    </row>
    <row r="344" spans="1:6" ht="13">
      <c r="A344" s="2" t="s">
        <v>16</v>
      </c>
      <c r="B344" s="1" t="s">
        <v>349</v>
      </c>
      <c r="C344" s="1">
        <v>2019</v>
      </c>
      <c r="D344" s="2" t="s">
        <v>5</v>
      </c>
      <c r="E344" s="9" t="s">
        <v>20</v>
      </c>
      <c r="F344" s="1">
        <v>69.661673617451797</v>
      </c>
    </row>
    <row r="345" spans="1:6" ht="13">
      <c r="A345" s="2" t="s">
        <v>17</v>
      </c>
      <c r="B345" s="1" t="s">
        <v>350</v>
      </c>
      <c r="C345" s="1">
        <v>2019</v>
      </c>
      <c r="D345" s="2" t="s">
        <v>5</v>
      </c>
      <c r="E345" s="9" t="s">
        <v>20</v>
      </c>
      <c r="F345" s="1">
        <v>71.310498094308599</v>
      </c>
    </row>
    <row r="346" spans="1:6" ht="13">
      <c r="A346" s="2" t="s">
        <v>18</v>
      </c>
      <c r="B346" s="1" t="s">
        <v>351</v>
      </c>
      <c r="C346" s="1">
        <v>2019</v>
      </c>
      <c r="D346" s="2" t="s">
        <v>5</v>
      </c>
      <c r="E346" s="9" t="s">
        <v>20</v>
      </c>
      <c r="F346" s="1">
        <v>65.733867979523595</v>
      </c>
    </row>
    <row r="347" spans="1:6" ht="13">
      <c r="A347" s="2" t="s">
        <v>19</v>
      </c>
      <c r="B347" s="1" t="s">
        <v>352</v>
      </c>
      <c r="C347" s="1">
        <v>2019</v>
      </c>
      <c r="D347" s="2" t="s">
        <v>5</v>
      </c>
      <c r="E347" s="9" t="s">
        <v>20</v>
      </c>
      <c r="F347" s="1">
        <v>72.503286331017904</v>
      </c>
    </row>
    <row r="348" spans="1:6" ht="13">
      <c r="A348" s="2" t="s">
        <v>20</v>
      </c>
      <c r="B348" s="1" t="s">
        <v>353</v>
      </c>
      <c r="C348" s="1">
        <v>2019</v>
      </c>
      <c r="D348" s="2" t="s">
        <v>5</v>
      </c>
      <c r="E348" s="9" t="s">
        <v>20</v>
      </c>
      <c r="F348" s="1">
        <v>67.412893452280798</v>
      </c>
    </row>
    <row r="349" spans="1:6" ht="13">
      <c r="A349" s="2" t="s">
        <v>21</v>
      </c>
      <c r="B349" s="1" t="s">
        <v>354</v>
      </c>
      <c r="C349" s="1">
        <v>2019</v>
      </c>
      <c r="D349" s="2" t="s">
        <v>5</v>
      </c>
      <c r="E349" s="9" t="s">
        <v>20</v>
      </c>
      <c r="F349" s="1">
        <v>64.657496561210493</v>
      </c>
    </row>
    <row r="350" spans="1:6" ht="13">
      <c r="A350" s="2" t="s">
        <v>22</v>
      </c>
      <c r="B350" s="1" t="s">
        <v>355</v>
      </c>
      <c r="C350" s="1">
        <v>2019</v>
      </c>
      <c r="D350" s="2" t="s">
        <v>5</v>
      </c>
      <c r="E350" s="9" t="s">
        <v>20</v>
      </c>
      <c r="F350" s="1">
        <v>75.875671187780299</v>
      </c>
    </row>
    <row r="351" spans="1:6" ht="13">
      <c r="A351" s="2" t="s">
        <v>23</v>
      </c>
      <c r="B351" s="1" t="s">
        <v>356</v>
      </c>
      <c r="C351" s="1">
        <v>2019</v>
      </c>
      <c r="D351" s="2" t="s">
        <v>5</v>
      </c>
      <c r="E351" s="9" t="s">
        <v>20</v>
      </c>
      <c r="F351" s="1">
        <v>70.382660451397101</v>
      </c>
    </row>
    <row r="352" spans="1:6" ht="13">
      <c r="A352" s="2" t="s">
        <v>24</v>
      </c>
      <c r="B352" s="1" t="s">
        <v>357</v>
      </c>
      <c r="C352" s="1">
        <v>2019</v>
      </c>
      <c r="D352" s="2" t="s">
        <v>5</v>
      </c>
      <c r="E352" s="9" t="s">
        <v>20</v>
      </c>
      <c r="F352" s="1">
        <v>79.300676278138198</v>
      </c>
    </row>
    <row r="353" spans="1:6" ht="13">
      <c r="A353" s="2" t="s">
        <v>25</v>
      </c>
      <c r="B353" s="1" t="s">
        <v>358</v>
      </c>
      <c r="C353" s="1">
        <v>2019</v>
      </c>
      <c r="D353" s="2" t="s">
        <v>5</v>
      </c>
      <c r="E353" s="9" t="s">
        <v>20</v>
      </c>
      <c r="F353" s="1">
        <v>75.681999915828499</v>
      </c>
    </row>
    <row r="354" spans="1:6" ht="13">
      <c r="A354" s="2" t="s">
        <v>26</v>
      </c>
      <c r="B354" s="1" t="s">
        <v>359</v>
      </c>
      <c r="C354" s="1">
        <v>2019</v>
      </c>
      <c r="D354" s="2" t="s">
        <v>5</v>
      </c>
      <c r="E354" s="9" t="s">
        <v>20</v>
      </c>
      <c r="F354" s="1">
        <v>66.335310425571905</v>
      </c>
    </row>
    <row r="355" spans="1:6" ht="13">
      <c r="A355" s="2" t="s">
        <v>27</v>
      </c>
      <c r="B355" s="1" t="s">
        <v>360</v>
      </c>
      <c r="C355" s="1">
        <v>2019</v>
      </c>
      <c r="D355" s="2" t="s">
        <v>5</v>
      </c>
      <c r="E355" s="9" t="s">
        <v>20</v>
      </c>
      <c r="F355" s="1">
        <v>83.737047594601506</v>
      </c>
    </row>
    <row r="356" spans="1:6" ht="13">
      <c r="A356" s="2" t="s">
        <v>28</v>
      </c>
      <c r="B356" s="1" t="s">
        <v>361</v>
      </c>
      <c r="C356" s="1">
        <v>2019</v>
      </c>
      <c r="D356" s="2" t="s">
        <v>5</v>
      </c>
      <c r="E356" s="9" t="s">
        <v>20</v>
      </c>
      <c r="F356" s="1">
        <v>70.633503780875003</v>
      </c>
    </row>
    <row r="357" spans="1:6" ht="13">
      <c r="A357" s="2" t="s">
        <v>29</v>
      </c>
      <c r="B357" s="1" t="s">
        <v>362</v>
      </c>
      <c r="C357" s="1">
        <v>2019</v>
      </c>
      <c r="D357" s="2" t="s">
        <v>5</v>
      </c>
      <c r="E357" s="9" t="s">
        <v>20</v>
      </c>
      <c r="F357" s="1">
        <v>63.283426519884401</v>
      </c>
    </row>
    <row r="358" spans="1:6" ht="13">
      <c r="A358" s="2" t="s">
        <v>30</v>
      </c>
      <c r="B358" s="1" t="s">
        <v>363</v>
      </c>
      <c r="C358" s="1">
        <v>2019</v>
      </c>
      <c r="D358" s="2" t="s">
        <v>5</v>
      </c>
      <c r="E358" s="9" t="s">
        <v>20</v>
      </c>
      <c r="F358" s="1">
        <v>84.827411453347594</v>
      </c>
    </row>
    <row r="359" spans="1:6" ht="13">
      <c r="A359" s="2" t="s">
        <v>31</v>
      </c>
      <c r="B359" s="1" t="s">
        <v>364</v>
      </c>
      <c r="C359" s="1">
        <v>2019</v>
      </c>
      <c r="D359" s="2" t="s">
        <v>5</v>
      </c>
      <c r="E359" s="9" t="s">
        <v>20</v>
      </c>
      <c r="F359" s="1">
        <v>61.181234129937899</v>
      </c>
    </row>
    <row r="360" spans="1:6" ht="13">
      <c r="A360" s="2" t="s">
        <v>32</v>
      </c>
      <c r="B360" s="1" t="s">
        <v>365</v>
      </c>
      <c r="C360" s="1">
        <v>2019</v>
      </c>
      <c r="D360" s="2" t="s">
        <v>5</v>
      </c>
      <c r="E360" s="9" t="s">
        <v>20</v>
      </c>
      <c r="F360" s="1">
        <v>71.354059433120597</v>
      </c>
    </row>
    <row r="361" spans="1:6" ht="13">
      <c r="A361" s="2" t="s">
        <v>33</v>
      </c>
      <c r="B361" s="1" t="s">
        <v>366</v>
      </c>
      <c r="C361" s="1">
        <v>2019</v>
      </c>
      <c r="D361" s="2" t="s">
        <v>5</v>
      </c>
      <c r="E361" s="9" t="s">
        <v>20</v>
      </c>
      <c r="F361" s="1">
        <v>59.334949774852802</v>
      </c>
    </row>
    <row r="362" spans="1:6" ht="13">
      <c r="A362" s="2" t="s">
        <v>34</v>
      </c>
      <c r="B362" s="1" t="s">
        <v>367</v>
      </c>
      <c r="C362" s="1">
        <v>2019</v>
      </c>
      <c r="D362" s="2" t="s">
        <v>5</v>
      </c>
      <c r="E362" s="9" t="s">
        <v>20</v>
      </c>
      <c r="F362" s="1">
        <v>82.185137774123305</v>
      </c>
    </row>
    <row r="363" spans="1:6" ht="13">
      <c r="A363" s="2" t="s">
        <v>35</v>
      </c>
      <c r="B363" s="1" t="s">
        <v>368</v>
      </c>
      <c r="C363" s="1">
        <v>2019</v>
      </c>
      <c r="D363" s="2" t="s">
        <v>5</v>
      </c>
      <c r="E363" s="9" t="s">
        <v>20</v>
      </c>
      <c r="F363" s="1">
        <v>77.458481059899199</v>
      </c>
    </row>
    <row r="364" spans="1:6" ht="13">
      <c r="A364" s="2" t="s">
        <v>3</v>
      </c>
      <c r="B364" s="1" t="s">
        <v>336</v>
      </c>
      <c r="C364" s="1">
        <v>2019</v>
      </c>
      <c r="D364" s="2" t="s">
        <v>5</v>
      </c>
      <c r="E364" s="9" t="s">
        <v>20</v>
      </c>
      <c r="F364" s="1">
        <v>71.549021590163605</v>
      </c>
    </row>
    <row r="365" spans="1:6" ht="13">
      <c r="A365" s="2" t="s">
        <v>4</v>
      </c>
      <c r="B365" s="1" t="s">
        <v>337</v>
      </c>
      <c r="C365" s="1">
        <v>2020</v>
      </c>
      <c r="D365" s="2" t="s">
        <v>5</v>
      </c>
      <c r="E365" s="9" t="s">
        <v>20</v>
      </c>
      <c r="F365" s="1">
        <v>67.967194214442898</v>
      </c>
    </row>
    <row r="366" spans="1:6" ht="13">
      <c r="A366" s="2" t="s">
        <v>5</v>
      </c>
      <c r="B366" s="1" t="s">
        <v>338</v>
      </c>
      <c r="C366" s="1">
        <v>2020</v>
      </c>
      <c r="D366" s="2" t="s">
        <v>5</v>
      </c>
      <c r="E366" s="9" t="s">
        <v>20</v>
      </c>
      <c r="F366" s="1">
        <v>53.117338581119</v>
      </c>
    </row>
    <row r="367" spans="1:6" ht="13">
      <c r="A367" s="2" t="s">
        <v>6</v>
      </c>
      <c r="B367" s="1" t="s">
        <v>339</v>
      </c>
      <c r="C367" s="1">
        <v>2020</v>
      </c>
      <c r="D367" s="2" t="s">
        <v>5</v>
      </c>
      <c r="E367" s="9" t="s">
        <v>20</v>
      </c>
      <c r="F367" s="1">
        <v>61.987831542922301</v>
      </c>
    </row>
    <row r="368" spans="1:6" ht="13">
      <c r="A368" s="2" t="s">
        <v>7</v>
      </c>
      <c r="B368" s="1" t="s">
        <v>340</v>
      </c>
      <c r="C368" s="1">
        <v>2020</v>
      </c>
      <c r="D368" s="2" t="s">
        <v>5</v>
      </c>
      <c r="E368" s="9" t="s">
        <v>20</v>
      </c>
      <c r="F368" s="1">
        <v>62.989989365993203</v>
      </c>
    </row>
    <row r="369" spans="1:6" ht="13">
      <c r="A369" s="2" t="s">
        <v>10</v>
      </c>
      <c r="B369" s="1" t="s">
        <v>343</v>
      </c>
      <c r="C369" s="1">
        <v>2020</v>
      </c>
      <c r="D369" s="2" t="s">
        <v>5</v>
      </c>
      <c r="E369" s="9" t="s">
        <v>20</v>
      </c>
      <c r="F369" s="1">
        <v>75.257285806267703</v>
      </c>
    </row>
    <row r="370" spans="1:6" ht="13">
      <c r="A370" s="2" t="s">
        <v>11</v>
      </c>
      <c r="B370" s="1" t="s">
        <v>344</v>
      </c>
      <c r="C370" s="1">
        <v>2020</v>
      </c>
      <c r="D370" s="2" t="s">
        <v>5</v>
      </c>
      <c r="E370" s="9" t="s">
        <v>20</v>
      </c>
      <c r="F370" s="1">
        <v>59.1392634935047</v>
      </c>
    </row>
    <row r="371" spans="1:6" ht="13">
      <c r="A371" s="2" t="s">
        <v>12</v>
      </c>
      <c r="B371" s="1" t="s">
        <v>345</v>
      </c>
      <c r="C371" s="1">
        <v>2020</v>
      </c>
      <c r="D371" s="2" t="s">
        <v>5</v>
      </c>
      <c r="E371" s="9" t="s">
        <v>20</v>
      </c>
      <c r="F371" s="1">
        <v>74.376678664158604</v>
      </c>
    </row>
    <row r="372" spans="1:6" ht="13">
      <c r="A372" s="2" t="s">
        <v>8</v>
      </c>
      <c r="B372" s="1" t="s">
        <v>341</v>
      </c>
      <c r="C372" s="1">
        <v>2020</v>
      </c>
      <c r="D372" s="2" t="s">
        <v>5</v>
      </c>
      <c r="E372" s="9" t="s">
        <v>20</v>
      </c>
      <c r="F372" s="1">
        <v>72.395566161875195</v>
      </c>
    </row>
    <row r="373" spans="1:6" ht="13">
      <c r="A373" s="2" t="s">
        <v>9</v>
      </c>
      <c r="B373" s="1" t="s">
        <v>342</v>
      </c>
      <c r="C373" s="1">
        <v>2020</v>
      </c>
      <c r="D373" s="2" t="s">
        <v>5</v>
      </c>
      <c r="E373" s="9" t="s">
        <v>20</v>
      </c>
      <c r="F373" s="1">
        <v>55.651324624588</v>
      </c>
    </row>
    <row r="374" spans="1:6" ht="13">
      <c r="A374" s="2" t="s">
        <v>13</v>
      </c>
      <c r="B374" s="1" t="s">
        <v>346</v>
      </c>
      <c r="C374" s="1">
        <v>2020</v>
      </c>
      <c r="D374" s="2" t="s">
        <v>5</v>
      </c>
      <c r="E374" s="9" t="s">
        <v>20</v>
      </c>
      <c r="F374" s="1">
        <v>65.423989984109397</v>
      </c>
    </row>
    <row r="375" spans="1:6" ht="13">
      <c r="A375" s="2" t="s">
        <v>14</v>
      </c>
      <c r="B375" s="1" t="s">
        <v>347</v>
      </c>
      <c r="C375" s="1">
        <v>2020</v>
      </c>
      <c r="D375" s="2" t="s">
        <v>5</v>
      </c>
      <c r="E375" s="9" t="s">
        <v>20</v>
      </c>
      <c r="F375" s="1">
        <v>67.083451875678605</v>
      </c>
    </row>
    <row r="376" spans="1:6" ht="13">
      <c r="A376" s="2" t="s">
        <v>15</v>
      </c>
      <c r="B376" s="1" t="s">
        <v>348</v>
      </c>
      <c r="C376" s="1">
        <v>2020</v>
      </c>
      <c r="D376" s="2" t="s">
        <v>5</v>
      </c>
      <c r="E376" s="9" t="s">
        <v>20</v>
      </c>
      <c r="F376" s="1">
        <v>79.663424556038507</v>
      </c>
    </row>
    <row r="377" spans="1:6" ht="13">
      <c r="A377" s="2" t="s">
        <v>16</v>
      </c>
      <c r="B377" s="1" t="s">
        <v>349</v>
      </c>
      <c r="C377" s="1">
        <v>2020</v>
      </c>
      <c r="D377" s="2" t="s">
        <v>5</v>
      </c>
      <c r="E377" s="9" t="s">
        <v>20</v>
      </c>
      <c r="F377" s="1">
        <v>63.850458284951898</v>
      </c>
    </row>
    <row r="378" spans="1:6" ht="13">
      <c r="A378" s="2" t="s">
        <v>17</v>
      </c>
      <c r="B378" s="1" t="s">
        <v>350</v>
      </c>
      <c r="C378" s="1">
        <v>2020</v>
      </c>
      <c r="D378" s="2" t="s">
        <v>5</v>
      </c>
      <c r="E378" s="9" t="s">
        <v>20</v>
      </c>
      <c r="F378" s="1">
        <v>65.120416664777906</v>
      </c>
    </row>
    <row r="379" spans="1:6" ht="13">
      <c r="A379" s="2" t="s">
        <v>18</v>
      </c>
      <c r="B379" s="1" t="s">
        <v>351</v>
      </c>
      <c r="C379" s="1">
        <v>2020</v>
      </c>
      <c r="D379" s="2" t="s">
        <v>5</v>
      </c>
      <c r="E379" s="9" t="s">
        <v>20</v>
      </c>
      <c r="F379" s="1">
        <v>57.252623422520998</v>
      </c>
    </row>
    <row r="380" spans="1:6" ht="13">
      <c r="A380" s="2" t="s">
        <v>19</v>
      </c>
      <c r="B380" s="1" t="s">
        <v>352</v>
      </c>
      <c r="C380" s="1">
        <v>2020</v>
      </c>
      <c r="D380" s="2" t="s">
        <v>5</v>
      </c>
      <c r="E380" s="9" t="s">
        <v>20</v>
      </c>
      <c r="F380" s="1">
        <v>68.721447942801603</v>
      </c>
    </row>
    <row r="381" spans="1:6" ht="13">
      <c r="A381" s="2" t="s">
        <v>20</v>
      </c>
      <c r="B381" s="1" t="s">
        <v>353</v>
      </c>
      <c r="C381" s="1">
        <v>2020</v>
      </c>
      <c r="D381" s="2" t="s">
        <v>5</v>
      </c>
      <c r="E381" s="9" t="s">
        <v>20</v>
      </c>
      <c r="F381" s="1">
        <v>56.851071354888099</v>
      </c>
    </row>
    <row r="382" spans="1:6" ht="13">
      <c r="A382" s="2" t="s">
        <v>21</v>
      </c>
      <c r="B382" s="1" t="s">
        <v>354</v>
      </c>
      <c r="C382" s="1">
        <v>2020</v>
      </c>
      <c r="D382" s="2" t="s">
        <v>5</v>
      </c>
      <c r="E382" s="9" t="s">
        <v>20</v>
      </c>
      <c r="F382" s="1">
        <v>61.731308476082098</v>
      </c>
    </row>
    <row r="383" spans="1:6" ht="13">
      <c r="A383" s="2" t="s">
        <v>22</v>
      </c>
      <c r="B383" s="1" t="s">
        <v>355</v>
      </c>
      <c r="C383" s="1">
        <v>2020</v>
      </c>
      <c r="D383" s="2" t="s">
        <v>5</v>
      </c>
      <c r="E383" s="9" t="s">
        <v>20</v>
      </c>
      <c r="F383" s="1">
        <v>69.945845099562305</v>
      </c>
    </row>
    <row r="384" spans="1:6" ht="13">
      <c r="A384" s="2" t="s">
        <v>23</v>
      </c>
      <c r="B384" s="1" t="s">
        <v>356</v>
      </c>
      <c r="C384" s="1">
        <v>2020</v>
      </c>
      <c r="D384" s="2" t="s">
        <v>5</v>
      </c>
      <c r="E384" s="9" t="s">
        <v>20</v>
      </c>
      <c r="F384" s="1">
        <v>69.253438988558997</v>
      </c>
    </row>
    <row r="385" spans="1:6" ht="13">
      <c r="A385" s="2" t="s">
        <v>24</v>
      </c>
      <c r="B385" s="1" t="s">
        <v>357</v>
      </c>
      <c r="C385" s="1">
        <v>2020</v>
      </c>
      <c r="D385" s="2" t="s">
        <v>5</v>
      </c>
      <c r="E385" s="9" t="s">
        <v>20</v>
      </c>
      <c r="F385" s="1">
        <v>72.207766378838897</v>
      </c>
    </row>
    <row r="386" spans="1:6" ht="13">
      <c r="A386" s="2" t="s">
        <v>25</v>
      </c>
      <c r="B386" s="1" t="s">
        <v>358</v>
      </c>
      <c r="C386" s="1">
        <v>2020</v>
      </c>
      <c r="D386" s="2" t="s">
        <v>5</v>
      </c>
      <c r="E386" s="9" t="s">
        <v>20</v>
      </c>
      <c r="F386" s="1">
        <v>67.179289479638996</v>
      </c>
    </row>
    <row r="387" spans="1:6" ht="13">
      <c r="A387" s="2" t="s">
        <v>26</v>
      </c>
      <c r="B387" s="1" t="s">
        <v>359</v>
      </c>
      <c r="C387" s="1">
        <v>2020</v>
      </c>
      <c r="D387" s="2" t="s">
        <v>5</v>
      </c>
      <c r="E387" s="9" t="s">
        <v>20</v>
      </c>
      <c r="F387" s="1">
        <v>56.9646864039387</v>
      </c>
    </row>
    <row r="388" spans="1:6" ht="13">
      <c r="A388" s="2" t="s">
        <v>27</v>
      </c>
      <c r="B388" s="1" t="s">
        <v>360</v>
      </c>
      <c r="C388" s="1">
        <v>2020</v>
      </c>
      <c r="D388" s="2" t="s">
        <v>5</v>
      </c>
      <c r="E388" s="9" t="s">
        <v>20</v>
      </c>
      <c r="F388" s="1">
        <v>78.139465935354295</v>
      </c>
    </row>
    <row r="389" spans="1:6" ht="13">
      <c r="A389" s="2" t="s">
        <v>28</v>
      </c>
      <c r="B389" s="1" t="s">
        <v>361</v>
      </c>
      <c r="C389" s="1">
        <v>2020</v>
      </c>
      <c r="D389" s="2" t="s">
        <v>5</v>
      </c>
      <c r="E389" s="9" t="s">
        <v>20</v>
      </c>
      <c r="F389" s="1">
        <v>68.961628918457393</v>
      </c>
    </row>
    <row r="390" spans="1:6" ht="13">
      <c r="A390" s="2" t="s">
        <v>29</v>
      </c>
      <c r="B390" s="1" t="s">
        <v>362</v>
      </c>
      <c r="C390" s="1">
        <v>2020</v>
      </c>
      <c r="D390" s="2" t="s">
        <v>5</v>
      </c>
      <c r="E390" s="9" t="s">
        <v>20</v>
      </c>
      <c r="F390" s="1">
        <v>56.7664048808983</v>
      </c>
    </row>
    <row r="391" spans="1:6" ht="13">
      <c r="A391" s="2" t="s">
        <v>30</v>
      </c>
      <c r="B391" s="1" t="s">
        <v>363</v>
      </c>
      <c r="C391" s="1">
        <v>2020</v>
      </c>
      <c r="D391" s="2" t="s">
        <v>5</v>
      </c>
      <c r="E391" s="9" t="s">
        <v>20</v>
      </c>
      <c r="F391" s="1">
        <v>80.414821752951894</v>
      </c>
    </row>
    <row r="392" spans="1:6" ht="13">
      <c r="A392" s="2" t="s">
        <v>31</v>
      </c>
      <c r="B392" s="1" t="s">
        <v>364</v>
      </c>
      <c r="C392" s="1">
        <v>2020</v>
      </c>
      <c r="D392" s="2" t="s">
        <v>5</v>
      </c>
      <c r="E392" s="9" t="s">
        <v>20</v>
      </c>
      <c r="F392" s="1">
        <v>54.348184073391401</v>
      </c>
    </row>
    <row r="393" spans="1:6" ht="13">
      <c r="A393" s="2" t="s">
        <v>32</v>
      </c>
      <c r="B393" s="1" t="s">
        <v>365</v>
      </c>
      <c r="C393" s="1">
        <v>2020</v>
      </c>
      <c r="D393" s="2" t="s">
        <v>5</v>
      </c>
      <c r="E393" s="9" t="s">
        <v>20</v>
      </c>
      <c r="F393" s="1">
        <v>66.9232454938914</v>
      </c>
    </row>
    <row r="394" spans="1:6" ht="13">
      <c r="A394" s="2" t="s">
        <v>33</v>
      </c>
      <c r="B394" s="1" t="s">
        <v>366</v>
      </c>
      <c r="C394" s="1">
        <v>2020</v>
      </c>
      <c r="D394" s="2" t="s">
        <v>5</v>
      </c>
      <c r="E394" s="9" t="s">
        <v>20</v>
      </c>
      <c r="F394" s="1">
        <v>52.873509881533003</v>
      </c>
    </row>
    <row r="395" spans="1:6" ht="13">
      <c r="A395" s="2" t="s">
        <v>34</v>
      </c>
      <c r="B395" s="1" t="s">
        <v>367</v>
      </c>
      <c r="C395" s="1">
        <v>2020</v>
      </c>
      <c r="D395" s="2" t="s">
        <v>5</v>
      </c>
      <c r="E395" s="9" t="s">
        <v>20</v>
      </c>
      <c r="F395" s="1">
        <v>74.964524440793198</v>
      </c>
    </row>
    <row r="396" spans="1:6" ht="13">
      <c r="A396" s="2" t="s">
        <v>35</v>
      </c>
      <c r="B396" s="1" t="s">
        <v>368</v>
      </c>
      <c r="C396" s="1">
        <v>2020</v>
      </c>
      <c r="D396" s="2" t="s">
        <v>5</v>
      </c>
      <c r="E396" s="9" t="s">
        <v>20</v>
      </c>
      <c r="F396" s="1">
        <v>76.948677160080393</v>
      </c>
    </row>
    <row r="397" spans="1:6" ht="13">
      <c r="A397" s="2" t="s">
        <v>3</v>
      </c>
      <c r="B397" s="1" t="s">
        <v>336</v>
      </c>
      <c r="C397" s="1">
        <v>2020</v>
      </c>
      <c r="D397" s="2" t="s">
        <v>5</v>
      </c>
      <c r="E397" s="9" t="s">
        <v>20</v>
      </c>
      <c r="F397" s="1">
        <v>65.703392731498397</v>
      </c>
    </row>
    <row r="398" spans="1:6" ht="13">
      <c r="A398" s="2" t="s">
        <v>4</v>
      </c>
      <c r="B398" s="1" t="s">
        <v>337</v>
      </c>
      <c r="C398" s="1">
        <v>2021</v>
      </c>
      <c r="D398" s="2" t="s">
        <v>5</v>
      </c>
      <c r="E398" s="9" t="s">
        <v>20</v>
      </c>
      <c r="F398" s="1">
        <v>68.719482341109696</v>
      </c>
    </row>
    <row r="399" spans="1:6" ht="13">
      <c r="A399" s="2" t="s">
        <v>5</v>
      </c>
      <c r="B399" s="1" t="s">
        <v>338</v>
      </c>
      <c r="C399" s="1">
        <v>2021</v>
      </c>
      <c r="D399" s="2" t="s">
        <v>5</v>
      </c>
      <c r="E399" s="9" t="s">
        <v>20</v>
      </c>
      <c r="F399" s="1">
        <v>50.4693184441049</v>
      </c>
    </row>
    <row r="400" spans="1:6" ht="13">
      <c r="A400" s="2" t="s">
        <v>6</v>
      </c>
      <c r="B400" s="1" t="s">
        <v>339</v>
      </c>
      <c r="C400" s="1">
        <v>2021</v>
      </c>
      <c r="D400" s="2" t="s">
        <v>5</v>
      </c>
      <c r="E400" s="9" t="s">
        <v>20</v>
      </c>
      <c r="F400" s="1">
        <v>56.511572980632998</v>
      </c>
    </row>
    <row r="401" spans="1:6" ht="13">
      <c r="A401" s="2" t="s">
        <v>7</v>
      </c>
      <c r="B401" s="1" t="s">
        <v>340</v>
      </c>
      <c r="C401" s="1">
        <v>2021</v>
      </c>
      <c r="D401" s="2" t="s">
        <v>5</v>
      </c>
      <c r="E401" s="9" t="s">
        <v>20</v>
      </c>
      <c r="F401" s="1">
        <v>57.735045089720302</v>
      </c>
    </row>
    <row r="402" spans="1:6" ht="13">
      <c r="A402" s="2" t="s">
        <v>10</v>
      </c>
      <c r="B402" s="1" t="s">
        <v>343</v>
      </c>
      <c r="C402" s="1">
        <v>2021</v>
      </c>
      <c r="D402" s="2" t="s">
        <v>5</v>
      </c>
      <c r="E402" s="9" t="s">
        <v>20</v>
      </c>
      <c r="F402" s="1">
        <v>73.410910977139594</v>
      </c>
    </row>
    <row r="403" spans="1:6" ht="13">
      <c r="A403" s="2" t="s">
        <v>11</v>
      </c>
      <c r="B403" s="1" t="s">
        <v>344</v>
      </c>
      <c r="C403" s="1">
        <v>2021</v>
      </c>
      <c r="D403" s="2" t="s">
        <v>5</v>
      </c>
      <c r="E403" s="9" t="s">
        <v>20</v>
      </c>
      <c r="F403" s="1">
        <v>58.033269067873697</v>
      </c>
    </row>
    <row r="404" spans="1:6" ht="13">
      <c r="A404" s="2" t="s">
        <v>12</v>
      </c>
      <c r="B404" s="1" t="s">
        <v>345</v>
      </c>
      <c r="C404" s="1">
        <v>2021</v>
      </c>
      <c r="D404" s="2" t="s">
        <v>5</v>
      </c>
      <c r="E404" s="9" t="s">
        <v>20</v>
      </c>
      <c r="F404" s="1">
        <v>69.351810954063595</v>
      </c>
    </row>
    <row r="405" spans="1:6" ht="13">
      <c r="A405" s="2" t="s">
        <v>8</v>
      </c>
      <c r="B405" s="1" t="s">
        <v>341</v>
      </c>
      <c r="C405" s="1">
        <v>2021</v>
      </c>
      <c r="D405" s="2" t="s">
        <v>5</v>
      </c>
      <c r="E405" s="9" t="s">
        <v>20</v>
      </c>
      <c r="F405" s="1">
        <v>70.493549205928801</v>
      </c>
    </row>
    <row r="406" spans="1:6" ht="13">
      <c r="A406" s="2" t="s">
        <v>9</v>
      </c>
      <c r="B406" s="1" t="s">
        <v>342</v>
      </c>
      <c r="C406" s="1">
        <v>2021</v>
      </c>
      <c r="D406" s="2" t="s">
        <v>5</v>
      </c>
      <c r="E406" s="9" t="s">
        <v>20</v>
      </c>
      <c r="F406" s="1">
        <v>53.114186851211102</v>
      </c>
    </row>
    <row r="407" spans="1:6" ht="13">
      <c r="A407" s="2" t="s">
        <v>13</v>
      </c>
      <c r="B407" s="1" t="s">
        <v>346</v>
      </c>
      <c r="C407" s="1">
        <v>2021</v>
      </c>
      <c r="D407" s="2" t="s">
        <v>5</v>
      </c>
      <c r="E407" s="9" t="s">
        <v>20</v>
      </c>
      <c r="F407" s="1">
        <v>64.674471956332596</v>
      </c>
    </row>
    <row r="408" spans="1:6" ht="13">
      <c r="A408" s="2" t="s">
        <v>14</v>
      </c>
      <c r="B408" s="1" t="s">
        <v>347</v>
      </c>
      <c r="C408" s="1">
        <v>2021</v>
      </c>
      <c r="D408" s="2" t="s">
        <v>5</v>
      </c>
      <c r="E408" s="9" t="s">
        <v>20</v>
      </c>
      <c r="F408" s="1">
        <v>65.740886808878599</v>
      </c>
    </row>
    <row r="409" spans="1:6" ht="13">
      <c r="A409" s="2" t="s">
        <v>15</v>
      </c>
      <c r="B409" s="1" t="s">
        <v>348</v>
      </c>
      <c r="C409" s="1">
        <v>2021</v>
      </c>
      <c r="D409" s="2" t="s">
        <v>5</v>
      </c>
      <c r="E409" s="9" t="s">
        <v>20</v>
      </c>
      <c r="F409" s="1">
        <v>79.122047433492099</v>
      </c>
    </row>
    <row r="410" spans="1:6" ht="13">
      <c r="A410" s="2" t="s">
        <v>16</v>
      </c>
      <c r="B410" s="1" t="s">
        <v>349</v>
      </c>
      <c r="C410" s="1">
        <v>2021</v>
      </c>
      <c r="D410" s="2" t="s">
        <v>5</v>
      </c>
      <c r="E410" s="9" t="s">
        <v>20</v>
      </c>
      <c r="F410" s="1">
        <v>60.817413382047903</v>
      </c>
    </row>
    <row r="411" spans="1:6" ht="13">
      <c r="A411" s="2" t="s">
        <v>17</v>
      </c>
      <c r="B411" s="1" t="s">
        <v>350</v>
      </c>
      <c r="C411" s="1">
        <v>2021</v>
      </c>
      <c r="D411" s="2" t="s">
        <v>5</v>
      </c>
      <c r="E411" s="9" t="s">
        <v>20</v>
      </c>
      <c r="F411" s="1">
        <v>64.299438638127</v>
      </c>
    </row>
    <row r="412" spans="1:6" ht="13">
      <c r="A412" s="2" t="s">
        <v>18</v>
      </c>
      <c r="B412" s="1" t="s">
        <v>351</v>
      </c>
      <c r="C412" s="1">
        <v>2021</v>
      </c>
      <c r="D412" s="2" t="s">
        <v>5</v>
      </c>
      <c r="E412" s="9" t="s">
        <v>20</v>
      </c>
      <c r="F412" s="1">
        <v>54.228227993417697</v>
      </c>
    </row>
    <row r="413" spans="1:6" ht="13">
      <c r="A413" s="2" t="s">
        <v>19</v>
      </c>
      <c r="B413" s="1" t="s">
        <v>352</v>
      </c>
      <c r="C413" s="1">
        <v>2021</v>
      </c>
      <c r="D413" s="2" t="s">
        <v>5</v>
      </c>
      <c r="E413" s="9" t="s">
        <v>20</v>
      </c>
      <c r="F413" s="1">
        <v>66.833454566829005</v>
      </c>
    </row>
    <row r="414" spans="1:6" ht="13">
      <c r="A414" s="2" t="s">
        <v>20</v>
      </c>
      <c r="B414" s="1" t="s">
        <v>353</v>
      </c>
      <c r="C414" s="1">
        <v>2021</v>
      </c>
      <c r="D414" s="2" t="s">
        <v>5</v>
      </c>
      <c r="E414" s="9" t="s">
        <v>20</v>
      </c>
      <c r="F414" s="1">
        <v>54.052652182423202</v>
      </c>
    </row>
    <row r="415" spans="1:6" ht="13">
      <c r="A415" s="2" t="s">
        <v>21</v>
      </c>
      <c r="B415" s="1" t="s">
        <v>354</v>
      </c>
      <c r="C415" s="1">
        <v>2021</v>
      </c>
      <c r="D415" s="2" t="s">
        <v>5</v>
      </c>
      <c r="E415" s="9" t="s">
        <v>20</v>
      </c>
      <c r="F415" s="1">
        <v>60.35763952296</v>
      </c>
    </row>
    <row r="416" spans="1:6" ht="13">
      <c r="A416" s="2" t="s">
        <v>22</v>
      </c>
      <c r="B416" s="1" t="s">
        <v>355</v>
      </c>
      <c r="C416" s="1">
        <v>2021</v>
      </c>
      <c r="D416" s="2" t="s">
        <v>5</v>
      </c>
      <c r="E416" s="9" t="s">
        <v>20</v>
      </c>
      <c r="F416" s="1">
        <v>66.492607646709899</v>
      </c>
    </row>
    <row r="417" spans="1:6" ht="13">
      <c r="A417" s="2" t="s">
        <v>23</v>
      </c>
      <c r="B417" s="1" t="s">
        <v>356</v>
      </c>
      <c r="C417" s="1">
        <v>2021</v>
      </c>
      <c r="D417" s="2" t="s">
        <v>5</v>
      </c>
      <c r="E417" s="9" t="s">
        <v>20</v>
      </c>
      <c r="F417" s="1">
        <v>70.201316246487195</v>
      </c>
    </row>
    <row r="418" spans="1:6" ht="13">
      <c r="A418" s="2" t="s">
        <v>24</v>
      </c>
      <c r="B418" s="1" t="s">
        <v>357</v>
      </c>
      <c r="C418" s="1">
        <v>2021</v>
      </c>
      <c r="D418" s="2" t="s">
        <v>5</v>
      </c>
      <c r="E418" s="9" t="s">
        <v>20</v>
      </c>
      <c r="F418" s="1">
        <v>71.285221071388804</v>
      </c>
    </row>
    <row r="419" spans="1:6" ht="13">
      <c r="A419" s="2" t="s">
        <v>25</v>
      </c>
      <c r="B419" s="1" t="s">
        <v>358</v>
      </c>
      <c r="C419" s="1">
        <v>2021</v>
      </c>
      <c r="D419" s="2" t="s">
        <v>5</v>
      </c>
      <c r="E419" s="9" t="s">
        <v>20</v>
      </c>
      <c r="F419" s="1">
        <v>65.947850245184199</v>
      </c>
    </row>
    <row r="420" spans="1:6" ht="13">
      <c r="A420" s="2" t="s">
        <v>26</v>
      </c>
      <c r="B420" s="1" t="s">
        <v>359</v>
      </c>
      <c r="C420" s="1">
        <v>2021</v>
      </c>
      <c r="D420" s="2" t="s">
        <v>5</v>
      </c>
      <c r="E420" s="9" t="s">
        <v>20</v>
      </c>
      <c r="F420" s="1">
        <v>52.675554595995003</v>
      </c>
    </row>
    <row r="421" spans="1:6" ht="13">
      <c r="A421" s="2" t="s">
        <v>27</v>
      </c>
      <c r="B421" s="1" t="s">
        <v>360</v>
      </c>
      <c r="C421" s="1">
        <v>2021</v>
      </c>
      <c r="D421" s="2" t="s">
        <v>5</v>
      </c>
      <c r="E421" s="9" t="s">
        <v>20</v>
      </c>
      <c r="F421" s="1">
        <v>74.018039574147807</v>
      </c>
    </row>
    <row r="422" spans="1:6" ht="13">
      <c r="A422" s="2" t="s">
        <v>28</v>
      </c>
      <c r="B422" s="1" t="s">
        <v>361</v>
      </c>
      <c r="C422" s="1">
        <v>2021</v>
      </c>
      <c r="D422" s="2" t="s">
        <v>5</v>
      </c>
      <c r="E422" s="9" t="s">
        <v>20</v>
      </c>
      <c r="F422" s="1">
        <v>70.066144972070703</v>
      </c>
    </row>
    <row r="423" spans="1:6" ht="13">
      <c r="A423" s="2" t="s">
        <v>29</v>
      </c>
      <c r="B423" s="1" t="s">
        <v>362</v>
      </c>
      <c r="C423" s="1">
        <v>2021</v>
      </c>
      <c r="D423" s="2" t="s">
        <v>5</v>
      </c>
      <c r="E423" s="9" t="s">
        <v>20</v>
      </c>
      <c r="F423" s="1">
        <v>54.008129495932003</v>
      </c>
    </row>
    <row r="424" spans="1:6" ht="13">
      <c r="A424" s="2" t="s">
        <v>30</v>
      </c>
      <c r="B424" s="1" t="s">
        <v>363</v>
      </c>
      <c r="C424" s="1">
        <v>2021</v>
      </c>
      <c r="D424" s="2" t="s">
        <v>5</v>
      </c>
      <c r="E424" s="9" t="s">
        <v>20</v>
      </c>
      <c r="F424" s="1">
        <v>76.746223847043396</v>
      </c>
    </row>
    <row r="425" spans="1:6" ht="13">
      <c r="A425" s="2" t="s">
        <v>31</v>
      </c>
      <c r="B425" s="1" t="s">
        <v>364</v>
      </c>
      <c r="C425" s="1">
        <v>2021</v>
      </c>
      <c r="D425" s="2" t="s">
        <v>5</v>
      </c>
      <c r="E425" s="9" t="s">
        <v>20</v>
      </c>
      <c r="F425" s="1">
        <v>49.550754806843301</v>
      </c>
    </row>
    <row r="426" spans="1:6" ht="13">
      <c r="A426" s="2" t="s">
        <v>32</v>
      </c>
      <c r="B426" s="1" t="s">
        <v>365</v>
      </c>
      <c r="C426" s="1">
        <v>2021</v>
      </c>
      <c r="D426" s="2" t="s">
        <v>5</v>
      </c>
      <c r="E426" s="9" t="s">
        <v>20</v>
      </c>
      <c r="F426" s="1">
        <v>66.305553653358899</v>
      </c>
    </row>
    <row r="427" spans="1:6" ht="13">
      <c r="A427" s="2" t="s">
        <v>33</v>
      </c>
      <c r="B427" s="1" t="s">
        <v>366</v>
      </c>
      <c r="C427" s="1">
        <v>2021</v>
      </c>
      <c r="D427" s="2" t="s">
        <v>5</v>
      </c>
      <c r="E427" s="9" t="s">
        <v>20</v>
      </c>
      <c r="F427" s="1">
        <v>49.318334429083201</v>
      </c>
    </row>
    <row r="428" spans="1:6" ht="13">
      <c r="A428" s="2" t="s">
        <v>34</v>
      </c>
      <c r="B428" s="1" t="s">
        <v>367</v>
      </c>
      <c r="C428" s="1">
        <v>2021</v>
      </c>
      <c r="D428" s="2" t="s">
        <v>5</v>
      </c>
      <c r="E428" s="9" t="s">
        <v>20</v>
      </c>
      <c r="F428" s="1">
        <v>73.502788442675794</v>
      </c>
    </row>
    <row r="429" spans="1:6" ht="13">
      <c r="A429" s="2" t="s">
        <v>35</v>
      </c>
      <c r="B429" s="1" t="s">
        <v>368</v>
      </c>
      <c r="C429" s="1">
        <v>2021</v>
      </c>
      <c r="D429" s="2" t="s">
        <v>5</v>
      </c>
      <c r="E429" s="9" t="s">
        <v>20</v>
      </c>
      <c r="F429" s="1">
        <v>74.072897473367604</v>
      </c>
    </row>
    <row r="430" spans="1:6" ht="13">
      <c r="A430" s="2" t="s">
        <v>3</v>
      </c>
      <c r="B430" s="1" t="s">
        <v>336</v>
      </c>
      <c r="C430" s="1">
        <v>2021</v>
      </c>
      <c r="D430" s="2" t="s">
        <v>5</v>
      </c>
      <c r="E430" s="9" t="s">
        <v>20</v>
      </c>
      <c r="F430" s="1">
        <v>63.448000480264199</v>
      </c>
    </row>
  </sheetData>
  <autoFilter ref="A1:F397" xr:uid="{00000000-0009-0000-0000-000012000000}"/>
  <mergeCells count="36">
    <mergeCell ref="I91:I93"/>
    <mergeCell ref="I94:I96"/>
    <mergeCell ref="I97:I99"/>
    <mergeCell ref="I100:I102"/>
    <mergeCell ref="I58:I60"/>
    <mergeCell ref="I61:I63"/>
    <mergeCell ref="I64:I66"/>
    <mergeCell ref="I67:I69"/>
    <mergeCell ref="I70:I72"/>
    <mergeCell ref="I73:I75"/>
    <mergeCell ref="I76:I78"/>
    <mergeCell ref="I55:I57"/>
    <mergeCell ref="I79:I81"/>
    <mergeCell ref="I82:I84"/>
    <mergeCell ref="I85:I87"/>
    <mergeCell ref="I88:I90"/>
    <mergeCell ref="I40:I42"/>
    <mergeCell ref="I43:I45"/>
    <mergeCell ref="I46:I48"/>
    <mergeCell ref="I49:I51"/>
    <mergeCell ref="I52:I54"/>
    <mergeCell ref="I25:I27"/>
    <mergeCell ref="I28:I30"/>
    <mergeCell ref="I31:I33"/>
    <mergeCell ref="I34:I36"/>
    <mergeCell ref="I37:I39"/>
    <mergeCell ref="I10:I12"/>
    <mergeCell ref="I13:I15"/>
    <mergeCell ref="I16:I18"/>
    <mergeCell ref="I19:I21"/>
    <mergeCell ref="I22:I24"/>
    <mergeCell ref="I2:I3"/>
    <mergeCell ref="J2:J3"/>
    <mergeCell ref="K2:P2"/>
    <mergeCell ref="I4:I6"/>
    <mergeCell ref="I7:I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V1000"/>
  <sheetViews>
    <sheetView tabSelected="1" workbookViewId="0"/>
  </sheetViews>
  <sheetFormatPr baseColWidth="10" defaultColWidth="12.6640625" defaultRowHeight="15.75" customHeight="1"/>
  <cols>
    <col min="8" max="9" width="12.6640625" hidden="1"/>
    <col min="10" max="10" width="34.1640625" customWidth="1"/>
    <col min="11" max="11" width="62.1640625" customWidth="1"/>
    <col min="12" max="12" width="40.1640625" customWidth="1"/>
    <col min="13" max="13" width="16.6640625" customWidth="1"/>
    <col min="14" max="14" width="19" customWidth="1"/>
    <col min="15" max="16" width="25.6640625" customWidth="1"/>
    <col min="18" max="18" width="74.1640625" customWidth="1"/>
    <col min="19" max="22" width="12.6640625" hidden="1"/>
  </cols>
  <sheetData>
    <row r="1" spans="1:21" ht="15.75" customHeight="1">
      <c r="A1" s="7" t="s">
        <v>37</v>
      </c>
      <c r="B1" s="7" t="s">
        <v>38</v>
      </c>
      <c r="C1" s="7" t="s">
        <v>39</v>
      </c>
      <c r="D1" s="7" t="s">
        <v>40</v>
      </c>
      <c r="E1" s="7" t="s">
        <v>41</v>
      </c>
      <c r="F1" s="7" t="s">
        <v>42</v>
      </c>
      <c r="G1" s="7" t="s">
        <v>43</v>
      </c>
      <c r="H1" s="7" t="s">
        <v>44</v>
      </c>
      <c r="I1" s="7" t="s">
        <v>45</v>
      </c>
      <c r="J1" s="7" t="s">
        <v>46</v>
      </c>
      <c r="K1" s="7" t="s">
        <v>47</v>
      </c>
      <c r="L1" s="7" t="s">
        <v>48</v>
      </c>
      <c r="M1" s="7" t="s">
        <v>49</v>
      </c>
      <c r="N1" s="7" t="s">
        <v>50</v>
      </c>
      <c r="O1" s="8" t="s">
        <v>51</v>
      </c>
      <c r="P1" s="8" t="s">
        <v>52</v>
      </c>
      <c r="Q1" s="7" t="s">
        <v>53</v>
      </c>
      <c r="R1" s="7" t="s">
        <v>54</v>
      </c>
      <c r="S1" s="7" t="s">
        <v>55</v>
      </c>
      <c r="T1" s="7" t="s">
        <v>56</v>
      </c>
      <c r="U1" s="7" t="s">
        <v>57</v>
      </c>
    </row>
    <row r="2" spans="1:21" ht="15.75" customHeight="1">
      <c r="A2" s="9" t="s">
        <v>4</v>
      </c>
      <c r="B2" s="9" t="s">
        <v>4</v>
      </c>
      <c r="C2" s="9" t="s">
        <v>4</v>
      </c>
      <c r="D2" s="7">
        <v>-1</v>
      </c>
      <c r="E2" s="1" t="str">
        <f t="shared" ref="E2:E35" si="0">IF(D2=1,"Directa","Inversa")</f>
        <v>Inversa</v>
      </c>
      <c r="H2" s="7" t="s">
        <v>58</v>
      </c>
      <c r="I2" s="7" t="s">
        <v>59</v>
      </c>
      <c r="J2" s="7" t="s">
        <v>60</v>
      </c>
      <c r="K2" s="7" t="s">
        <v>61</v>
      </c>
      <c r="L2" s="7" t="s">
        <v>62</v>
      </c>
      <c r="M2" s="7" t="s">
        <v>63</v>
      </c>
      <c r="N2" s="7"/>
      <c r="O2" s="8" t="s">
        <v>64</v>
      </c>
      <c r="P2" s="8"/>
      <c r="Q2" s="10" t="s">
        <v>65</v>
      </c>
      <c r="R2" s="9" t="s">
        <v>66</v>
      </c>
      <c r="U2" s="11"/>
    </row>
    <row r="3" spans="1:21" ht="15.75" customHeight="1">
      <c r="A3" s="9" t="s">
        <v>4</v>
      </c>
      <c r="B3" s="9" t="s">
        <v>4</v>
      </c>
      <c r="C3" s="9" t="s">
        <v>5</v>
      </c>
      <c r="D3" s="7">
        <v>-1</v>
      </c>
      <c r="E3" s="1" t="str">
        <f t="shared" si="0"/>
        <v>Inversa</v>
      </c>
      <c r="F3" s="7">
        <v>0</v>
      </c>
      <c r="G3" s="7"/>
      <c r="H3" s="7" t="s">
        <v>67</v>
      </c>
      <c r="I3" s="7" t="s">
        <v>59</v>
      </c>
      <c r="J3" s="7" t="s">
        <v>68</v>
      </c>
      <c r="K3" s="7" t="s">
        <v>69</v>
      </c>
      <c r="L3" s="7" t="s">
        <v>70</v>
      </c>
      <c r="M3" s="7" t="s">
        <v>64</v>
      </c>
      <c r="N3" s="7" t="s">
        <v>71</v>
      </c>
      <c r="O3" s="8"/>
      <c r="P3" s="8" t="s">
        <v>72</v>
      </c>
      <c r="Q3" s="12" t="s">
        <v>73</v>
      </c>
      <c r="R3" s="9" t="s">
        <v>74</v>
      </c>
    </row>
    <row r="4" spans="1:21" ht="15.75" customHeight="1">
      <c r="A4" s="9" t="s">
        <v>4</v>
      </c>
      <c r="B4" s="9" t="s">
        <v>4</v>
      </c>
      <c r="C4" s="9" t="s">
        <v>6</v>
      </c>
      <c r="D4" s="7">
        <v>-1</v>
      </c>
      <c r="E4" s="1" t="str">
        <f t="shared" si="0"/>
        <v>Inversa</v>
      </c>
      <c r="F4" s="7">
        <v>0</v>
      </c>
      <c r="G4" s="7"/>
      <c r="H4" s="7" t="s">
        <v>67</v>
      </c>
      <c r="I4" s="7" t="s">
        <v>59</v>
      </c>
      <c r="J4" s="7" t="s">
        <v>75</v>
      </c>
      <c r="K4" s="7" t="s">
        <v>76</v>
      </c>
      <c r="L4" s="7" t="s">
        <v>77</v>
      </c>
      <c r="M4" s="7" t="s">
        <v>64</v>
      </c>
      <c r="N4" s="7" t="s">
        <v>71</v>
      </c>
      <c r="O4" s="8"/>
      <c r="P4" s="8" t="s">
        <v>72</v>
      </c>
      <c r="Q4" s="10" t="s">
        <v>73</v>
      </c>
      <c r="R4" s="9" t="s">
        <v>74</v>
      </c>
    </row>
    <row r="5" spans="1:21" ht="15.75" customHeight="1">
      <c r="A5" s="9" t="s">
        <v>4</v>
      </c>
      <c r="B5" s="9" t="s">
        <v>4</v>
      </c>
      <c r="C5" s="9" t="s">
        <v>7</v>
      </c>
      <c r="D5" s="7">
        <v>-1</v>
      </c>
      <c r="E5" s="1" t="str">
        <f t="shared" si="0"/>
        <v>Inversa</v>
      </c>
      <c r="F5" s="7">
        <v>0</v>
      </c>
      <c r="G5" s="7"/>
      <c r="H5" s="7" t="s">
        <v>67</v>
      </c>
      <c r="I5" s="7" t="s">
        <v>67</v>
      </c>
      <c r="J5" s="7" t="s">
        <v>78</v>
      </c>
      <c r="K5" s="7" t="s">
        <v>79</v>
      </c>
      <c r="L5" s="7" t="s">
        <v>80</v>
      </c>
      <c r="M5" s="7" t="s">
        <v>64</v>
      </c>
      <c r="N5" s="13" t="s">
        <v>81</v>
      </c>
      <c r="O5" s="8"/>
      <c r="P5" s="8" t="s">
        <v>82</v>
      </c>
      <c r="Q5" s="10" t="s">
        <v>83</v>
      </c>
      <c r="R5" s="9" t="s">
        <v>84</v>
      </c>
    </row>
    <row r="6" spans="1:21" ht="15.75" customHeight="1">
      <c r="A6" s="9" t="s">
        <v>4</v>
      </c>
      <c r="B6" s="9" t="s">
        <v>5</v>
      </c>
      <c r="C6" s="7" t="s">
        <v>8</v>
      </c>
      <c r="D6" s="7">
        <v>1</v>
      </c>
      <c r="E6" s="1" t="str">
        <f t="shared" si="0"/>
        <v>Directa</v>
      </c>
      <c r="F6" s="7">
        <v>100</v>
      </c>
      <c r="G6" s="7">
        <v>0</v>
      </c>
      <c r="H6" s="7" t="s">
        <v>85</v>
      </c>
      <c r="I6" s="7" t="s">
        <v>59</v>
      </c>
      <c r="J6" s="7" t="s">
        <v>86</v>
      </c>
      <c r="K6" s="7" t="e">
        <f t="shared" ref="K6:K12" ca="1" si="1">_xludf.CONCAT(J6, " (%)")</f>
        <v>#NAME?</v>
      </c>
      <c r="L6" s="7" t="s">
        <v>87</v>
      </c>
      <c r="M6" s="7" t="s">
        <v>63</v>
      </c>
      <c r="N6" s="7"/>
      <c r="O6" s="8" t="s">
        <v>64</v>
      </c>
      <c r="P6" s="8"/>
      <c r="Q6" s="14" t="s">
        <v>88</v>
      </c>
      <c r="R6" s="9" t="s">
        <v>89</v>
      </c>
      <c r="T6" s="7" t="s">
        <v>90</v>
      </c>
    </row>
    <row r="7" spans="1:21" ht="15.75" customHeight="1">
      <c r="A7" s="9" t="s">
        <v>4</v>
      </c>
      <c r="B7" s="9" t="s">
        <v>5</v>
      </c>
      <c r="C7" s="7" t="s">
        <v>9</v>
      </c>
      <c r="D7" s="7">
        <v>1</v>
      </c>
      <c r="E7" s="1" t="str">
        <f t="shared" si="0"/>
        <v>Directa</v>
      </c>
      <c r="F7" s="7">
        <v>100</v>
      </c>
      <c r="G7" s="7">
        <v>0</v>
      </c>
      <c r="H7" s="7" t="s">
        <v>91</v>
      </c>
      <c r="I7" s="7" t="s">
        <v>67</v>
      </c>
      <c r="J7" s="7" t="s">
        <v>92</v>
      </c>
      <c r="K7" s="7" t="e">
        <f t="shared" ca="1" si="1"/>
        <v>#NAME?</v>
      </c>
      <c r="L7" s="7" t="s">
        <v>93</v>
      </c>
      <c r="M7" s="7" t="s">
        <v>63</v>
      </c>
      <c r="N7" s="7"/>
      <c r="O7" s="8" t="s">
        <v>64</v>
      </c>
      <c r="P7" s="8"/>
      <c r="Q7" s="10" t="s">
        <v>94</v>
      </c>
      <c r="R7" s="9" t="s">
        <v>95</v>
      </c>
      <c r="T7" s="7" t="s">
        <v>96</v>
      </c>
    </row>
    <row r="8" spans="1:21" ht="15.75" customHeight="1">
      <c r="A8" s="9" t="s">
        <v>4</v>
      </c>
      <c r="B8" s="9" t="s">
        <v>5</v>
      </c>
      <c r="C8" s="7" t="s">
        <v>10</v>
      </c>
      <c r="D8" s="7">
        <v>1</v>
      </c>
      <c r="E8" s="1" t="str">
        <f t="shared" si="0"/>
        <v>Directa</v>
      </c>
      <c r="F8" s="7">
        <v>100</v>
      </c>
      <c r="G8" s="7">
        <v>0</v>
      </c>
      <c r="H8" s="7" t="s">
        <v>91</v>
      </c>
      <c r="I8" s="7" t="s">
        <v>59</v>
      </c>
      <c r="J8" s="7" t="s">
        <v>97</v>
      </c>
      <c r="K8" s="7" t="e">
        <f t="shared" ca="1" si="1"/>
        <v>#NAME?</v>
      </c>
      <c r="L8" s="7" t="s">
        <v>87</v>
      </c>
      <c r="M8" s="7" t="s">
        <v>63</v>
      </c>
      <c r="N8" s="7"/>
      <c r="O8" s="8" t="s">
        <v>64</v>
      </c>
      <c r="P8" s="8"/>
      <c r="Q8" s="14" t="s">
        <v>98</v>
      </c>
      <c r="R8" s="9" t="s">
        <v>99</v>
      </c>
      <c r="T8" s="7" t="s">
        <v>100</v>
      </c>
    </row>
    <row r="9" spans="1:21" ht="15.75" customHeight="1">
      <c r="A9" s="9" t="s">
        <v>4</v>
      </c>
      <c r="B9" s="9" t="s">
        <v>6</v>
      </c>
      <c r="C9" s="7" t="s">
        <v>11</v>
      </c>
      <c r="D9" s="7">
        <v>-1</v>
      </c>
      <c r="E9" s="1" t="str">
        <f t="shared" si="0"/>
        <v>Inversa</v>
      </c>
      <c r="F9" s="7">
        <v>0</v>
      </c>
      <c r="H9" s="7" t="s">
        <v>59</v>
      </c>
      <c r="I9" s="7" t="s">
        <v>67</v>
      </c>
      <c r="J9" s="7" t="s">
        <v>101</v>
      </c>
      <c r="K9" s="7" t="e">
        <f t="shared" ca="1" si="1"/>
        <v>#NAME?</v>
      </c>
      <c r="L9" s="7" t="s">
        <v>102</v>
      </c>
      <c r="M9" s="7" t="s">
        <v>63</v>
      </c>
      <c r="N9" s="7"/>
      <c r="O9" s="8" t="s">
        <v>64</v>
      </c>
      <c r="P9" s="8"/>
      <c r="Q9" s="14" t="s">
        <v>103</v>
      </c>
      <c r="R9" s="9" t="s">
        <v>104</v>
      </c>
      <c r="T9" s="7" t="s">
        <v>105</v>
      </c>
    </row>
    <row r="10" spans="1:21" ht="15.75" customHeight="1">
      <c r="A10" s="9" t="s">
        <v>4</v>
      </c>
      <c r="B10" s="9" t="s">
        <v>6</v>
      </c>
      <c r="C10" s="7" t="s">
        <v>12</v>
      </c>
      <c r="D10" s="7">
        <v>-1</v>
      </c>
      <c r="E10" s="1" t="str">
        <f t="shared" si="0"/>
        <v>Inversa</v>
      </c>
      <c r="F10" s="7">
        <v>0</v>
      </c>
      <c r="H10" s="7" t="s">
        <v>91</v>
      </c>
      <c r="I10" s="7" t="s">
        <v>59</v>
      </c>
      <c r="J10" s="7" t="s">
        <v>106</v>
      </c>
      <c r="K10" s="7" t="e">
        <f t="shared" ca="1" si="1"/>
        <v>#NAME?</v>
      </c>
      <c r="L10" s="7" t="s">
        <v>87</v>
      </c>
      <c r="M10" s="7" t="s">
        <v>63</v>
      </c>
      <c r="N10" s="7"/>
      <c r="O10" s="8" t="s">
        <v>64</v>
      </c>
      <c r="P10" s="8"/>
      <c r="Q10" s="14" t="s">
        <v>107</v>
      </c>
      <c r="R10" s="9" t="s">
        <v>99</v>
      </c>
    </row>
    <row r="11" spans="1:21" ht="15.75" customHeight="1">
      <c r="A11" s="9" t="s">
        <v>4</v>
      </c>
      <c r="B11" s="9" t="s">
        <v>6</v>
      </c>
      <c r="C11" s="7" t="s">
        <v>13</v>
      </c>
      <c r="D11" s="7">
        <v>-1</v>
      </c>
      <c r="E11" s="1" t="str">
        <f t="shared" si="0"/>
        <v>Inversa</v>
      </c>
      <c r="F11" s="7">
        <v>0</v>
      </c>
      <c r="G11" s="7">
        <v>100</v>
      </c>
      <c r="H11" s="7" t="s">
        <v>67</v>
      </c>
      <c r="I11" s="7" t="s">
        <v>59</v>
      </c>
      <c r="J11" s="7" t="s">
        <v>108</v>
      </c>
      <c r="K11" s="7" t="e">
        <f t="shared" ca="1" si="1"/>
        <v>#NAME?</v>
      </c>
      <c r="L11" s="7" t="s">
        <v>87</v>
      </c>
      <c r="M11" s="7" t="s">
        <v>63</v>
      </c>
      <c r="N11" s="7"/>
      <c r="O11" s="8" t="s">
        <v>64</v>
      </c>
      <c r="P11" s="8"/>
      <c r="Q11" s="14" t="s">
        <v>109</v>
      </c>
      <c r="R11" s="9" t="s">
        <v>104</v>
      </c>
      <c r="T11" s="13"/>
    </row>
    <row r="12" spans="1:21" ht="15.75" customHeight="1">
      <c r="A12" s="9" t="s">
        <v>4</v>
      </c>
      <c r="B12" s="9" t="s">
        <v>6</v>
      </c>
      <c r="C12" s="7" t="s">
        <v>14</v>
      </c>
      <c r="D12" s="7">
        <v>-1</v>
      </c>
      <c r="E12" s="1" t="str">
        <f t="shared" si="0"/>
        <v>Inversa</v>
      </c>
      <c r="F12" s="7">
        <v>0</v>
      </c>
      <c r="G12" s="7">
        <v>100</v>
      </c>
      <c r="H12" s="7" t="s">
        <v>58</v>
      </c>
      <c r="I12" s="7" t="s">
        <v>67</v>
      </c>
      <c r="J12" s="7" t="s">
        <v>110</v>
      </c>
      <c r="K12" s="7" t="e">
        <f t="shared" ca="1" si="1"/>
        <v>#NAME?</v>
      </c>
      <c r="L12" s="7" t="s">
        <v>111</v>
      </c>
      <c r="M12" s="7" t="s">
        <v>63</v>
      </c>
      <c r="N12" s="7"/>
      <c r="O12" s="8" t="s">
        <v>64</v>
      </c>
      <c r="P12" s="8"/>
      <c r="Q12" s="14" t="s">
        <v>112</v>
      </c>
      <c r="R12" s="7" t="s">
        <v>113</v>
      </c>
      <c r="S12" s="7">
        <v>2021</v>
      </c>
      <c r="U12" s="11"/>
    </row>
    <row r="13" spans="1:21" ht="15.75" customHeight="1">
      <c r="A13" s="9" t="s">
        <v>4</v>
      </c>
      <c r="B13" s="9" t="s">
        <v>7</v>
      </c>
      <c r="C13" s="7" t="s">
        <v>15</v>
      </c>
      <c r="D13" s="7">
        <v>-1</v>
      </c>
      <c r="E13" s="1" t="str">
        <f t="shared" si="0"/>
        <v>Inversa</v>
      </c>
      <c r="F13" s="7">
        <v>0</v>
      </c>
      <c r="G13" s="7"/>
      <c r="H13" s="7" t="s">
        <v>67</v>
      </c>
      <c r="I13" s="7" t="s">
        <v>67</v>
      </c>
      <c r="J13" s="7" t="s">
        <v>114</v>
      </c>
      <c r="K13" s="7" t="s">
        <v>115</v>
      </c>
      <c r="L13" s="7" t="s">
        <v>116</v>
      </c>
      <c r="M13" s="7" t="s">
        <v>64</v>
      </c>
      <c r="N13" s="7" t="s">
        <v>117</v>
      </c>
      <c r="O13" s="8" t="s">
        <v>64</v>
      </c>
      <c r="P13" s="8"/>
      <c r="Q13" s="12" t="s">
        <v>118</v>
      </c>
      <c r="R13" s="9" t="s">
        <v>119</v>
      </c>
    </row>
    <row r="14" spans="1:21" ht="15.75" customHeight="1">
      <c r="A14" s="9" t="s">
        <v>4</v>
      </c>
      <c r="B14" s="9" t="s">
        <v>7</v>
      </c>
      <c r="C14" s="7" t="s">
        <v>16</v>
      </c>
      <c r="D14" s="7">
        <v>-1</v>
      </c>
      <c r="E14" s="1" t="str">
        <f t="shared" si="0"/>
        <v>Inversa</v>
      </c>
      <c r="F14" s="7">
        <v>0</v>
      </c>
      <c r="G14" s="7"/>
      <c r="H14" s="7" t="s">
        <v>120</v>
      </c>
      <c r="I14" s="7" t="s">
        <v>59</v>
      </c>
      <c r="J14" s="7" t="s">
        <v>121</v>
      </c>
      <c r="K14" s="7" t="s">
        <v>122</v>
      </c>
      <c r="L14" s="7" t="s">
        <v>123</v>
      </c>
      <c r="M14" s="7" t="s">
        <v>64</v>
      </c>
      <c r="N14" s="7" t="s">
        <v>124</v>
      </c>
      <c r="O14" s="8" t="s">
        <v>64</v>
      </c>
      <c r="P14" s="8"/>
      <c r="Q14" s="14" t="s">
        <v>125</v>
      </c>
      <c r="R14" s="9" t="s">
        <v>126</v>
      </c>
    </row>
    <row r="15" spans="1:21" ht="15.75" customHeight="1">
      <c r="A15" s="9" t="s">
        <v>4</v>
      </c>
      <c r="B15" s="9" t="s">
        <v>7</v>
      </c>
      <c r="C15" s="7" t="s">
        <v>17</v>
      </c>
      <c r="D15" s="7">
        <v>-1</v>
      </c>
      <c r="E15" s="1" t="str">
        <f t="shared" si="0"/>
        <v>Inversa</v>
      </c>
      <c r="F15" s="7">
        <v>1</v>
      </c>
      <c r="G15" s="7">
        <v>5</v>
      </c>
      <c r="H15" s="7" t="s">
        <v>127</v>
      </c>
      <c r="I15" s="7" t="s">
        <v>59</v>
      </c>
      <c r="J15" s="7" t="s">
        <v>128</v>
      </c>
      <c r="K15" s="7" t="s">
        <v>129</v>
      </c>
      <c r="L15" s="7" t="s">
        <v>130</v>
      </c>
      <c r="M15" s="7" t="s">
        <v>64</v>
      </c>
      <c r="N15" s="7" t="s">
        <v>131</v>
      </c>
      <c r="O15" s="8" t="s">
        <v>64</v>
      </c>
      <c r="P15" s="8"/>
      <c r="Q15" s="12" t="s">
        <v>132</v>
      </c>
      <c r="R15" s="9" t="s">
        <v>133</v>
      </c>
      <c r="S15" s="7">
        <v>2022</v>
      </c>
      <c r="T15" s="7" t="s">
        <v>134</v>
      </c>
      <c r="U15" s="11"/>
    </row>
    <row r="16" spans="1:21" ht="15.75" customHeight="1">
      <c r="A16" s="9" t="s">
        <v>4</v>
      </c>
      <c r="B16" s="9" t="s">
        <v>7</v>
      </c>
      <c r="C16" s="7" t="s">
        <v>18</v>
      </c>
      <c r="D16" s="7">
        <v>-1</v>
      </c>
      <c r="E16" s="1" t="str">
        <f t="shared" si="0"/>
        <v>Inversa</v>
      </c>
      <c r="F16" s="7">
        <v>1</v>
      </c>
      <c r="G16" s="7">
        <v>5</v>
      </c>
      <c r="H16" s="7" t="s">
        <v>135</v>
      </c>
      <c r="I16" s="7" t="s">
        <v>67</v>
      </c>
      <c r="J16" s="7" t="s">
        <v>136</v>
      </c>
      <c r="K16" s="7" t="s">
        <v>137</v>
      </c>
      <c r="L16" s="7" t="s">
        <v>130</v>
      </c>
      <c r="M16" s="7" t="s">
        <v>64</v>
      </c>
      <c r="N16" s="7" t="s">
        <v>138</v>
      </c>
      <c r="O16" s="8" t="s">
        <v>64</v>
      </c>
      <c r="P16" s="8"/>
      <c r="Q16" s="12" t="s">
        <v>139</v>
      </c>
      <c r="R16" s="9" t="s">
        <v>140</v>
      </c>
      <c r="S16" s="7">
        <v>2021</v>
      </c>
      <c r="T16" s="7" t="s">
        <v>134</v>
      </c>
      <c r="U16" s="11"/>
    </row>
    <row r="17" spans="1:21" ht="15.75" customHeight="1">
      <c r="A17" s="9" t="s">
        <v>4</v>
      </c>
      <c r="B17" s="9" t="s">
        <v>7</v>
      </c>
      <c r="C17" s="7" t="s">
        <v>19</v>
      </c>
      <c r="D17" s="7">
        <v>-1</v>
      </c>
      <c r="E17" s="1" t="str">
        <f t="shared" si="0"/>
        <v>Inversa</v>
      </c>
      <c r="F17" s="7">
        <v>0</v>
      </c>
      <c r="G17" s="7">
        <v>100</v>
      </c>
      <c r="H17" s="7" t="s">
        <v>67</v>
      </c>
      <c r="I17" s="7" t="s">
        <v>67</v>
      </c>
      <c r="J17" s="7" t="s">
        <v>141</v>
      </c>
      <c r="K17" s="7" t="s">
        <v>142</v>
      </c>
      <c r="L17" s="7" t="s">
        <v>143</v>
      </c>
      <c r="M17" s="7" t="s">
        <v>64</v>
      </c>
      <c r="N17" s="7" t="s">
        <v>144</v>
      </c>
      <c r="O17" s="8" t="s">
        <v>64</v>
      </c>
      <c r="P17" s="8"/>
      <c r="Q17" s="10" t="s">
        <v>145</v>
      </c>
      <c r="R17" s="9" t="s">
        <v>146</v>
      </c>
    </row>
    <row r="18" spans="1:21" ht="15.75" customHeight="1">
      <c r="A18" s="9" t="s">
        <v>5</v>
      </c>
      <c r="B18" s="9" t="s">
        <v>8</v>
      </c>
      <c r="C18" s="7" t="s">
        <v>20</v>
      </c>
      <c r="D18" s="7">
        <v>1</v>
      </c>
      <c r="E18" s="1" t="str">
        <f t="shared" si="0"/>
        <v>Directa</v>
      </c>
      <c r="F18" s="7">
        <v>100</v>
      </c>
      <c r="G18" s="7"/>
      <c r="H18" s="7" t="s">
        <v>59</v>
      </c>
      <c r="I18" s="7" t="s">
        <v>59</v>
      </c>
      <c r="J18" s="7" t="s">
        <v>147</v>
      </c>
      <c r="K18" s="7" t="s">
        <v>148</v>
      </c>
      <c r="L18" s="7" t="s">
        <v>149</v>
      </c>
      <c r="M18" s="7" t="s">
        <v>64</v>
      </c>
      <c r="N18" s="7" t="s">
        <v>150</v>
      </c>
      <c r="O18" s="8"/>
      <c r="P18" s="13" t="s">
        <v>151</v>
      </c>
      <c r="Q18" s="15" t="s">
        <v>152</v>
      </c>
      <c r="R18" s="9" t="s">
        <v>153</v>
      </c>
      <c r="S18" s="7">
        <v>2020</v>
      </c>
    </row>
    <row r="19" spans="1:21" ht="15.75" customHeight="1">
      <c r="A19" s="9" t="s">
        <v>5</v>
      </c>
      <c r="B19" s="9" t="s">
        <v>8</v>
      </c>
      <c r="C19" s="7" t="s">
        <v>21</v>
      </c>
      <c r="D19" s="7">
        <v>-1</v>
      </c>
      <c r="E19" s="1" t="str">
        <f t="shared" si="0"/>
        <v>Inversa</v>
      </c>
      <c r="F19" s="7">
        <v>0</v>
      </c>
      <c r="G19" s="7">
        <v>100</v>
      </c>
      <c r="H19" s="7" t="s">
        <v>58</v>
      </c>
      <c r="I19" s="7" t="s">
        <v>59</v>
      </c>
      <c r="J19" s="7" t="s">
        <v>154</v>
      </c>
      <c r="K19" s="7" t="s">
        <v>155</v>
      </c>
      <c r="L19" s="7" t="s">
        <v>156</v>
      </c>
      <c r="M19" s="7" t="s">
        <v>64</v>
      </c>
      <c r="N19" s="7" t="s">
        <v>150</v>
      </c>
      <c r="O19" s="8" t="s">
        <v>64</v>
      </c>
      <c r="P19" s="8"/>
      <c r="Q19" s="14" t="s">
        <v>157</v>
      </c>
      <c r="R19" s="7" t="s">
        <v>158</v>
      </c>
      <c r="T19" s="11"/>
    </row>
    <row r="20" spans="1:21" ht="15.75" customHeight="1">
      <c r="A20" s="9" t="s">
        <v>5</v>
      </c>
      <c r="B20" s="9" t="s">
        <v>8</v>
      </c>
      <c r="C20" s="7" t="s">
        <v>22</v>
      </c>
      <c r="D20" s="7">
        <v>1</v>
      </c>
      <c r="E20" s="1" t="str">
        <f t="shared" si="0"/>
        <v>Directa</v>
      </c>
      <c r="F20" s="7">
        <v>100</v>
      </c>
      <c r="G20" s="7"/>
      <c r="H20" s="7" t="s">
        <v>59</v>
      </c>
      <c r="I20" s="7" t="s">
        <v>67</v>
      </c>
      <c r="J20" s="7" t="s">
        <v>159</v>
      </c>
      <c r="K20" s="7" t="s">
        <v>160</v>
      </c>
      <c r="L20" s="7" t="s">
        <v>149</v>
      </c>
      <c r="M20" s="7" t="s">
        <v>64</v>
      </c>
      <c r="N20" s="7"/>
      <c r="O20" s="8"/>
      <c r="P20" s="8"/>
      <c r="Q20" s="12" t="s">
        <v>161</v>
      </c>
      <c r="R20" s="9" t="s">
        <v>126</v>
      </c>
      <c r="S20" s="7">
        <v>2021</v>
      </c>
      <c r="U20" s="11"/>
    </row>
    <row r="21" spans="1:21" ht="15.75" customHeight="1">
      <c r="A21" s="9" t="s">
        <v>5</v>
      </c>
      <c r="B21" s="9" t="s">
        <v>8</v>
      </c>
      <c r="C21" s="7" t="s">
        <v>23</v>
      </c>
      <c r="D21" s="7">
        <v>1</v>
      </c>
      <c r="E21" s="1" t="str">
        <f t="shared" si="0"/>
        <v>Directa</v>
      </c>
      <c r="F21" s="7">
        <v>100</v>
      </c>
      <c r="G21" s="7"/>
      <c r="H21" s="7" t="s">
        <v>59</v>
      </c>
      <c r="I21" s="7" t="s">
        <v>67</v>
      </c>
      <c r="J21" s="7" t="s">
        <v>162</v>
      </c>
      <c r="K21" s="7" t="s">
        <v>163</v>
      </c>
      <c r="L21" s="7" t="s">
        <v>149</v>
      </c>
      <c r="M21" s="7" t="s">
        <v>64</v>
      </c>
      <c r="N21" s="7" t="s">
        <v>150</v>
      </c>
      <c r="O21" s="13"/>
      <c r="P21" s="13" t="s">
        <v>151</v>
      </c>
      <c r="Q21" s="10" t="s">
        <v>161</v>
      </c>
      <c r="R21" s="9" t="s">
        <v>126</v>
      </c>
    </row>
    <row r="22" spans="1:21" ht="15.75" customHeight="1">
      <c r="A22" s="9" t="s">
        <v>5</v>
      </c>
      <c r="B22" s="9" t="s">
        <v>8</v>
      </c>
      <c r="C22" s="7" t="s">
        <v>24</v>
      </c>
      <c r="D22" s="7">
        <v>1</v>
      </c>
      <c r="E22" s="1" t="str">
        <f t="shared" si="0"/>
        <v>Directa</v>
      </c>
      <c r="F22" s="7"/>
      <c r="G22" s="7"/>
      <c r="H22" s="7" t="s">
        <v>59</v>
      </c>
      <c r="I22" s="7" t="s">
        <v>67</v>
      </c>
      <c r="J22" s="7" t="s">
        <v>164</v>
      </c>
      <c r="K22" s="7" t="s">
        <v>165</v>
      </c>
      <c r="L22" s="7" t="s">
        <v>149</v>
      </c>
      <c r="M22" s="7" t="s">
        <v>64</v>
      </c>
      <c r="N22" s="7" t="s">
        <v>150</v>
      </c>
      <c r="O22" s="8"/>
      <c r="P22" s="13" t="s">
        <v>151</v>
      </c>
      <c r="Q22" s="12" t="s">
        <v>161</v>
      </c>
      <c r="R22" s="9" t="s">
        <v>166</v>
      </c>
      <c r="T22" s="11"/>
    </row>
    <row r="23" spans="1:21" ht="15.75" customHeight="1">
      <c r="A23" s="9" t="s">
        <v>5</v>
      </c>
      <c r="B23" s="9" t="s">
        <v>9</v>
      </c>
      <c r="C23" s="7" t="s">
        <v>25</v>
      </c>
      <c r="D23" s="7">
        <v>1</v>
      </c>
      <c r="E23" s="1" t="str">
        <f t="shared" si="0"/>
        <v>Directa</v>
      </c>
      <c r="F23" s="7">
        <v>100</v>
      </c>
      <c r="G23" s="7">
        <v>0</v>
      </c>
      <c r="H23" s="7" t="s">
        <v>58</v>
      </c>
      <c r="I23" s="7" t="s">
        <v>67</v>
      </c>
      <c r="J23" s="7" t="s">
        <v>167</v>
      </c>
      <c r="K23" s="7" t="s">
        <v>168</v>
      </c>
      <c r="L23" s="7" t="s">
        <v>169</v>
      </c>
      <c r="M23" s="7" t="s">
        <v>64</v>
      </c>
      <c r="N23" s="7" t="s">
        <v>170</v>
      </c>
      <c r="O23" s="8" t="s">
        <v>64</v>
      </c>
      <c r="P23" s="8"/>
      <c r="Q23" s="10" t="s">
        <v>171</v>
      </c>
      <c r="R23" s="9" t="s">
        <v>140</v>
      </c>
    </row>
    <row r="24" spans="1:21" ht="15.75" customHeight="1">
      <c r="A24" s="9" t="s">
        <v>5</v>
      </c>
      <c r="B24" s="9" t="s">
        <v>9</v>
      </c>
      <c r="C24" s="7" t="s">
        <v>26</v>
      </c>
      <c r="D24" s="7">
        <v>1</v>
      </c>
      <c r="E24" s="1" t="str">
        <f t="shared" si="0"/>
        <v>Directa</v>
      </c>
      <c r="G24" s="7">
        <v>0</v>
      </c>
      <c r="H24" s="7" t="s">
        <v>58</v>
      </c>
      <c r="I24" s="7" t="s">
        <v>67</v>
      </c>
      <c r="J24" s="7" t="s">
        <v>172</v>
      </c>
      <c r="K24" s="7" t="e">
        <f t="shared" ref="K24:K25" ca="1" si="2">_xludf.CONCAT(J24, " (%)")</f>
        <v>#NAME?</v>
      </c>
      <c r="L24" s="7" t="s">
        <v>169</v>
      </c>
      <c r="M24" s="7" t="s">
        <v>64</v>
      </c>
      <c r="N24" s="7" t="s">
        <v>170</v>
      </c>
      <c r="O24" s="8" t="s">
        <v>64</v>
      </c>
      <c r="P24" s="8"/>
      <c r="Q24" s="10" t="s">
        <v>171</v>
      </c>
      <c r="R24" s="9" t="s">
        <v>173</v>
      </c>
    </row>
    <row r="25" spans="1:21" ht="15.75" customHeight="1">
      <c r="A25" s="9" t="s">
        <v>5</v>
      </c>
      <c r="B25" s="9" t="s">
        <v>9</v>
      </c>
      <c r="C25" s="7" t="s">
        <v>27</v>
      </c>
      <c r="D25" s="7">
        <v>1</v>
      </c>
      <c r="E25" s="1" t="str">
        <f t="shared" si="0"/>
        <v>Directa</v>
      </c>
      <c r="F25" s="7">
        <v>100</v>
      </c>
      <c r="G25" s="7">
        <v>0</v>
      </c>
      <c r="H25" s="7" t="s">
        <v>58</v>
      </c>
      <c r="I25" s="7" t="s">
        <v>67</v>
      </c>
      <c r="J25" s="7" t="s">
        <v>174</v>
      </c>
      <c r="K25" s="7" t="e">
        <f t="shared" ca="1" si="2"/>
        <v>#NAME?</v>
      </c>
      <c r="L25" s="7" t="s">
        <v>169</v>
      </c>
      <c r="M25" s="7" t="s">
        <v>64</v>
      </c>
      <c r="N25" s="7" t="s">
        <v>170</v>
      </c>
      <c r="O25" s="8" t="s">
        <v>64</v>
      </c>
      <c r="P25" s="8"/>
      <c r="Q25" s="10" t="s">
        <v>171</v>
      </c>
      <c r="R25" s="9" t="s">
        <v>173</v>
      </c>
    </row>
    <row r="26" spans="1:21" ht="15.75" customHeight="1">
      <c r="A26" s="9" t="s">
        <v>5</v>
      </c>
      <c r="B26" s="9" t="s">
        <v>9</v>
      </c>
      <c r="C26" s="7" t="s">
        <v>28</v>
      </c>
      <c r="D26" s="7">
        <v>1</v>
      </c>
      <c r="E26" s="1" t="str">
        <f t="shared" si="0"/>
        <v>Directa</v>
      </c>
      <c r="F26" s="7">
        <v>0</v>
      </c>
      <c r="G26" s="7"/>
      <c r="H26" s="7" t="s">
        <v>59</v>
      </c>
      <c r="I26" s="7" t="s">
        <v>59</v>
      </c>
      <c r="J26" s="7" t="s">
        <v>175</v>
      </c>
      <c r="K26" s="7" t="s">
        <v>176</v>
      </c>
      <c r="L26" s="7" t="s">
        <v>177</v>
      </c>
      <c r="M26" s="7" t="s">
        <v>64</v>
      </c>
      <c r="N26" s="7"/>
      <c r="O26" s="8" t="s">
        <v>64</v>
      </c>
      <c r="P26" s="8" t="s">
        <v>178</v>
      </c>
      <c r="Q26" s="12" t="s">
        <v>179</v>
      </c>
      <c r="R26" s="9" t="s">
        <v>126</v>
      </c>
      <c r="S26" s="16"/>
      <c r="T26" s="7"/>
    </row>
    <row r="27" spans="1:21" ht="15.75" customHeight="1">
      <c r="A27" s="9" t="s">
        <v>5</v>
      </c>
      <c r="B27" s="9" t="s">
        <v>10</v>
      </c>
      <c r="C27" s="7" t="s">
        <v>29</v>
      </c>
      <c r="D27" s="7">
        <v>1</v>
      </c>
      <c r="E27" s="1" t="str">
        <f t="shared" si="0"/>
        <v>Directa</v>
      </c>
      <c r="F27" s="7">
        <v>83.7</v>
      </c>
      <c r="G27" s="7">
        <v>50.1</v>
      </c>
      <c r="H27" s="7" t="s">
        <v>67</v>
      </c>
      <c r="I27" s="7" t="s">
        <v>67</v>
      </c>
      <c r="J27" s="7" t="s">
        <v>180</v>
      </c>
      <c r="K27" s="7" t="s">
        <v>181</v>
      </c>
      <c r="L27" s="7" t="s">
        <v>182</v>
      </c>
      <c r="M27" s="7" t="s">
        <v>64</v>
      </c>
      <c r="N27" s="7" t="s">
        <v>183</v>
      </c>
      <c r="O27" s="7" t="s">
        <v>64</v>
      </c>
      <c r="P27" s="8"/>
      <c r="Q27" s="12" t="s">
        <v>184</v>
      </c>
      <c r="R27" s="9" t="s">
        <v>166</v>
      </c>
    </row>
    <row r="28" spans="1:21" ht="15.75" customHeight="1">
      <c r="A28" s="9" t="s">
        <v>5</v>
      </c>
      <c r="B28" s="9" t="s">
        <v>10</v>
      </c>
      <c r="C28" s="7" t="s">
        <v>30</v>
      </c>
      <c r="D28" s="7">
        <v>-1</v>
      </c>
      <c r="E28" s="1" t="str">
        <f t="shared" si="0"/>
        <v>Inversa</v>
      </c>
      <c r="F28" s="7">
        <v>0</v>
      </c>
      <c r="G28" s="7"/>
      <c r="H28" s="7" t="s">
        <v>67</v>
      </c>
      <c r="I28" s="7" t="s">
        <v>67</v>
      </c>
      <c r="J28" s="7" t="s">
        <v>185</v>
      </c>
      <c r="K28" s="7" t="s">
        <v>186</v>
      </c>
      <c r="L28" s="7" t="s">
        <v>187</v>
      </c>
      <c r="M28" s="7" t="s">
        <v>64</v>
      </c>
      <c r="N28" s="13" t="s">
        <v>81</v>
      </c>
      <c r="P28" s="8"/>
      <c r="Q28" s="12" t="s">
        <v>188</v>
      </c>
      <c r="R28" s="9" t="s">
        <v>126</v>
      </c>
    </row>
    <row r="29" spans="1:21" ht="15.75" customHeight="1">
      <c r="A29" s="9" t="s">
        <v>5</v>
      </c>
      <c r="B29" s="9" t="s">
        <v>10</v>
      </c>
      <c r="C29" s="7" t="s">
        <v>31</v>
      </c>
      <c r="D29" s="7">
        <v>-1</v>
      </c>
      <c r="E29" s="1" t="str">
        <f t="shared" si="0"/>
        <v>Inversa</v>
      </c>
      <c r="F29" s="7">
        <v>0</v>
      </c>
      <c r="G29" s="7"/>
      <c r="H29" s="7" t="s">
        <v>67</v>
      </c>
      <c r="I29" s="7" t="s">
        <v>67</v>
      </c>
      <c r="J29" s="7" t="s">
        <v>189</v>
      </c>
      <c r="K29" s="7" t="e">
        <f t="shared" ref="K29:K30" ca="1" si="3">_xludf.CONCAT(J29, " (tasa por cada 100 mil habitantes)")</f>
        <v>#NAME?</v>
      </c>
      <c r="L29" s="7" t="s">
        <v>80</v>
      </c>
      <c r="M29" s="7" t="s">
        <v>64</v>
      </c>
      <c r="N29" s="13" t="s">
        <v>81</v>
      </c>
      <c r="P29" s="8"/>
      <c r="Q29" s="10" t="s">
        <v>190</v>
      </c>
      <c r="R29" s="9" t="s">
        <v>191</v>
      </c>
    </row>
    <row r="30" spans="1:21" ht="15.75" customHeight="1">
      <c r="A30" s="9" t="s">
        <v>5</v>
      </c>
      <c r="B30" s="9" t="s">
        <v>10</v>
      </c>
      <c r="C30" s="7" t="s">
        <v>32</v>
      </c>
      <c r="D30" s="7">
        <v>-1</v>
      </c>
      <c r="E30" s="1" t="str">
        <f t="shared" si="0"/>
        <v>Inversa</v>
      </c>
      <c r="F30" s="7">
        <v>0</v>
      </c>
      <c r="G30" s="7"/>
      <c r="H30" s="7" t="s">
        <v>67</v>
      </c>
      <c r="I30" s="7" t="s">
        <v>59</v>
      </c>
      <c r="J30" s="7" t="s">
        <v>192</v>
      </c>
      <c r="K30" s="7" t="e">
        <f t="shared" ca="1" si="3"/>
        <v>#NAME?</v>
      </c>
      <c r="L30" s="7" t="s">
        <v>80</v>
      </c>
      <c r="M30" s="7" t="s">
        <v>64</v>
      </c>
      <c r="N30" s="13" t="s">
        <v>81</v>
      </c>
      <c r="P30" s="8"/>
      <c r="Q30" s="10" t="s">
        <v>190</v>
      </c>
      <c r="R30" s="9" t="s">
        <v>126</v>
      </c>
    </row>
    <row r="31" spans="1:21" ht="15.75" customHeight="1">
      <c r="A31" s="9" t="s">
        <v>5</v>
      </c>
      <c r="B31" s="9" t="s">
        <v>10</v>
      </c>
      <c r="C31" s="7" t="s">
        <v>33</v>
      </c>
      <c r="D31" s="7">
        <v>-1</v>
      </c>
      <c r="E31" s="1" t="str">
        <f t="shared" si="0"/>
        <v>Inversa</v>
      </c>
      <c r="F31" s="7">
        <v>0</v>
      </c>
      <c r="G31" s="7"/>
      <c r="H31" s="7" t="s">
        <v>67</v>
      </c>
      <c r="I31" s="7" t="s">
        <v>59</v>
      </c>
      <c r="J31" s="7" t="s">
        <v>193</v>
      </c>
      <c r="K31" s="7" t="s">
        <v>194</v>
      </c>
      <c r="L31" s="7" t="s">
        <v>195</v>
      </c>
      <c r="M31" s="7" t="s">
        <v>196</v>
      </c>
      <c r="N31" s="7" t="s">
        <v>197</v>
      </c>
      <c r="O31" s="7" t="s">
        <v>64</v>
      </c>
      <c r="P31" s="8"/>
      <c r="Q31" s="12" t="s">
        <v>198</v>
      </c>
      <c r="R31" s="9" t="s">
        <v>199</v>
      </c>
    </row>
    <row r="32" spans="1:21" ht="15.75" customHeight="1">
      <c r="A32" s="9" t="s">
        <v>5</v>
      </c>
      <c r="B32" s="9" t="s">
        <v>11</v>
      </c>
      <c r="C32" s="9" t="s">
        <v>34</v>
      </c>
      <c r="D32" s="7">
        <v>-1</v>
      </c>
      <c r="E32" s="1" t="str">
        <f t="shared" si="0"/>
        <v>Inversa</v>
      </c>
      <c r="F32" s="7">
        <v>0</v>
      </c>
      <c r="G32" s="7"/>
      <c r="H32" s="7" t="s">
        <v>67</v>
      </c>
      <c r="I32" s="7" t="s">
        <v>67</v>
      </c>
      <c r="J32" s="7" t="s">
        <v>200</v>
      </c>
      <c r="K32" s="7" t="s">
        <v>200</v>
      </c>
      <c r="L32" s="7" t="s">
        <v>201</v>
      </c>
      <c r="O32" s="7" t="s">
        <v>64</v>
      </c>
      <c r="P32" s="8"/>
      <c r="Q32" s="14" t="s">
        <v>202</v>
      </c>
      <c r="R32" s="9" t="s">
        <v>203</v>
      </c>
    </row>
    <row r="33" spans="1:21" ht="15.75" customHeight="1">
      <c r="A33" s="9" t="s">
        <v>5</v>
      </c>
      <c r="B33" s="9" t="s">
        <v>11</v>
      </c>
      <c r="C33" s="9" t="s">
        <v>35</v>
      </c>
      <c r="D33" s="7">
        <v>-1</v>
      </c>
      <c r="E33" s="1" t="str">
        <f t="shared" si="0"/>
        <v>Inversa</v>
      </c>
      <c r="F33" s="7">
        <v>0</v>
      </c>
      <c r="G33" s="7">
        <v>100</v>
      </c>
      <c r="H33" s="7" t="s">
        <v>67</v>
      </c>
      <c r="I33" s="7" t="s">
        <v>59</v>
      </c>
      <c r="J33" s="7" t="s">
        <v>204</v>
      </c>
      <c r="K33" s="7" t="s">
        <v>205</v>
      </c>
      <c r="L33" s="7" t="s">
        <v>87</v>
      </c>
      <c r="M33" s="7" t="s">
        <v>64</v>
      </c>
      <c r="O33" s="7" t="s">
        <v>64</v>
      </c>
      <c r="P33" s="8"/>
      <c r="Q33" s="14" t="s">
        <v>206</v>
      </c>
      <c r="R33" s="9" t="s">
        <v>207</v>
      </c>
    </row>
    <row r="34" spans="1:21" ht="15.75" customHeight="1">
      <c r="A34" s="9" t="s">
        <v>5</v>
      </c>
      <c r="B34" s="9" t="s">
        <v>11</v>
      </c>
      <c r="C34" s="9" t="s">
        <v>36</v>
      </c>
      <c r="D34" s="7">
        <v>1</v>
      </c>
      <c r="E34" s="1" t="str">
        <f t="shared" si="0"/>
        <v>Directa</v>
      </c>
      <c r="F34" s="7">
        <v>100</v>
      </c>
      <c r="G34" s="7">
        <v>0</v>
      </c>
      <c r="H34" s="7" t="s">
        <v>135</v>
      </c>
      <c r="I34" s="7" t="s">
        <v>59</v>
      </c>
      <c r="J34" s="7" t="s">
        <v>208</v>
      </c>
      <c r="K34" s="7" t="e">
        <f ca="1">_xludf.CONCAT(J34, " (% de la población)")</f>
        <v>#NAME?</v>
      </c>
      <c r="L34" s="7" t="s">
        <v>209</v>
      </c>
      <c r="P34" s="8" t="s">
        <v>210</v>
      </c>
      <c r="Q34" s="14" t="s">
        <v>211</v>
      </c>
      <c r="R34" s="9" t="s">
        <v>212</v>
      </c>
      <c r="S34" s="7">
        <v>2021</v>
      </c>
    </row>
    <row r="35" spans="1:21" ht="15.75" customHeight="1">
      <c r="A35" s="9" t="s">
        <v>5</v>
      </c>
      <c r="B35" s="9" t="s">
        <v>11</v>
      </c>
      <c r="C35" s="7" t="s">
        <v>213</v>
      </c>
      <c r="D35" s="7">
        <v>1</v>
      </c>
      <c r="E35" s="1" t="str">
        <f t="shared" si="0"/>
        <v>Directa</v>
      </c>
      <c r="F35" s="7">
        <v>100</v>
      </c>
      <c r="G35" s="7"/>
      <c r="H35" s="7" t="s">
        <v>58</v>
      </c>
      <c r="I35" s="7" t="s">
        <v>59</v>
      </c>
      <c r="J35" s="7" t="s">
        <v>214</v>
      </c>
      <c r="K35" s="7" t="s">
        <v>215</v>
      </c>
      <c r="L35" s="7" t="s">
        <v>111</v>
      </c>
      <c r="M35" s="7" t="s">
        <v>64</v>
      </c>
      <c r="O35" s="7" t="s">
        <v>64</v>
      </c>
      <c r="P35" s="8"/>
      <c r="Q35" s="14" t="s">
        <v>216</v>
      </c>
      <c r="R35" s="9" t="s">
        <v>217</v>
      </c>
    </row>
    <row r="36" spans="1:21" ht="15.75" customHeight="1">
      <c r="A36" s="9" t="s">
        <v>5</v>
      </c>
      <c r="B36" s="9" t="s">
        <v>11</v>
      </c>
      <c r="C36" s="9" t="s">
        <v>218</v>
      </c>
      <c r="D36" s="7">
        <v>-1</v>
      </c>
      <c r="E36" s="7" t="s">
        <v>219</v>
      </c>
      <c r="G36" s="7"/>
      <c r="H36" s="7"/>
      <c r="I36" s="7"/>
      <c r="J36" s="7" t="s">
        <v>220</v>
      </c>
      <c r="K36" s="7" t="s">
        <v>220</v>
      </c>
      <c r="L36" s="7" t="s">
        <v>221</v>
      </c>
      <c r="M36" s="7" t="s">
        <v>64</v>
      </c>
      <c r="N36" s="7"/>
      <c r="O36" s="7" t="s">
        <v>64</v>
      </c>
      <c r="P36" s="8"/>
      <c r="Q36" s="11"/>
      <c r="R36" s="9" t="s">
        <v>222</v>
      </c>
    </row>
    <row r="37" spans="1:21" ht="15.75" customHeight="1">
      <c r="A37" s="9" t="s">
        <v>6</v>
      </c>
      <c r="B37" s="9" t="s">
        <v>12</v>
      </c>
      <c r="C37" s="7" t="s">
        <v>223</v>
      </c>
      <c r="D37" s="7">
        <v>1</v>
      </c>
      <c r="E37" s="1" t="str">
        <f t="shared" ref="E37:E40" si="4">IF(D37=1,"Directa","Inversa")</f>
        <v>Directa</v>
      </c>
      <c r="G37" s="7">
        <v>0</v>
      </c>
      <c r="H37" s="7" t="s">
        <v>67</v>
      </c>
      <c r="I37" s="7" t="s">
        <v>59</v>
      </c>
      <c r="J37" s="7" t="s">
        <v>224</v>
      </c>
      <c r="K37" s="7" t="e">
        <f ca="1">_xludf.CONCAT(J37, " (%)")</f>
        <v>#NAME?</v>
      </c>
      <c r="L37" s="7" t="s">
        <v>111</v>
      </c>
      <c r="M37" s="7" t="s">
        <v>64</v>
      </c>
      <c r="O37" s="7" t="s">
        <v>64</v>
      </c>
      <c r="P37" s="8"/>
      <c r="Q37" s="14" t="s">
        <v>225</v>
      </c>
      <c r="R37" s="9" t="s">
        <v>203</v>
      </c>
    </row>
    <row r="38" spans="1:21" ht="15.75" customHeight="1">
      <c r="A38" s="9" t="s">
        <v>6</v>
      </c>
      <c r="B38" s="9" t="s">
        <v>12</v>
      </c>
      <c r="C38" s="7" t="s">
        <v>226</v>
      </c>
      <c r="D38" s="7">
        <v>1</v>
      </c>
      <c r="E38" s="1" t="str">
        <f t="shared" si="4"/>
        <v>Directa</v>
      </c>
      <c r="F38" s="7"/>
      <c r="G38" s="7"/>
      <c r="H38" s="7" t="s">
        <v>67</v>
      </c>
      <c r="I38" s="7" t="s">
        <v>67</v>
      </c>
      <c r="J38" s="7" t="s">
        <v>227</v>
      </c>
      <c r="K38" s="7" t="s">
        <v>228</v>
      </c>
      <c r="L38" s="7" t="s">
        <v>229</v>
      </c>
      <c r="M38" s="7" t="s">
        <v>64</v>
      </c>
      <c r="N38" s="7" t="s">
        <v>230</v>
      </c>
      <c r="O38" s="7" t="s">
        <v>64</v>
      </c>
      <c r="P38" s="8"/>
      <c r="Q38" s="10" t="s">
        <v>231</v>
      </c>
      <c r="R38" s="7" t="s">
        <v>232</v>
      </c>
      <c r="S38" s="7">
        <v>2024</v>
      </c>
    </row>
    <row r="39" spans="1:21" ht="15.75" customHeight="1">
      <c r="A39" s="9" t="s">
        <v>6</v>
      </c>
      <c r="B39" s="9" t="s">
        <v>12</v>
      </c>
      <c r="C39" s="7" t="s">
        <v>233</v>
      </c>
      <c r="D39" s="7">
        <v>1</v>
      </c>
      <c r="E39" s="1" t="str">
        <f t="shared" si="4"/>
        <v>Directa</v>
      </c>
      <c r="G39" s="7"/>
      <c r="H39" s="7" t="s">
        <v>58</v>
      </c>
      <c r="I39" s="7" t="s">
        <v>59</v>
      </c>
      <c r="J39" s="7" t="s">
        <v>234</v>
      </c>
      <c r="K39" s="7" t="e">
        <f ca="1">_xludf.CONCAT(J39, " (% de la población)")</f>
        <v>#NAME?</v>
      </c>
      <c r="L39" s="7" t="s">
        <v>209</v>
      </c>
      <c r="M39" s="7" t="s">
        <v>64</v>
      </c>
      <c r="N39" s="7" t="s">
        <v>235</v>
      </c>
      <c r="O39" s="7" t="s">
        <v>64</v>
      </c>
      <c r="P39" s="8"/>
      <c r="Q39" s="12" t="s">
        <v>211</v>
      </c>
      <c r="R39" s="9" t="s">
        <v>236</v>
      </c>
    </row>
    <row r="40" spans="1:21" ht="15.75" customHeight="1">
      <c r="A40" s="9" t="s">
        <v>6</v>
      </c>
      <c r="B40" s="9" t="s">
        <v>12</v>
      </c>
      <c r="C40" s="7" t="s">
        <v>237</v>
      </c>
      <c r="D40" s="7">
        <v>1</v>
      </c>
      <c r="E40" s="1" t="str">
        <f t="shared" si="4"/>
        <v>Directa</v>
      </c>
      <c r="F40" s="7"/>
      <c r="G40" s="7">
        <v>0</v>
      </c>
      <c r="H40" s="7" t="s">
        <v>59</v>
      </c>
      <c r="I40" s="7" t="s">
        <v>67</v>
      </c>
      <c r="J40" s="7" t="s">
        <v>238</v>
      </c>
      <c r="K40" s="7" t="s">
        <v>239</v>
      </c>
      <c r="L40" s="7" t="s">
        <v>240</v>
      </c>
      <c r="M40" s="7"/>
      <c r="N40" s="7" t="s">
        <v>241</v>
      </c>
      <c r="O40" s="7"/>
      <c r="P40" s="8" t="s">
        <v>242</v>
      </c>
      <c r="Q40" s="12" t="s">
        <v>243</v>
      </c>
      <c r="R40" s="9" t="s">
        <v>244</v>
      </c>
    </row>
    <row r="41" spans="1:21" ht="15.75" customHeight="1">
      <c r="A41" s="9" t="s">
        <v>6</v>
      </c>
      <c r="B41" s="9" t="s">
        <v>12</v>
      </c>
      <c r="C41" s="7" t="s">
        <v>245</v>
      </c>
      <c r="D41" s="7">
        <v>-1</v>
      </c>
      <c r="E41" s="7" t="s">
        <v>219</v>
      </c>
      <c r="F41" s="7">
        <v>100</v>
      </c>
      <c r="G41" s="7">
        <v>0</v>
      </c>
      <c r="H41" s="7" t="s">
        <v>58</v>
      </c>
      <c r="I41" s="7" t="s">
        <v>67</v>
      </c>
      <c r="J41" s="7" t="s">
        <v>246</v>
      </c>
      <c r="K41" s="7" t="e">
        <f ca="1">_xludf.CONCAT(J41, " (% de la población)")</f>
        <v>#NAME?</v>
      </c>
      <c r="L41" s="7" t="s">
        <v>209</v>
      </c>
      <c r="M41" s="7"/>
      <c r="N41" s="7" t="s">
        <v>247</v>
      </c>
      <c r="O41" s="7"/>
      <c r="P41" s="8"/>
      <c r="Q41" s="12" t="s">
        <v>211</v>
      </c>
      <c r="R41" s="9" t="s">
        <v>248</v>
      </c>
    </row>
    <row r="42" spans="1:21" ht="15.75" customHeight="1">
      <c r="A42" s="9" t="s">
        <v>6</v>
      </c>
      <c r="B42" s="9" t="s">
        <v>13</v>
      </c>
      <c r="C42" s="7" t="s">
        <v>249</v>
      </c>
      <c r="D42" s="7">
        <v>-1</v>
      </c>
      <c r="E42" s="1" t="str">
        <f t="shared" ref="E42:E57" si="5">IF(D42=1,"Directa","Inversa")</f>
        <v>Inversa</v>
      </c>
      <c r="F42" s="7">
        <v>0</v>
      </c>
      <c r="H42" s="7" t="s">
        <v>67</v>
      </c>
      <c r="I42" s="7" t="s">
        <v>59</v>
      </c>
      <c r="J42" s="7" t="s">
        <v>250</v>
      </c>
      <c r="K42" s="7" t="e">
        <f ca="1">_xludf.CONCAT(J42, " (% de la población en ese rango de edad)")</f>
        <v>#NAME?</v>
      </c>
      <c r="L42" s="7" t="s">
        <v>251</v>
      </c>
      <c r="M42" s="7" t="s">
        <v>64</v>
      </c>
      <c r="N42" s="7" t="s">
        <v>252</v>
      </c>
      <c r="O42" s="7" t="s">
        <v>64</v>
      </c>
      <c r="P42" s="8"/>
      <c r="Q42" s="10" t="s">
        <v>253</v>
      </c>
      <c r="R42" s="9" t="s">
        <v>254</v>
      </c>
      <c r="S42" s="7">
        <v>2022</v>
      </c>
    </row>
    <row r="43" spans="1:21" ht="15.75" customHeight="1">
      <c r="A43" s="9" t="s">
        <v>6</v>
      </c>
      <c r="B43" s="9" t="s">
        <v>13</v>
      </c>
      <c r="C43" s="7" t="s">
        <v>255</v>
      </c>
      <c r="D43" s="7">
        <v>-1</v>
      </c>
      <c r="E43" s="1" t="str">
        <f t="shared" si="5"/>
        <v>Inversa</v>
      </c>
      <c r="F43" s="7">
        <v>0</v>
      </c>
      <c r="G43" s="7"/>
      <c r="H43" s="7" t="s">
        <v>67</v>
      </c>
      <c r="I43" s="7" t="s">
        <v>67</v>
      </c>
      <c r="J43" s="7" t="s">
        <v>256</v>
      </c>
      <c r="K43" s="7" t="s">
        <v>257</v>
      </c>
      <c r="L43" s="7" t="s">
        <v>258</v>
      </c>
      <c r="P43" s="13" t="s">
        <v>210</v>
      </c>
      <c r="Q43" s="10" t="s">
        <v>259</v>
      </c>
      <c r="R43" s="7" t="s">
        <v>126</v>
      </c>
    </row>
    <row r="44" spans="1:21" ht="15.75" customHeight="1">
      <c r="A44" s="9" t="s">
        <v>6</v>
      </c>
      <c r="B44" s="9" t="s">
        <v>13</v>
      </c>
      <c r="C44" s="7" t="s">
        <v>260</v>
      </c>
      <c r="D44" s="7">
        <v>-1</v>
      </c>
      <c r="E44" s="1" t="str">
        <f t="shared" si="5"/>
        <v>Inversa</v>
      </c>
      <c r="F44" s="7">
        <v>0</v>
      </c>
      <c r="G44" s="7"/>
      <c r="H44" s="7" t="s">
        <v>67</v>
      </c>
      <c r="I44" s="7" t="s">
        <v>59</v>
      </c>
      <c r="J44" s="7" t="s">
        <v>261</v>
      </c>
      <c r="K44" s="7" t="s">
        <v>262</v>
      </c>
      <c r="L44" s="7" t="s">
        <v>263</v>
      </c>
      <c r="M44" s="7" t="s">
        <v>64</v>
      </c>
      <c r="O44" s="7" t="s">
        <v>64</v>
      </c>
      <c r="P44" s="8"/>
      <c r="Q44" s="14" t="s">
        <v>264</v>
      </c>
      <c r="R44" s="9" t="s">
        <v>265</v>
      </c>
      <c r="S44" s="7">
        <v>2022</v>
      </c>
    </row>
    <row r="45" spans="1:21" ht="15.75" customHeight="1">
      <c r="A45" s="9" t="s">
        <v>6</v>
      </c>
      <c r="B45" s="9" t="s">
        <v>13</v>
      </c>
      <c r="C45" s="7" t="s">
        <v>266</v>
      </c>
      <c r="D45" s="7">
        <v>-1</v>
      </c>
      <c r="E45" s="1" t="str">
        <f t="shared" si="5"/>
        <v>Inversa</v>
      </c>
      <c r="F45" s="7">
        <v>0</v>
      </c>
      <c r="G45" s="7">
        <v>100</v>
      </c>
      <c r="H45" s="7" t="s">
        <v>127</v>
      </c>
      <c r="I45" s="7" t="s">
        <v>67</v>
      </c>
      <c r="J45" s="7" t="s">
        <v>267</v>
      </c>
      <c r="K45" s="7" t="s">
        <v>268</v>
      </c>
      <c r="L45" s="7" t="s">
        <v>251</v>
      </c>
      <c r="M45" s="7" t="s">
        <v>64</v>
      </c>
      <c r="O45" s="7" t="s">
        <v>64</v>
      </c>
      <c r="P45" s="8"/>
      <c r="Q45" s="10" t="s">
        <v>269</v>
      </c>
      <c r="R45" s="9" t="s">
        <v>270</v>
      </c>
    </row>
    <row r="46" spans="1:21" ht="15.75" customHeight="1">
      <c r="A46" s="9" t="s">
        <v>6</v>
      </c>
      <c r="B46" s="9" t="s">
        <v>13</v>
      </c>
      <c r="C46" s="7" t="s">
        <v>271</v>
      </c>
      <c r="D46" s="7">
        <v>-1</v>
      </c>
      <c r="E46" s="1" t="str">
        <f t="shared" si="5"/>
        <v>Inversa</v>
      </c>
      <c r="F46" s="7">
        <v>0</v>
      </c>
      <c r="G46" s="7"/>
      <c r="H46" s="7" t="s">
        <v>67</v>
      </c>
      <c r="I46" s="7" t="s">
        <v>59</v>
      </c>
      <c r="J46" s="7" t="s">
        <v>272</v>
      </c>
      <c r="K46" s="7" t="s">
        <v>272</v>
      </c>
      <c r="L46" s="7" t="s">
        <v>273</v>
      </c>
      <c r="M46" s="7" t="s">
        <v>64</v>
      </c>
      <c r="N46" s="7"/>
      <c r="O46" s="7" t="s">
        <v>64</v>
      </c>
      <c r="P46" s="8"/>
      <c r="Q46" s="12" t="s">
        <v>274</v>
      </c>
      <c r="R46" s="9" t="s">
        <v>275</v>
      </c>
      <c r="U46" s="11"/>
    </row>
    <row r="47" spans="1:21" ht="15.75" customHeight="1">
      <c r="A47" s="9" t="s">
        <v>6</v>
      </c>
      <c r="B47" s="9" t="s">
        <v>14</v>
      </c>
      <c r="C47" s="7" t="s">
        <v>276</v>
      </c>
      <c r="D47" s="7">
        <v>1</v>
      </c>
      <c r="E47" s="1" t="str">
        <f t="shared" si="5"/>
        <v>Directa</v>
      </c>
      <c r="F47" s="7">
        <v>100</v>
      </c>
      <c r="G47" s="7">
        <v>0</v>
      </c>
      <c r="H47" s="7" t="s">
        <v>127</v>
      </c>
      <c r="I47" s="7" t="s">
        <v>59</v>
      </c>
      <c r="J47" s="7" t="s">
        <v>277</v>
      </c>
      <c r="K47" s="7" t="e">
        <f ca="1">_xludf.CONCAT(J47, " (% de la población)")</f>
        <v>#NAME?</v>
      </c>
      <c r="L47" s="7" t="s">
        <v>143</v>
      </c>
      <c r="M47" s="7" t="s">
        <v>64</v>
      </c>
      <c r="O47" s="7" t="s">
        <v>64</v>
      </c>
      <c r="P47" s="8"/>
      <c r="Q47" s="10" t="s">
        <v>145</v>
      </c>
      <c r="R47" s="9" t="s">
        <v>278</v>
      </c>
      <c r="S47" s="7">
        <v>2021</v>
      </c>
    </row>
    <row r="48" spans="1:21" ht="15.75" customHeight="1">
      <c r="A48" s="9" t="s">
        <v>6</v>
      </c>
      <c r="B48" s="9" t="s">
        <v>14</v>
      </c>
      <c r="C48" s="7" t="s">
        <v>279</v>
      </c>
      <c r="D48" s="7">
        <v>1</v>
      </c>
      <c r="E48" s="1" t="str">
        <f t="shared" si="5"/>
        <v>Directa</v>
      </c>
      <c r="H48" s="7" t="s">
        <v>59</v>
      </c>
      <c r="I48" s="7" t="s">
        <v>59</v>
      </c>
      <c r="J48" s="7" t="s">
        <v>280</v>
      </c>
      <c r="K48" s="7" t="s">
        <v>281</v>
      </c>
      <c r="L48" s="11" t="s">
        <v>282</v>
      </c>
      <c r="P48" s="7" t="s">
        <v>283</v>
      </c>
      <c r="R48" s="9" t="s">
        <v>284</v>
      </c>
      <c r="T48" s="7" t="s">
        <v>285</v>
      </c>
      <c r="U48" s="10" t="s">
        <v>286</v>
      </c>
    </row>
    <row r="49" spans="1:21" ht="15.75" customHeight="1">
      <c r="A49" s="9" t="s">
        <v>6</v>
      </c>
      <c r="B49" s="9" t="s">
        <v>14</v>
      </c>
      <c r="C49" s="7" t="s">
        <v>287</v>
      </c>
      <c r="D49" s="7">
        <v>-1</v>
      </c>
      <c r="E49" s="1" t="str">
        <f t="shared" si="5"/>
        <v>Inversa</v>
      </c>
      <c r="F49" s="7">
        <v>0</v>
      </c>
      <c r="H49" s="7" t="s">
        <v>67</v>
      </c>
      <c r="I49" s="7" t="s">
        <v>67</v>
      </c>
      <c r="J49" s="7" t="s">
        <v>288</v>
      </c>
      <c r="K49" s="7" t="s">
        <v>289</v>
      </c>
      <c r="L49" s="7" t="s">
        <v>290</v>
      </c>
      <c r="M49" s="7" t="s">
        <v>64</v>
      </c>
      <c r="N49" s="7" t="s">
        <v>291</v>
      </c>
      <c r="O49" s="7" t="s">
        <v>64</v>
      </c>
      <c r="P49" s="8"/>
      <c r="Q49" s="12" t="s">
        <v>292</v>
      </c>
      <c r="R49" s="7" t="s">
        <v>293</v>
      </c>
    </row>
    <row r="50" spans="1:21" ht="15.75" customHeight="1">
      <c r="A50" s="9" t="s">
        <v>6</v>
      </c>
      <c r="B50" s="9" t="s">
        <v>14</v>
      </c>
      <c r="C50" s="7" t="s">
        <v>294</v>
      </c>
      <c r="D50" s="7">
        <v>-1</v>
      </c>
      <c r="E50" s="1" t="str">
        <f t="shared" si="5"/>
        <v>Inversa</v>
      </c>
      <c r="F50" s="7">
        <v>0</v>
      </c>
      <c r="H50" s="7" t="s">
        <v>58</v>
      </c>
      <c r="I50" s="7" t="s">
        <v>67</v>
      </c>
      <c r="J50" s="7" t="s">
        <v>295</v>
      </c>
      <c r="K50" s="7" t="s">
        <v>295</v>
      </c>
      <c r="L50" s="7" t="s">
        <v>296</v>
      </c>
      <c r="M50" s="7" t="s">
        <v>64</v>
      </c>
      <c r="N50" s="7"/>
      <c r="O50" s="7" t="s">
        <v>64</v>
      </c>
      <c r="P50" s="8"/>
      <c r="Q50" s="10" t="s">
        <v>297</v>
      </c>
      <c r="R50" s="7" t="s">
        <v>298</v>
      </c>
    </row>
    <row r="51" spans="1:21" ht="13">
      <c r="A51" s="9" t="s">
        <v>6</v>
      </c>
      <c r="B51" s="9" t="s">
        <v>14</v>
      </c>
      <c r="C51" s="7" t="s">
        <v>299</v>
      </c>
      <c r="D51" s="7">
        <v>-1</v>
      </c>
      <c r="E51" s="1" t="str">
        <f t="shared" si="5"/>
        <v>Inversa</v>
      </c>
      <c r="F51" s="7">
        <v>0</v>
      </c>
      <c r="H51" s="7" t="s">
        <v>58</v>
      </c>
      <c r="I51" s="7" t="s">
        <v>67</v>
      </c>
      <c r="J51" s="7" t="s">
        <v>300</v>
      </c>
      <c r="K51" s="7" t="s">
        <v>300</v>
      </c>
      <c r="L51" s="7" t="s">
        <v>296</v>
      </c>
      <c r="M51" s="7" t="s">
        <v>64</v>
      </c>
      <c r="N51" s="7"/>
      <c r="O51" s="7" t="s">
        <v>64</v>
      </c>
      <c r="P51" s="8"/>
      <c r="Q51" s="12" t="s">
        <v>297</v>
      </c>
      <c r="R51" s="7" t="s">
        <v>298</v>
      </c>
    </row>
    <row r="52" spans="1:21" ht="13">
      <c r="A52" s="9" t="s">
        <v>6</v>
      </c>
      <c r="B52" s="9" t="s">
        <v>15</v>
      </c>
      <c r="C52" s="7" t="s">
        <v>301</v>
      </c>
      <c r="D52" s="7">
        <v>1</v>
      </c>
      <c r="E52" s="1" t="str">
        <f t="shared" si="5"/>
        <v>Directa</v>
      </c>
      <c r="F52" s="7">
        <v>100</v>
      </c>
      <c r="G52" s="7"/>
      <c r="H52" s="7" t="s">
        <v>127</v>
      </c>
      <c r="I52" s="7" t="s">
        <v>59</v>
      </c>
      <c r="J52" s="7" t="s">
        <v>302</v>
      </c>
      <c r="K52" s="7" t="s">
        <v>303</v>
      </c>
      <c r="L52" s="7" t="s">
        <v>304</v>
      </c>
      <c r="M52" s="7" t="s">
        <v>64</v>
      </c>
      <c r="N52" s="7"/>
      <c r="O52" s="7" t="s">
        <v>64</v>
      </c>
      <c r="P52" s="8"/>
      <c r="Q52" s="12" t="s">
        <v>305</v>
      </c>
      <c r="R52" s="9" t="s">
        <v>306</v>
      </c>
      <c r="S52" s="9" t="s">
        <v>307</v>
      </c>
      <c r="T52" s="7" t="s">
        <v>308</v>
      </c>
      <c r="U52" s="14" t="s">
        <v>309</v>
      </c>
    </row>
    <row r="53" spans="1:21" ht="13">
      <c r="A53" s="9" t="s">
        <v>6</v>
      </c>
      <c r="B53" s="9" t="s">
        <v>15</v>
      </c>
      <c r="C53" s="7" t="s">
        <v>310</v>
      </c>
      <c r="D53" s="7">
        <v>1</v>
      </c>
      <c r="E53" s="1" t="str">
        <f t="shared" si="5"/>
        <v>Directa</v>
      </c>
      <c r="F53" s="7"/>
      <c r="G53" s="7">
        <v>0</v>
      </c>
      <c r="H53" s="7" t="s">
        <v>59</v>
      </c>
      <c r="I53" s="7" t="s">
        <v>59</v>
      </c>
      <c r="J53" s="7" t="s">
        <v>311</v>
      </c>
      <c r="K53" s="7" t="s">
        <v>312</v>
      </c>
      <c r="L53" s="7" t="s">
        <v>304</v>
      </c>
      <c r="P53" s="7" t="s">
        <v>242</v>
      </c>
      <c r="Q53" s="10" t="s">
        <v>305</v>
      </c>
      <c r="R53" s="9" t="s">
        <v>313</v>
      </c>
      <c r="T53" s="7" t="s">
        <v>314</v>
      </c>
      <c r="U53" s="12" t="s">
        <v>161</v>
      </c>
    </row>
    <row r="54" spans="1:21" ht="13">
      <c r="A54" s="9" t="s">
        <v>6</v>
      </c>
      <c r="B54" s="9" t="s">
        <v>15</v>
      </c>
      <c r="C54" s="7" t="s">
        <v>315</v>
      </c>
      <c r="D54" s="7">
        <v>1</v>
      </c>
      <c r="E54" s="1" t="str">
        <f t="shared" si="5"/>
        <v>Directa</v>
      </c>
      <c r="F54" s="7"/>
      <c r="G54" s="7">
        <v>0</v>
      </c>
      <c r="H54" s="7" t="s">
        <v>127</v>
      </c>
      <c r="I54" s="7" t="s">
        <v>59</v>
      </c>
      <c r="J54" s="7" t="s">
        <v>316</v>
      </c>
      <c r="K54" s="7" t="s">
        <v>317</v>
      </c>
      <c r="L54" s="7" t="s">
        <v>318</v>
      </c>
      <c r="M54" s="7" t="s">
        <v>64</v>
      </c>
      <c r="O54" s="7" t="s">
        <v>64</v>
      </c>
      <c r="Q54" s="12" t="s">
        <v>319</v>
      </c>
      <c r="R54" s="17" t="s">
        <v>320</v>
      </c>
      <c r="S54" s="9" t="s">
        <v>321</v>
      </c>
    </row>
    <row r="55" spans="1:21" ht="13">
      <c r="A55" s="9" t="s">
        <v>6</v>
      </c>
      <c r="B55" s="9" t="s">
        <v>15</v>
      </c>
      <c r="C55" s="7" t="s">
        <v>322</v>
      </c>
      <c r="D55" s="7">
        <v>1</v>
      </c>
      <c r="E55" s="1" t="str">
        <f t="shared" si="5"/>
        <v>Directa</v>
      </c>
      <c r="F55" s="7">
        <v>0</v>
      </c>
      <c r="G55" s="7"/>
      <c r="H55" s="7" t="s">
        <v>59</v>
      </c>
      <c r="I55" s="7" t="s">
        <v>67</v>
      </c>
      <c r="J55" s="7" t="s">
        <v>323</v>
      </c>
      <c r="K55" s="7" t="s">
        <v>324</v>
      </c>
      <c r="L55" s="7" t="s">
        <v>304</v>
      </c>
      <c r="N55" s="7"/>
      <c r="O55" s="8"/>
      <c r="P55" s="7" t="s">
        <v>242</v>
      </c>
      <c r="Q55" s="10" t="s">
        <v>305</v>
      </c>
      <c r="R55" s="9" t="s">
        <v>166</v>
      </c>
      <c r="S55" s="7">
        <v>2022</v>
      </c>
    </row>
    <row r="56" spans="1:21" ht="13">
      <c r="A56" s="9" t="s">
        <v>6</v>
      </c>
      <c r="B56" s="9" t="s">
        <v>15</v>
      </c>
      <c r="C56" s="7" t="s">
        <v>325</v>
      </c>
      <c r="D56" s="7">
        <v>1</v>
      </c>
      <c r="E56" s="1" t="str">
        <f t="shared" si="5"/>
        <v>Directa</v>
      </c>
      <c r="F56" s="7"/>
      <c r="G56" s="7"/>
      <c r="H56" s="7" t="s">
        <v>59</v>
      </c>
      <c r="I56" s="7" t="s">
        <v>59</v>
      </c>
      <c r="J56" s="7" t="s">
        <v>326</v>
      </c>
      <c r="K56" s="7" t="s">
        <v>327</v>
      </c>
      <c r="L56" s="7" t="s">
        <v>304</v>
      </c>
      <c r="N56" s="7"/>
      <c r="O56" s="8"/>
      <c r="P56" s="7" t="s">
        <v>242</v>
      </c>
      <c r="Q56" s="10" t="s">
        <v>305</v>
      </c>
      <c r="R56" s="9" t="s">
        <v>166</v>
      </c>
      <c r="S56" s="7">
        <v>2022</v>
      </c>
    </row>
    <row r="57" spans="1:21" ht="13">
      <c r="A57" s="9" t="s">
        <v>6</v>
      </c>
      <c r="B57" s="9" t="s">
        <v>15</v>
      </c>
      <c r="C57" s="7" t="s">
        <v>328</v>
      </c>
      <c r="D57" s="7">
        <v>1</v>
      </c>
      <c r="E57" s="1" t="str">
        <f t="shared" si="5"/>
        <v>Directa</v>
      </c>
      <c r="F57" s="7">
        <v>0</v>
      </c>
      <c r="G57" s="7"/>
      <c r="H57" s="7" t="s">
        <v>59</v>
      </c>
      <c r="I57" s="7" t="s">
        <v>67</v>
      </c>
      <c r="J57" s="7" t="s">
        <v>329</v>
      </c>
      <c r="K57" s="1" t="e">
        <f ca="1">_xludf.CONCAT(J57, " (tasa por cada 100 mil habitantes)")</f>
        <v>#NAME?</v>
      </c>
      <c r="L57" s="7" t="s">
        <v>330</v>
      </c>
      <c r="O57" s="8"/>
      <c r="P57" s="7" t="s">
        <v>242</v>
      </c>
      <c r="Q57" s="12" t="s">
        <v>331</v>
      </c>
      <c r="R57" s="9" t="s">
        <v>332</v>
      </c>
      <c r="S57" s="9" t="s">
        <v>333</v>
      </c>
    </row>
    <row r="58" spans="1:21" ht="13">
      <c r="O58" s="18"/>
      <c r="P58" s="18"/>
    </row>
    <row r="59" spans="1:21" ht="13">
      <c r="O59" s="18"/>
      <c r="P59" s="18"/>
    </row>
    <row r="60" spans="1:21" ht="13">
      <c r="O60" s="18"/>
      <c r="P60" s="18"/>
    </row>
    <row r="61" spans="1:21" ht="13">
      <c r="O61" s="18"/>
      <c r="P61" s="18"/>
    </row>
    <row r="62" spans="1:21" ht="13">
      <c r="O62" s="18"/>
      <c r="P62" s="18"/>
    </row>
    <row r="63" spans="1:21" ht="13">
      <c r="O63" s="18"/>
      <c r="P63" s="18"/>
    </row>
    <row r="64" spans="1:21" ht="13">
      <c r="O64" s="18"/>
      <c r="P64" s="18"/>
    </row>
    <row r="65" spans="15:16" ht="13">
      <c r="O65" s="18"/>
      <c r="P65" s="18"/>
    </row>
    <row r="66" spans="15:16" ht="13">
      <c r="O66" s="18"/>
      <c r="P66" s="18"/>
    </row>
    <row r="67" spans="15:16" ht="13">
      <c r="O67" s="18"/>
      <c r="P67" s="18"/>
    </row>
    <row r="68" spans="15:16" ht="13">
      <c r="O68" s="18"/>
      <c r="P68" s="18"/>
    </row>
    <row r="69" spans="15:16" ht="13">
      <c r="O69" s="18"/>
      <c r="P69" s="18"/>
    </row>
    <row r="70" spans="15:16" ht="13">
      <c r="O70" s="18"/>
      <c r="P70" s="18"/>
    </row>
    <row r="71" spans="15:16" ht="13">
      <c r="O71" s="18"/>
      <c r="P71" s="18"/>
    </row>
    <row r="72" spans="15:16" ht="13">
      <c r="O72" s="18"/>
      <c r="P72" s="18"/>
    </row>
    <row r="73" spans="15:16" ht="13">
      <c r="O73" s="18"/>
      <c r="P73" s="18"/>
    </row>
    <row r="74" spans="15:16" ht="13">
      <c r="O74" s="18"/>
      <c r="P74" s="18"/>
    </row>
    <row r="75" spans="15:16" ht="13">
      <c r="O75" s="18"/>
      <c r="P75" s="18"/>
    </row>
    <row r="76" spans="15:16" ht="13">
      <c r="O76" s="18"/>
      <c r="P76" s="18"/>
    </row>
    <row r="77" spans="15:16" ht="13">
      <c r="O77" s="18"/>
      <c r="P77" s="18"/>
    </row>
    <row r="78" spans="15:16" ht="13">
      <c r="O78" s="18"/>
      <c r="P78" s="18"/>
    </row>
    <row r="79" spans="15:16" ht="13">
      <c r="O79" s="18"/>
      <c r="P79" s="18"/>
    </row>
    <row r="80" spans="15:16" ht="13">
      <c r="O80" s="18"/>
      <c r="P80" s="18"/>
    </row>
    <row r="81" spans="15:16" ht="13">
      <c r="O81" s="18"/>
      <c r="P81" s="18"/>
    </row>
    <row r="82" spans="15:16" ht="13">
      <c r="O82" s="18"/>
      <c r="P82" s="18"/>
    </row>
    <row r="83" spans="15:16" ht="13">
      <c r="O83" s="18"/>
      <c r="P83" s="18"/>
    </row>
    <row r="84" spans="15:16" ht="13">
      <c r="O84" s="18"/>
      <c r="P84" s="18"/>
    </row>
    <row r="85" spans="15:16" ht="13">
      <c r="O85" s="18"/>
      <c r="P85" s="18"/>
    </row>
    <row r="86" spans="15:16" ht="13">
      <c r="O86" s="18"/>
      <c r="P86" s="18"/>
    </row>
    <row r="87" spans="15:16" ht="13">
      <c r="O87" s="18"/>
      <c r="P87" s="18"/>
    </row>
    <row r="88" spans="15:16" ht="13">
      <c r="O88" s="18"/>
      <c r="P88" s="18"/>
    </row>
    <row r="89" spans="15:16" ht="13">
      <c r="O89" s="18"/>
      <c r="P89" s="18"/>
    </row>
    <row r="90" spans="15:16" ht="13">
      <c r="O90" s="18"/>
      <c r="P90" s="18"/>
    </row>
    <row r="91" spans="15:16" ht="13">
      <c r="O91" s="18"/>
      <c r="P91" s="18"/>
    </row>
    <row r="92" spans="15:16" ht="13">
      <c r="O92" s="18"/>
      <c r="P92" s="18"/>
    </row>
    <row r="93" spans="15:16" ht="13">
      <c r="O93" s="18"/>
      <c r="P93" s="18"/>
    </row>
    <row r="94" spans="15:16" ht="13">
      <c r="O94" s="18"/>
      <c r="P94" s="18"/>
    </row>
    <row r="95" spans="15:16" ht="13">
      <c r="O95" s="18"/>
      <c r="P95" s="18"/>
    </row>
    <row r="96" spans="15:16" ht="13">
      <c r="O96" s="18"/>
      <c r="P96" s="18"/>
    </row>
    <row r="97" spans="15:16" ht="13">
      <c r="O97" s="18"/>
      <c r="P97" s="18"/>
    </row>
    <row r="98" spans="15:16" ht="13">
      <c r="O98" s="18"/>
      <c r="P98" s="18"/>
    </row>
    <row r="99" spans="15:16" ht="13">
      <c r="O99" s="18"/>
      <c r="P99" s="18"/>
    </row>
    <row r="100" spans="15:16" ht="13">
      <c r="O100" s="18"/>
      <c r="P100" s="18"/>
    </row>
    <row r="101" spans="15:16" ht="13">
      <c r="O101" s="18"/>
      <c r="P101" s="18"/>
    </row>
    <row r="102" spans="15:16" ht="13">
      <c r="O102" s="18"/>
      <c r="P102" s="18"/>
    </row>
    <row r="103" spans="15:16" ht="13">
      <c r="O103" s="18"/>
      <c r="P103" s="18"/>
    </row>
    <row r="104" spans="15:16" ht="13">
      <c r="O104" s="18"/>
      <c r="P104" s="18"/>
    </row>
    <row r="105" spans="15:16" ht="13">
      <c r="O105" s="18"/>
      <c r="P105" s="18"/>
    </row>
    <row r="106" spans="15:16" ht="13">
      <c r="O106" s="18"/>
      <c r="P106" s="18"/>
    </row>
    <row r="107" spans="15:16" ht="13">
      <c r="O107" s="18"/>
      <c r="P107" s="18"/>
    </row>
    <row r="108" spans="15:16" ht="13">
      <c r="O108" s="18"/>
      <c r="P108" s="18"/>
    </row>
    <row r="109" spans="15:16" ht="13">
      <c r="O109" s="18"/>
      <c r="P109" s="18"/>
    </row>
    <row r="110" spans="15:16" ht="13">
      <c r="O110" s="18"/>
      <c r="P110" s="18"/>
    </row>
    <row r="111" spans="15:16" ht="13">
      <c r="O111" s="18"/>
      <c r="P111" s="18"/>
    </row>
    <row r="112" spans="15:16" ht="13">
      <c r="O112" s="18"/>
      <c r="P112" s="18"/>
    </row>
    <row r="113" spans="15:16" ht="13">
      <c r="O113" s="18"/>
      <c r="P113" s="18"/>
    </row>
    <row r="114" spans="15:16" ht="13">
      <c r="O114" s="18"/>
      <c r="P114" s="18"/>
    </row>
    <row r="115" spans="15:16" ht="13">
      <c r="O115" s="18"/>
      <c r="P115" s="18"/>
    </row>
    <row r="116" spans="15:16" ht="13">
      <c r="O116" s="18"/>
      <c r="P116" s="18"/>
    </row>
    <row r="117" spans="15:16" ht="13">
      <c r="O117" s="18"/>
      <c r="P117" s="18"/>
    </row>
    <row r="118" spans="15:16" ht="13">
      <c r="O118" s="18"/>
      <c r="P118" s="18"/>
    </row>
    <row r="119" spans="15:16" ht="13">
      <c r="O119" s="18"/>
      <c r="P119" s="18"/>
    </row>
    <row r="120" spans="15:16" ht="13">
      <c r="O120" s="18"/>
      <c r="P120" s="18"/>
    </row>
    <row r="121" spans="15:16" ht="13">
      <c r="O121" s="18"/>
      <c r="P121" s="18"/>
    </row>
    <row r="122" spans="15:16" ht="13">
      <c r="O122" s="18"/>
      <c r="P122" s="18"/>
    </row>
    <row r="123" spans="15:16" ht="13">
      <c r="O123" s="18"/>
      <c r="P123" s="18"/>
    </row>
    <row r="124" spans="15:16" ht="13">
      <c r="O124" s="18"/>
      <c r="P124" s="18"/>
    </row>
    <row r="125" spans="15:16" ht="13">
      <c r="O125" s="18"/>
      <c r="P125" s="18"/>
    </row>
    <row r="126" spans="15:16" ht="13">
      <c r="O126" s="18"/>
      <c r="P126" s="18"/>
    </row>
    <row r="127" spans="15:16" ht="13">
      <c r="O127" s="18"/>
      <c r="P127" s="18"/>
    </row>
    <row r="128" spans="15:16" ht="13">
      <c r="O128" s="18"/>
      <c r="P128" s="18"/>
    </row>
    <row r="129" spans="15:16" ht="13">
      <c r="O129" s="18"/>
      <c r="P129" s="18"/>
    </row>
    <row r="130" spans="15:16" ht="13">
      <c r="O130" s="18"/>
      <c r="P130" s="18"/>
    </row>
    <row r="131" spans="15:16" ht="13">
      <c r="O131" s="18"/>
      <c r="P131" s="18"/>
    </row>
    <row r="132" spans="15:16" ht="13">
      <c r="O132" s="18"/>
      <c r="P132" s="18"/>
    </row>
    <row r="133" spans="15:16" ht="13">
      <c r="O133" s="18"/>
      <c r="P133" s="18"/>
    </row>
    <row r="134" spans="15:16" ht="13">
      <c r="O134" s="18"/>
      <c r="P134" s="18"/>
    </row>
    <row r="135" spans="15:16" ht="13">
      <c r="O135" s="18"/>
      <c r="P135" s="18"/>
    </row>
    <row r="136" spans="15:16" ht="13">
      <c r="O136" s="18"/>
      <c r="P136" s="18"/>
    </row>
    <row r="137" spans="15:16" ht="13">
      <c r="O137" s="18"/>
      <c r="P137" s="18"/>
    </row>
    <row r="138" spans="15:16" ht="13">
      <c r="O138" s="18"/>
      <c r="P138" s="18"/>
    </row>
    <row r="139" spans="15:16" ht="13">
      <c r="O139" s="18"/>
      <c r="P139" s="18"/>
    </row>
    <row r="140" spans="15:16" ht="13">
      <c r="O140" s="18"/>
      <c r="P140" s="18"/>
    </row>
    <row r="141" spans="15:16" ht="13">
      <c r="O141" s="18"/>
      <c r="P141" s="18"/>
    </row>
    <row r="142" spans="15:16" ht="13">
      <c r="O142" s="18"/>
      <c r="P142" s="18"/>
    </row>
    <row r="143" spans="15:16" ht="13">
      <c r="O143" s="18"/>
      <c r="P143" s="18"/>
    </row>
    <row r="144" spans="15:16" ht="13">
      <c r="O144" s="18"/>
      <c r="P144" s="18"/>
    </row>
    <row r="145" spans="15:16" ht="13">
      <c r="O145" s="18"/>
      <c r="P145" s="18"/>
    </row>
    <row r="146" spans="15:16" ht="13">
      <c r="O146" s="18"/>
      <c r="P146" s="18"/>
    </row>
    <row r="147" spans="15:16" ht="13">
      <c r="O147" s="18"/>
      <c r="P147" s="18"/>
    </row>
    <row r="148" spans="15:16" ht="13">
      <c r="O148" s="18"/>
      <c r="P148" s="18"/>
    </row>
    <row r="149" spans="15:16" ht="13">
      <c r="O149" s="18"/>
      <c r="P149" s="18"/>
    </row>
    <row r="150" spans="15:16" ht="13">
      <c r="O150" s="18"/>
      <c r="P150" s="18"/>
    </row>
    <row r="151" spans="15:16" ht="13">
      <c r="O151" s="18"/>
      <c r="P151" s="18"/>
    </row>
    <row r="152" spans="15:16" ht="13">
      <c r="O152" s="18"/>
      <c r="P152" s="18"/>
    </row>
    <row r="153" spans="15:16" ht="13">
      <c r="O153" s="18"/>
      <c r="P153" s="18"/>
    </row>
    <row r="154" spans="15:16" ht="13">
      <c r="O154" s="18"/>
      <c r="P154" s="18"/>
    </row>
    <row r="155" spans="15:16" ht="13">
      <c r="O155" s="18"/>
      <c r="P155" s="18"/>
    </row>
    <row r="156" spans="15:16" ht="13">
      <c r="O156" s="18"/>
      <c r="P156" s="18"/>
    </row>
    <row r="157" spans="15:16" ht="13">
      <c r="O157" s="18"/>
      <c r="P157" s="18"/>
    </row>
    <row r="158" spans="15:16" ht="13">
      <c r="O158" s="18"/>
      <c r="P158" s="18"/>
    </row>
    <row r="159" spans="15:16" ht="13">
      <c r="O159" s="18"/>
      <c r="P159" s="18"/>
    </row>
    <row r="160" spans="15:16" ht="13">
      <c r="O160" s="18"/>
      <c r="P160" s="18"/>
    </row>
    <row r="161" spans="15:16" ht="13">
      <c r="O161" s="18"/>
      <c r="P161" s="18"/>
    </row>
    <row r="162" spans="15:16" ht="13">
      <c r="O162" s="18"/>
      <c r="P162" s="18"/>
    </row>
    <row r="163" spans="15:16" ht="13">
      <c r="O163" s="18"/>
      <c r="P163" s="18"/>
    </row>
    <row r="164" spans="15:16" ht="13">
      <c r="O164" s="18"/>
      <c r="P164" s="18"/>
    </row>
    <row r="165" spans="15:16" ht="13">
      <c r="O165" s="18"/>
      <c r="P165" s="18"/>
    </row>
    <row r="166" spans="15:16" ht="13">
      <c r="O166" s="18"/>
      <c r="P166" s="18"/>
    </row>
    <row r="167" spans="15:16" ht="13">
      <c r="O167" s="18"/>
      <c r="P167" s="18"/>
    </row>
    <row r="168" spans="15:16" ht="13">
      <c r="O168" s="18"/>
      <c r="P168" s="18"/>
    </row>
    <row r="169" spans="15:16" ht="13">
      <c r="O169" s="18"/>
      <c r="P169" s="18"/>
    </row>
    <row r="170" spans="15:16" ht="13">
      <c r="O170" s="18"/>
      <c r="P170" s="18"/>
    </row>
    <row r="171" spans="15:16" ht="13">
      <c r="O171" s="18"/>
      <c r="P171" s="18"/>
    </row>
    <row r="172" spans="15:16" ht="13">
      <c r="O172" s="18"/>
      <c r="P172" s="18"/>
    </row>
    <row r="173" spans="15:16" ht="13">
      <c r="O173" s="18"/>
      <c r="P173" s="18"/>
    </row>
    <row r="174" spans="15:16" ht="13">
      <c r="O174" s="18"/>
      <c r="P174" s="18"/>
    </row>
    <row r="175" spans="15:16" ht="13">
      <c r="O175" s="18"/>
      <c r="P175" s="18"/>
    </row>
    <row r="176" spans="15:16" ht="13">
      <c r="O176" s="18"/>
      <c r="P176" s="18"/>
    </row>
    <row r="177" spans="15:16" ht="13">
      <c r="O177" s="18"/>
      <c r="P177" s="18"/>
    </row>
    <row r="178" spans="15:16" ht="13">
      <c r="O178" s="18"/>
      <c r="P178" s="18"/>
    </row>
    <row r="179" spans="15:16" ht="13">
      <c r="O179" s="18"/>
      <c r="P179" s="18"/>
    </row>
    <row r="180" spans="15:16" ht="13">
      <c r="O180" s="18"/>
      <c r="P180" s="18"/>
    </row>
    <row r="181" spans="15:16" ht="13">
      <c r="O181" s="18"/>
      <c r="P181" s="18"/>
    </row>
    <row r="182" spans="15:16" ht="13">
      <c r="O182" s="18"/>
      <c r="P182" s="18"/>
    </row>
    <row r="183" spans="15:16" ht="13">
      <c r="O183" s="18"/>
      <c r="P183" s="18"/>
    </row>
    <row r="184" spans="15:16" ht="13">
      <c r="O184" s="18"/>
      <c r="P184" s="18"/>
    </row>
    <row r="185" spans="15:16" ht="13">
      <c r="O185" s="18"/>
      <c r="P185" s="18"/>
    </row>
    <row r="186" spans="15:16" ht="13">
      <c r="O186" s="18"/>
      <c r="P186" s="18"/>
    </row>
    <row r="187" spans="15:16" ht="13">
      <c r="O187" s="18"/>
      <c r="P187" s="18"/>
    </row>
    <row r="188" spans="15:16" ht="13">
      <c r="O188" s="18"/>
      <c r="P188" s="18"/>
    </row>
    <row r="189" spans="15:16" ht="13">
      <c r="O189" s="18"/>
      <c r="P189" s="18"/>
    </row>
    <row r="190" spans="15:16" ht="13">
      <c r="O190" s="18"/>
      <c r="P190" s="18"/>
    </row>
    <row r="191" spans="15:16" ht="13">
      <c r="O191" s="18"/>
      <c r="P191" s="18"/>
    </row>
    <row r="192" spans="15:16" ht="13">
      <c r="O192" s="18"/>
      <c r="P192" s="18"/>
    </row>
    <row r="193" spans="15:16" ht="13">
      <c r="O193" s="18"/>
      <c r="P193" s="18"/>
    </row>
    <row r="194" spans="15:16" ht="13">
      <c r="O194" s="18"/>
      <c r="P194" s="18"/>
    </row>
    <row r="195" spans="15:16" ht="13">
      <c r="O195" s="18"/>
      <c r="P195" s="18"/>
    </row>
    <row r="196" spans="15:16" ht="13">
      <c r="O196" s="18"/>
      <c r="P196" s="18"/>
    </row>
    <row r="197" spans="15:16" ht="13">
      <c r="O197" s="18"/>
      <c r="P197" s="18"/>
    </row>
    <row r="198" spans="15:16" ht="13">
      <c r="O198" s="18"/>
      <c r="P198" s="18"/>
    </row>
    <row r="199" spans="15:16" ht="13">
      <c r="O199" s="18"/>
      <c r="P199" s="18"/>
    </row>
    <row r="200" spans="15:16" ht="13">
      <c r="O200" s="18"/>
      <c r="P200" s="18"/>
    </row>
    <row r="201" spans="15:16" ht="13">
      <c r="O201" s="18"/>
      <c r="P201" s="18"/>
    </row>
    <row r="202" spans="15:16" ht="13">
      <c r="O202" s="18"/>
      <c r="P202" s="18"/>
    </row>
    <row r="203" spans="15:16" ht="13">
      <c r="O203" s="18"/>
      <c r="P203" s="18"/>
    </row>
    <row r="204" spans="15:16" ht="13">
      <c r="O204" s="18"/>
      <c r="P204" s="18"/>
    </row>
    <row r="205" spans="15:16" ht="13">
      <c r="O205" s="18"/>
      <c r="P205" s="18"/>
    </row>
    <row r="206" spans="15:16" ht="13">
      <c r="O206" s="18"/>
      <c r="P206" s="18"/>
    </row>
    <row r="207" spans="15:16" ht="13">
      <c r="O207" s="18"/>
      <c r="P207" s="18"/>
    </row>
    <row r="208" spans="15:16" ht="13">
      <c r="O208" s="18"/>
      <c r="P208" s="18"/>
    </row>
    <row r="209" spans="15:16" ht="13">
      <c r="O209" s="18"/>
      <c r="P209" s="18"/>
    </row>
    <row r="210" spans="15:16" ht="13">
      <c r="O210" s="18"/>
      <c r="P210" s="18"/>
    </row>
    <row r="211" spans="15:16" ht="13">
      <c r="O211" s="18"/>
      <c r="P211" s="18"/>
    </row>
    <row r="212" spans="15:16" ht="13">
      <c r="O212" s="18"/>
      <c r="P212" s="18"/>
    </row>
    <row r="213" spans="15:16" ht="13">
      <c r="O213" s="18"/>
      <c r="P213" s="18"/>
    </row>
    <row r="214" spans="15:16" ht="13">
      <c r="O214" s="18"/>
      <c r="P214" s="18"/>
    </row>
    <row r="215" spans="15:16" ht="13">
      <c r="O215" s="18"/>
      <c r="P215" s="18"/>
    </row>
    <row r="216" spans="15:16" ht="13">
      <c r="O216" s="18"/>
      <c r="P216" s="18"/>
    </row>
    <row r="217" spans="15:16" ht="13">
      <c r="O217" s="18"/>
      <c r="P217" s="18"/>
    </row>
    <row r="218" spans="15:16" ht="13">
      <c r="O218" s="18"/>
      <c r="P218" s="18"/>
    </row>
    <row r="219" spans="15:16" ht="13">
      <c r="O219" s="18"/>
      <c r="P219" s="18"/>
    </row>
    <row r="220" spans="15:16" ht="13">
      <c r="O220" s="18"/>
      <c r="P220" s="18"/>
    </row>
    <row r="221" spans="15:16" ht="13">
      <c r="O221" s="18"/>
      <c r="P221" s="18"/>
    </row>
    <row r="222" spans="15:16" ht="13">
      <c r="O222" s="18"/>
      <c r="P222" s="18"/>
    </row>
    <row r="223" spans="15:16" ht="13">
      <c r="O223" s="18"/>
      <c r="P223" s="18"/>
    </row>
    <row r="224" spans="15:16" ht="13">
      <c r="O224" s="18"/>
      <c r="P224" s="18"/>
    </row>
    <row r="225" spans="15:16" ht="13">
      <c r="O225" s="18"/>
      <c r="P225" s="18"/>
    </row>
    <row r="226" spans="15:16" ht="13">
      <c r="O226" s="18"/>
      <c r="P226" s="18"/>
    </row>
    <row r="227" spans="15:16" ht="13">
      <c r="O227" s="18"/>
      <c r="P227" s="18"/>
    </row>
    <row r="228" spans="15:16" ht="13">
      <c r="O228" s="18"/>
      <c r="P228" s="18"/>
    </row>
    <row r="229" spans="15:16" ht="13">
      <c r="O229" s="18"/>
      <c r="P229" s="18"/>
    </row>
    <row r="230" spans="15:16" ht="13">
      <c r="O230" s="18"/>
      <c r="P230" s="18"/>
    </row>
    <row r="231" spans="15:16" ht="13">
      <c r="O231" s="18"/>
      <c r="P231" s="18"/>
    </row>
    <row r="232" spans="15:16" ht="13">
      <c r="O232" s="18"/>
      <c r="P232" s="18"/>
    </row>
    <row r="233" spans="15:16" ht="13">
      <c r="O233" s="18"/>
      <c r="P233" s="18"/>
    </row>
    <row r="234" spans="15:16" ht="13">
      <c r="O234" s="18"/>
      <c r="P234" s="18"/>
    </row>
    <row r="235" spans="15:16" ht="13">
      <c r="O235" s="18"/>
      <c r="P235" s="18"/>
    </row>
    <row r="236" spans="15:16" ht="13">
      <c r="O236" s="18"/>
      <c r="P236" s="18"/>
    </row>
    <row r="237" spans="15:16" ht="13">
      <c r="O237" s="18"/>
      <c r="P237" s="18"/>
    </row>
    <row r="238" spans="15:16" ht="13">
      <c r="O238" s="18"/>
      <c r="P238" s="18"/>
    </row>
    <row r="239" spans="15:16" ht="13">
      <c r="O239" s="18"/>
      <c r="P239" s="18"/>
    </row>
    <row r="240" spans="15:16" ht="13">
      <c r="O240" s="18"/>
      <c r="P240" s="18"/>
    </row>
    <row r="241" spans="15:16" ht="13">
      <c r="O241" s="18"/>
      <c r="P241" s="18"/>
    </row>
    <row r="242" spans="15:16" ht="13">
      <c r="O242" s="18"/>
      <c r="P242" s="18"/>
    </row>
    <row r="243" spans="15:16" ht="13">
      <c r="O243" s="18"/>
      <c r="P243" s="18"/>
    </row>
    <row r="244" spans="15:16" ht="13">
      <c r="O244" s="18"/>
      <c r="P244" s="18"/>
    </row>
    <row r="245" spans="15:16" ht="13">
      <c r="O245" s="18"/>
      <c r="P245" s="18"/>
    </row>
    <row r="246" spans="15:16" ht="13">
      <c r="O246" s="18"/>
      <c r="P246" s="18"/>
    </row>
    <row r="247" spans="15:16" ht="13">
      <c r="O247" s="18"/>
      <c r="P247" s="18"/>
    </row>
    <row r="248" spans="15:16" ht="13">
      <c r="O248" s="18"/>
      <c r="P248" s="18"/>
    </row>
    <row r="249" spans="15:16" ht="13">
      <c r="O249" s="18"/>
      <c r="P249" s="18"/>
    </row>
    <row r="250" spans="15:16" ht="13">
      <c r="O250" s="18"/>
      <c r="P250" s="18"/>
    </row>
    <row r="251" spans="15:16" ht="13">
      <c r="O251" s="18"/>
      <c r="P251" s="18"/>
    </row>
    <row r="252" spans="15:16" ht="13">
      <c r="O252" s="18"/>
      <c r="P252" s="18"/>
    </row>
    <row r="253" spans="15:16" ht="13">
      <c r="O253" s="18"/>
      <c r="P253" s="18"/>
    </row>
    <row r="254" spans="15:16" ht="13">
      <c r="O254" s="18"/>
      <c r="P254" s="18"/>
    </row>
    <row r="255" spans="15:16" ht="13">
      <c r="O255" s="18"/>
      <c r="P255" s="18"/>
    </row>
    <row r="256" spans="15:16" ht="13">
      <c r="O256" s="18"/>
      <c r="P256" s="18"/>
    </row>
    <row r="257" spans="15:16" ht="13">
      <c r="O257" s="18"/>
      <c r="P257" s="18"/>
    </row>
    <row r="258" spans="15:16" ht="13">
      <c r="O258" s="18"/>
      <c r="P258" s="18"/>
    </row>
    <row r="259" spans="15:16" ht="13">
      <c r="O259" s="18"/>
      <c r="P259" s="18"/>
    </row>
    <row r="260" spans="15:16" ht="13">
      <c r="O260" s="18"/>
      <c r="P260" s="18"/>
    </row>
    <row r="261" spans="15:16" ht="13">
      <c r="O261" s="18"/>
      <c r="P261" s="18"/>
    </row>
    <row r="262" spans="15:16" ht="13">
      <c r="O262" s="18"/>
      <c r="P262" s="18"/>
    </row>
    <row r="263" spans="15:16" ht="13">
      <c r="O263" s="18"/>
      <c r="P263" s="18"/>
    </row>
    <row r="264" spans="15:16" ht="13">
      <c r="O264" s="18"/>
      <c r="P264" s="18"/>
    </row>
    <row r="265" spans="15:16" ht="13">
      <c r="O265" s="18"/>
      <c r="P265" s="18"/>
    </row>
    <row r="266" spans="15:16" ht="13">
      <c r="O266" s="18"/>
      <c r="P266" s="18"/>
    </row>
    <row r="267" spans="15:16" ht="13">
      <c r="O267" s="18"/>
      <c r="P267" s="18"/>
    </row>
    <row r="268" spans="15:16" ht="13">
      <c r="O268" s="18"/>
      <c r="P268" s="18"/>
    </row>
    <row r="269" spans="15:16" ht="13">
      <c r="O269" s="18"/>
      <c r="P269" s="18"/>
    </row>
    <row r="270" spans="15:16" ht="13">
      <c r="O270" s="18"/>
      <c r="P270" s="18"/>
    </row>
    <row r="271" spans="15:16" ht="13">
      <c r="O271" s="18"/>
      <c r="P271" s="18"/>
    </row>
    <row r="272" spans="15:16" ht="13">
      <c r="O272" s="18"/>
      <c r="P272" s="18"/>
    </row>
    <row r="273" spans="15:16" ht="13">
      <c r="O273" s="18"/>
      <c r="P273" s="18"/>
    </row>
    <row r="274" spans="15:16" ht="13">
      <c r="O274" s="18"/>
      <c r="P274" s="18"/>
    </row>
    <row r="275" spans="15:16" ht="13">
      <c r="O275" s="18"/>
      <c r="P275" s="18"/>
    </row>
    <row r="276" spans="15:16" ht="13">
      <c r="O276" s="18"/>
      <c r="P276" s="18"/>
    </row>
    <row r="277" spans="15:16" ht="13">
      <c r="O277" s="18"/>
      <c r="P277" s="18"/>
    </row>
    <row r="278" spans="15:16" ht="13">
      <c r="O278" s="18"/>
      <c r="P278" s="18"/>
    </row>
    <row r="279" spans="15:16" ht="13">
      <c r="O279" s="18"/>
      <c r="P279" s="18"/>
    </row>
    <row r="280" spans="15:16" ht="13">
      <c r="O280" s="18"/>
      <c r="P280" s="18"/>
    </row>
    <row r="281" spans="15:16" ht="13">
      <c r="O281" s="18"/>
      <c r="P281" s="18"/>
    </row>
    <row r="282" spans="15:16" ht="13">
      <c r="O282" s="18"/>
      <c r="P282" s="18"/>
    </row>
    <row r="283" spans="15:16" ht="13">
      <c r="O283" s="18"/>
      <c r="P283" s="18"/>
    </row>
    <row r="284" spans="15:16" ht="13">
      <c r="O284" s="18"/>
      <c r="P284" s="18"/>
    </row>
    <row r="285" spans="15:16" ht="13">
      <c r="O285" s="18"/>
      <c r="P285" s="18"/>
    </row>
    <row r="286" spans="15:16" ht="13">
      <c r="O286" s="18"/>
      <c r="P286" s="18"/>
    </row>
    <row r="287" spans="15:16" ht="13">
      <c r="O287" s="18"/>
      <c r="P287" s="18"/>
    </row>
    <row r="288" spans="15:16" ht="13">
      <c r="O288" s="18"/>
      <c r="P288" s="18"/>
    </row>
    <row r="289" spans="15:16" ht="13">
      <c r="O289" s="18"/>
      <c r="P289" s="18"/>
    </row>
    <row r="290" spans="15:16" ht="13">
      <c r="O290" s="18"/>
      <c r="P290" s="18"/>
    </row>
    <row r="291" spans="15:16" ht="13">
      <c r="O291" s="18"/>
      <c r="P291" s="18"/>
    </row>
    <row r="292" spans="15:16" ht="13">
      <c r="O292" s="18"/>
      <c r="P292" s="18"/>
    </row>
    <row r="293" spans="15:16" ht="13">
      <c r="O293" s="18"/>
      <c r="P293" s="18"/>
    </row>
    <row r="294" spans="15:16" ht="13">
      <c r="O294" s="18"/>
      <c r="P294" s="18"/>
    </row>
    <row r="295" spans="15:16" ht="13">
      <c r="O295" s="18"/>
      <c r="P295" s="18"/>
    </row>
    <row r="296" spans="15:16" ht="13">
      <c r="O296" s="18"/>
      <c r="P296" s="18"/>
    </row>
    <row r="297" spans="15:16" ht="13">
      <c r="O297" s="18"/>
      <c r="P297" s="18"/>
    </row>
    <row r="298" spans="15:16" ht="13">
      <c r="O298" s="18"/>
      <c r="P298" s="18"/>
    </row>
    <row r="299" spans="15:16" ht="13">
      <c r="O299" s="18"/>
      <c r="P299" s="18"/>
    </row>
    <row r="300" spans="15:16" ht="13">
      <c r="O300" s="18"/>
      <c r="P300" s="18"/>
    </row>
    <row r="301" spans="15:16" ht="13">
      <c r="O301" s="18"/>
      <c r="P301" s="18"/>
    </row>
    <row r="302" spans="15:16" ht="13">
      <c r="O302" s="18"/>
      <c r="P302" s="18"/>
    </row>
    <row r="303" spans="15:16" ht="13">
      <c r="O303" s="18"/>
      <c r="P303" s="18"/>
    </row>
    <row r="304" spans="15:16" ht="13">
      <c r="O304" s="18"/>
      <c r="P304" s="18"/>
    </row>
    <row r="305" spans="15:16" ht="13">
      <c r="O305" s="18"/>
      <c r="P305" s="18"/>
    </row>
    <row r="306" spans="15:16" ht="13">
      <c r="O306" s="18"/>
      <c r="P306" s="18"/>
    </row>
    <row r="307" spans="15:16" ht="13">
      <c r="O307" s="18"/>
      <c r="P307" s="18"/>
    </row>
    <row r="308" spans="15:16" ht="13">
      <c r="O308" s="18"/>
      <c r="P308" s="18"/>
    </row>
    <row r="309" spans="15:16" ht="13">
      <c r="O309" s="18"/>
      <c r="P309" s="18"/>
    </row>
    <row r="310" spans="15:16" ht="13">
      <c r="O310" s="18"/>
      <c r="P310" s="18"/>
    </row>
    <row r="311" spans="15:16" ht="13">
      <c r="O311" s="18"/>
      <c r="P311" s="18"/>
    </row>
    <row r="312" spans="15:16" ht="13">
      <c r="O312" s="18"/>
      <c r="P312" s="18"/>
    </row>
    <row r="313" spans="15:16" ht="13">
      <c r="O313" s="18"/>
      <c r="P313" s="18"/>
    </row>
    <row r="314" spans="15:16" ht="13">
      <c r="O314" s="18"/>
      <c r="P314" s="18"/>
    </row>
    <row r="315" spans="15:16" ht="13">
      <c r="O315" s="18"/>
      <c r="P315" s="18"/>
    </row>
    <row r="316" spans="15:16" ht="13">
      <c r="O316" s="18"/>
      <c r="P316" s="18"/>
    </row>
    <row r="317" spans="15:16" ht="13">
      <c r="O317" s="18"/>
      <c r="P317" s="18"/>
    </row>
    <row r="318" spans="15:16" ht="13">
      <c r="O318" s="18"/>
      <c r="P318" s="18"/>
    </row>
    <row r="319" spans="15:16" ht="13">
      <c r="O319" s="18"/>
      <c r="P319" s="18"/>
    </row>
    <row r="320" spans="15:16" ht="13">
      <c r="O320" s="18"/>
      <c r="P320" s="18"/>
    </row>
    <row r="321" spans="15:16" ht="13">
      <c r="O321" s="18"/>
      <c r="P321" s="18"/>
    </row>
    <row r="322" spans="15:16" ht="13">
      <c r="O322" s="18"/>
      <c r="P322" s="18"/>
    </row>
    <row r="323" spans="15:16" ht="13">
      <c r="O323" s="18"/>
      <c r="P323" s="18"/>
    </row>
    <row r="324" spans="15:16" ht="13">
      <c r="O324" s="18"/>
      <c r="P324" s="18"/>
    </row>
    <row r="325" spans="15:16" ht="13">
      <c r="O325" s="18"/>
      <c r="P325" s="18"/>
    </row>
    <row r="326" spans="15:16" ht="13">
      <c r="O326" s="18"/>
      <c r="P326" s="18"/>
    </row>
    <row r="327" spans="15:16" ht="13">
      <c r="O327" s="18"/>
      <c r="P327" s="18"/>
    </row>
    <row r="328" spans="15:16" ht="13">
      <c r="O328" s="18"/>
      <c r="P328" s="18"/>
    </row>
    <row r="329" spans="15:16" ht="13">
      <c r="O329" s="18"/>
      <c r="P329" s="18"/>
    </row>
    <row r="330" spans="15:16" ht="13">
      <c r="O330" s="18"/>
      <c r="P330" s="18"/>
    </row>
    <row r="331" spans="15:16" ht="13">
      <c r="O331" s="18"/>
      <c r="P331" s="18"/>
    </row>
    <row r="332" spans="15:16" ht="13">
      <c r="O332" s="18"/>
      <c r="P332" s="18"/>
    </row>
    <row r="333" spans="15:16" ht="13">
      <c r="O333" s="18"/>
      <c r="P333" s="18"/>
    </row>
    <row r="334" spans="15:16" ht="13">
      <c r="O334" s="18"/>
      <c r="P334" s="18"/>
    </row>
    <row r="335" spans="15:16" ht="13">
      <c r="O335" s="18"/>
      <c r="P335" s="18"/>
    </row>
    <row r="336" spans="15:16" ht="13">
      <c r="O336" s="18"/>
      <c r="P336" s="18"/>
    </row>
    <row r="337" spans="15:16" ht="13">
      <c r="O337" s="18"/>
      <c r="P337" s="18"/>
    </row>
    <row r="338" spans="15:16" ht="13">
      <c r="O338" s="18"/>
      <c r="P338" s="18"/>
    </row>
    <row r="339" spans="15:16" ht="13">
      <c r="O339" s="18"/>
      <c r="P339" s="18"/>
    </row>
    <row r="340" spans="15:16" ht="13">
      <c r="O340" s="18"/>
      <c r="P340" s="18"/>
    </row>
    <row r="341" spans="15:16" ht="13">
      <c r="O341" s="18"/>
      <c r="P341" s="18"/>
    </row>
    <row r="342" spans="15:16" ht="13">
      <c r="O342" s="18"/>
      <c r="P342" s="18"/>
    </row>
    <row r="343" spans="15:16" ht="13">
      <c r="O343" s="18"/>
      <c r="P343" s="18"/>
    </row>
    <row r="344" spans="15:16" ht="13">
      <c r="O344" s="18"/>
      <c r="P344" s="18"/>
    </row>
    <row r="345" spans="15:16" ht="13">
      <c r="O345" s="18"/>
      <c r="P345" s="18"/>
    </row>
    <row r="346" spans="15:16" ht="13">
      <c r="O346" s="18"/>
      <c r="P346" s="18"/>
    </row>
    <row r="347" spans="15:16" ht="13">
      <c r="O347" s="18"/>
      <c r="P347" s="18"/>
    </row>
    <row r="348" spans="15:16" ht="13">
      <c r="O348" s="18"/>
      <c r="P348" s="18"/>
    </row>
    <row r="349" spans="15:16" ht="13">
      <c r="O349" s="18"/>
      <c r="P349" s="18"/>
    </row>
    <row r="350" spans="15:16" ht="13">
      <c r="O350" s="18"/>
      <c r="P350" s="18"/>
    </row>
    <row r="351" spans="15:16" ht="13">
      <c r="O351" s="18"/>
      <c r="P351" s="18"/>
    </row>
    <row r="352" spans="15:16" ht="13">
      <c r="O352" s="18"/>
      <c r="P352" s="18"/>
    </row>
    <row r="353" spans="15:16" ht="13">
      <c r="O353" s="18"/>
      <c r="P353" s="18"/>
    </row>
    <row r="354" spans="15:16" ht="13">
      <c r="O354" s="18"/>
      <c r="P354" s="18"/>
    </row>
    <row r="355" spans="15:16" ht="13">
      <c r="O355" s="18"/>
      <c r="P355" s="18"/>
    </row>
    <row r="356" spans="15:16" ht="13">
      <c r="O356" s="18"/>
      <c r="P356" s="18"/>
    </row>
    <row r="357" spans="15:16" ht="13">
      <c r="O357" s="18"/>
      <c r="P357" s="18"/>
    </row>
    <row r="358" spans="15:16" ht="13">
      <c r="O358" s="18"/>
      <c r="P358" s="18"/>
    </row>
    <row r="359" spans="15:16" ht="13">
      <c r="O359" s="18"/>
      <c r="P359" s="18"/>
    </row>
    <row r="360" spans="15:16" ht="13">
      <c r="O360" s="18"/>
      <c r="P360" s="18"/>
    </row>
    <row r="361" spans="15:16" ht="13">
      <c r="O361" s="18"/>
      <c r="P361" s="18"/>
    </row>
    <row r="362" spans="15:16" ht="13">
      <c r="O362" s="18"/>
      <c r="P362" s="18"/>
    </row>
    <row r="363" spans="15:16" ht="13">
      <c r="O363" s="18"/>
      <c r="P363" s="18"/>
    </row>
    <row r="364" spans="15:16" ht="13">
      <c r="O364" s="18"/>
      <c r="P364" s="18"/>
    </row>
    <row r="365" spans="15:16" ht="13">
      <c r="O365" s="18"/>
      <c r="P365" s="18"/>
    </row>
    <row r="366" spans="15:16" ht="13">
      <c r="O366" s="18"/>
      <c r="P366" s="18"/>
    </row>
    <row r="367" spans="15:16" ht="13">
      <c r="O367" s="18"/>
      <c r="P367" s="18"/>
    </row>
    <row r="368" spans="15:16" ht="13">
      <c r="O368" s="18"/>
      <c r="P368" s="18"/>
    </row>
    <row r="369" spans="15:16" ht="13">
      <c r="O369" s="18"/>
      <c r="P369" s="18"/>
    </row>
    <row r="370" spans="15:16" ht="13">
      <c r="O370" s="18"/>
      <c r="P370" s="18"/>
    </row>
    <row r="371" spans="15:16" ht="13">
      <c r="O371" s="18"/>
      <c r="P371" s="18"/>
    </row>
    <row r="372" spans="15:16" ht="13">
      <c r="O372" s="18"/>
      <c r="P372" s="18"/>
    </row>
    <row r="373" spans="15:16" ht="13">
      <c r="O373" s="18"/>
      <c r="P373" s="18"/>
    </row>
    <row r="374" spans="15:16" ht="13">
      <c r="O374" s="18"/>
      <c r="P374" s="18"/>
    </row>
    <row r="375" spans="15:16" ht="13">
      <c r="O375" s="18"/>
      <c r="P375" s="18"/>
    </row>
    <row r="376" spans="15:16" ht="13">
      <c r="O376" s="18"/>
      <c r="P376" s="18"/>
    </row>
    <row r="377" spans="15:16" ht="13">
      <c r="O377" s="18"/>
      <c r="P377" s="18"/>
    </row>
    <row r="378" spans="15:16" ht="13">
      <c r="O378" s="18"/>
      <c r="P378" s="18"/>
    </row>
    <row r="379" spans="15:16" ht="13">
      <c r="O379" s="18"/>
      <c r="P379" s="18"/>
    </row>
    <row r="380" spans="15:16" ht="13">
      <c r="O380" s="18"/>
      <c r="P380" s="18"/>
    </row>
    <row r="381" spans="15:16" ht="13">
      <c r="O381" s="18"/>
      <c r="P381" s="18"/>
    </row>
    <row r="382" spans="15:16" ht="13">
      <c r="O382" s="18"/>
      <c r="P382" s="18"/>
    </row>
    <row r="383" spans="15:16" ht="13">
      <c r="O383" s="18"/>
      <c r="P383" s="18"/>
    </row>
    <row r="384" spans="15:16" ht="13">
      <c r="O384" s="18"/>
      <c r="P384" s="18"/>
    </row>
    <row r="385" spans="15:16" ht="13">
      <c r="O385" s="18"/>
      <c r="P385" s="18"/>
    </row>
    <row r="386" spans="15:16" ht="13">
      <c r="O386" s="18"/>
      <c r="P386" s="18"/>
    </row>
    <row r="387" spans="15:16" ht="13">
      <c r="O387" s="18"/>
      <c r="P387" s="18"/>
    </row>
    <row r="388" spans="15:16" ht="13">
      <c r="O388" s="18"/>
      <c r="P388" s="18"/>
    </row>
    <row r="389" spans="15:16" ht="13">
      <c r="O389" s="18"/>
      <c r="P389" s="18"/>
    </row>
    <row r="390" spans="15:16" ht="13">
      <c r="O390" s="18"/>
      <c r="P390" s="18"/>
    </row>
    <row r="391" spans="15:16" ht="13">
      <c r="O391" s="18"/>
      <c r="P391" s="18"/>
    </row>
    <row r="392" spans="15:16" ht="13">
      <c r="O392" s="18"/>
      <c r="P392" s="18"/>
    </row>
    <row r="393" spans="15:16" ht="13">
      <c r="O393" s="18"/>
      <c r="P393" s="18"/>
    </row>
    <row r="394" spans="15:16" ht="13">
      <c r="O394" s="18"/>
      <c r="P394" s="18"/>
    </row>
    <row r="395" spans="15:16" ht="13">
      <c r="O395" s="18"/>
      <c r="P395" s="18"/>
    </row>
    <row r="396" spans="15:16" ht="13">
      <c r="O396" s="18"/>
      <c r="P396" s="18"/>
    </row>
    <row r="397" spans="15:16" ht="13">
      <c r="O397" s="18"/>
      <c r="P397" s="18"/>
    </row>
    <row r="398" spans="15:16" ht="13">
      <c r="O398" s="18"/>
      <c r="P398" s="18"/>
    </row>
    <row r="399" spans="15:16" ht="13">
      <c r="O399" s="18"/>
      <c r="P399" s="18"/>
    </row>
    <row r="400" spans="15:16" ht="13">
      <c r="O400" s="18"/>
      <c r="P400" s="18"/>
    </row>
    <row r="401" spans="15:16" ht="13">
      <c r="O401" s="18"/>
      <c r="P401" s="18"/>
    </row>
    <row r="402" spans="15:16" ht="13">
      <c r="O402" s="18"/>
      <c r="P402" s="18"/>
    </row>
    <row r="403" spans="15:16" ht="13">
      <c r="O403" s="18"/>
      <c r="P403" s="18"/>
    </row>
    <row r="404" spans="15:16" ht="13">
      <c r="O404" s="18"/>
      <c r="P404" s="18"/>
    </row>
    <row r="405" spans="15:16" ht="13">
      <c r="O405" s="18"/>
      <c r="P405" s="18"/>
    </row>
    <row r="406" spans="15:16" ht="13">
      <c r="O406" s="18"/>
      <c r="P406" s="18"/>
    </row>
    <row r="407" spans="15:16" ht="13">
      <c r="O407" s="18"/>
      <c r="P407" s="18"/>
    </row>
    <row r="408" spans="15:16" ht="13">
      <c r="O408" s="18"/>
      <c r="P408" s="18"/>
    </row>
    <row r="409" spans="15:16" ht="13">
      <c r="O409" s="18"/>
      <c r="P409" s="18"/>
    </row>
    <row r="410" spans="15:16" ht="13">
      <c r="O410" s="18"/>
      <c r="P410" s="18"/>
    </row>
    <row r="411" spans="15:16" ht="13">
      <c r="O411" s="18"/>
      <c r="P411" s="18"/>
    </row>
    <row r="412" spans="15:16" ht="13">
      <c r="O412" s="18"/>
      <c r="P412" s="18"/>
    </row>
    <row r="413" spans="15:16" ht="13">
      <c r="O413" s="18"/>
      <c r="P413" s="18"/>
    </row>
    <row r="414" spans="15:16" ht="13">
      <c r="O414" s="18"/>
      <c r="P414" s="18"/>
    </row>
    <row r="415" spans="15:16" ht="13">
      <c r="O415" s="18"/>
      <c r="P415" s="18"/>
    </row>
    <row r="416" spans="15:16" ht="13">
      <c r="O416" s="18"/>
      <c r="P416" s="18"/>
    </row>
    <row r="417" spans="15:16" ht="13">
      <c r="O417" s="18"/>
      <c r="P417" s="18"/>
    </row>
    <row r="418" spans="15:16" ht="13">
      <c r="O418" s="18"/>
      <c r="P418" s="18"/>
    </row>
    <row r="419" spans="15:16" ht="13">
      <c r="O419" s="18"/>
      <c r="P419" s="18"/>
    </row>
    <row r="420" spans="15:16" ht="13">
      <c r="O420" s="18"/>
      <c r="P420" s="18"/>
    </row>
    <row r="421" spans="15:16" ht="13">
      <c r="O421" s="18"/>
      <c r="P421" s="18"/>
    </row>
    <row r="422" spans="15:16" ht="13">
      <c r="O422" s="18"/>
      <c r="P422" s="18"/>
    </row>
    <row r="423" spans="15:16" ht="13">
      <c r="O423" s="18"/>
      <c r="P423" s="18"/>
    </row>
    <row r="424" spans="15:16" ht="13">
      <c r="O424" s="18"/>
      <c r="P424" s="18"/>
    </row>
    <row r="425" spans="15:16" ht="13">
      <c r="O425" s="18"/>
      <c r="P425" s="18"/>
    </row>
    <row r="426" spans="15:16" ht="13">
      <c r="O426" s="18"/>
      <c r="P426" s="18"/>
    </row>
    <row r="427" spans="15:16" ht="13">
      <c r="O427" s="18"/>
      <c r="P427" s="18"/>
    </row>
    <row r="428" spans="15:16" ht="13">
      <c r="O428" s="18"/>
      <c r="P428" s="18"/>
    </row>
    <row r="429" spans="15:16" ht="13">
      <c r="O429" s="18"/>
      <c r="P429" s="18"/>
    </row>
    <row r="430" spans="15:16" ht="13">
      <c r="O430" s="18"/>
      <c r="P430" s="18"/>
    </row>
    <row r="431" spans="15:16" ht="13">
      <c r="O431" s="18"/>
      <c r="P431" s="18"/>
    </row>
    <row r="432" spans="15:16" ht="13">
      <c r="O432" s="18"/>
      <c r="P432" s="18"/>
    </row>
    <row r="433" spans="15:16" ht="13">
      <c r="O433" s="18"/>
      <c r="P433" s="18"/>
    </row>
    <row r="434" spans="15:16" ht="13">
      <c r="O434" s="18"/>
      <c r="P434" s="18"/>
    </row>
    <row r="435" spans="15:16" ht="13">
      <c r="O435" s="18"/>
      <c r="P435" s="18"/>
    </row>
    <row r="436" spans="15:16" ht="13">
      <c r="O436" s="18"/>
      <c r="P436" s="18"/>
    </row>
    <row r="437" spans="15:16" ht="13">
      <c r="O437" s="18"/>
      <c r="P437" s="18"/>
    </row>
    <row r="438" spans="15:16" ht="13">
      <c r="O438" s="18"/>
      <c r="P438" s="18"/>
    </row>
    <row r="439" spans="15:16" ht="13">
      <c r="O439" s="18"/>
      <c r="P439" s="18"/>
    </row>
    <row r="440" spans="15:16" ht="13">
      <c r="O440" s="18"/>
      <c r="P440" s="18"/>
    </row>
    <row r="441" spans="15:16" ht="13">
      <c r="O441" s="18"/>
      <c r="P441" s="18"/>
    </row>
    <row r="442" spans="15:16" ht="13">
      <c r="O442" s="18"/>
      <c r="P442" s="18"/>
    </row>
    <row r="443" spans="15:16" ht="13">
      <c r="O443" s="18"/>
      <c r="P443" s="18"/>
    </row>
    <row r="444" spans="15:16" ht="13">
      <c r="O444" s="18"/>
      <c r="P444" s="18"/>
    </row>
    <row r="445" spans="15:16" ht="13">
      <c r="O445" s="18"/>
      <c r="P445" s="18"/>
    </row>
    <row r="446" spans="15:16" ht="13">
      <c r="O446" s="18"/>
      <c r="P446" s="18"/>
    </row>
    <row r="447" spans="15:16" ht="13">
      <c r="O447" s="18"/>
      <c r="P447" s="18"/>
    </row>
    <row r="448" spans="15:16" ht="13">
      <c r="O448" s="18"/>
      <c r="P448" s="18"/>
    </row>
    <row r="449" spans="15:16" ht="13">
      <c r="O449" s="18"/>
      <c r="P449" s="18"/>
    </row>
    <row r="450" spans="15:16" ht="13">
      <c r="O450" s="18"/>
      <c r="P450" s="18"/>
    </row>
    <row r="451" spans="15:16" ht="13">
      <c r="O451" s="18"/>
      <c r="P451" s="18"/>
    </row>
    <row r="452" spans="15:16" ht="13">
      <c r="O452" s="18"/>
      <c r="P452" s="18"/>
    </row>
    <row r="453" spans="15:16" ht="13">
      <c r="O453" s="18"/>
      <c r="P453" s="18"/>
    </row>
    <row r="454" spans="15:16" ht="13">
      <c r="O454" s="18"/>
      <c r="P454" s="18"/>
    </row>
    <row r="455" spans="15:16" ht="13">
      <c r="O455" s="18"/>
      <c r="P455" s="18"/>
    </row>
    <row r="456" spans="15:16" ht="13">
      <c r="O456" s="18"/>
      <c r="P456" s="18"/>
    </row>
    <row r="457" spans="15:16" ht="13">
      <c r="O457" s="18"/>
      <c r="P457" s="18"/>
    </row>
    <row r="458" spans="15:16" ht="13">
      <c r="O458" s="18"/>
      <c r="P458" s="18"/>
    </row>
    <row r="459" spans="15:16" ht="13">
      <c r="O459" s="18"/>
      <c r="P459" s="18"/>
    </row>
    <row r="460" spans="15:16" ht="13">
      <c r="O460" s="18"/>
      <c r="P460" s="18"/>
    </row>
    <row r="461" spans="15:16" ht="13">
      <c r="O461" s="18"/>
      <c r="P461" s="18"/>
    </row>
    <row r="462" spans="15:16" ht="13">
      <c r="O462" s="18"/>
      <c r="P462" s="18"/>
    </row>
    <row r="463" spans="15:16" ht="13">
      <c r="O463" s="18"/>
      <c r="P463" s="18"/>
    </row>
    <row r="464" spans="15:16" ht="13">
      <c r="O464" s="18"/>
      <c r="P464" s="18"/>
    </row>
    <row r="465" spans="15:16" ht="13">
      <c r="O465" s="18"/>
      <c r="P465" s="18"/>
    </row>
    <row r="466" spans="15:16" ht="13">
      <c r="O466" s="18"/>
      <c r="P466" s="18"/>
    </row>
    <row r="467" spans="15:16" ht="13">
      <c r="O467" s="18"/>
      <c r="P467" s="18"/>
    </row>
    <row r="468" spans="15:16" ht="13">
      <c r="O468" s="18"/>
      <c r="P468" s="18"/>
    </row>
    <row r="469" spans="15:16" ht="13">
      <c r="O469" s="18"/>
      <c r="P469" s="18"/>
    </row>
    <row r="470" spans="15:16" ht="13">
      <c r="O470" s="18"/>
      <c r="P470" s="18"/>
    </row>
    <row r="471" spans="15:16" ht="13">
      <c r="O471" s="18"/>
      <c r="P471" s="18"/>
    </row>
    <row r="472" spans="15:16" ht="13">
      <c r="O472" s="18"/>
      <c r="P472" s="18"/>
    </row>
    <row r="473" spans="15:16" ht="13">
      <c r="O473" s="18"/>
      <c r="P473" s="18"/>
    </row>
    <row r="474" spans="15:16" ht="13">
      <c r="O474" s="18"/>
      <c r="P474" s="18"/>
    </row>
    <row r="475" spans="15:16" ht="13">
      <c r="O475" s="18"/>
      <c r="P475" s="18"/>
    </row>
    <row r="476" spans="15:16" ht="13">
      <c r="O476" s="18"/>
      <c r="P476" s="18"/>
    </row>
    <row r="477" spans="15:16" ht="13">
      <c r="O477" s="18"/>
      <c r="P477" s="18"/>
    </row>
    <row r="478" spans="15:16" ht="13">
      <c r="O478" s="18"/>
      <c r="P478" s="18"/>
    </row>
    <row r="479" spans="15:16" ht="13">
      <c r="O479" s="18"/>
      <c r="P479" s="18"/>
    </row>
    <row r="480" spans="15:16" ht="13">
      <c r="O480" s="18"/>
      <c r="P480" s="18"/>
    </row>
    <row r="481" spans="15:16" ht="13">
      <c r="O481" s="18"/>
      <c r="P481" s="18"/>
    </row>
    <row r="482" spans="15:16" ht="13">
      <c r="O482" s="18"/>
      <c r="P482" s="18"/>
    </row>
    <row r="483" spans="15:16" ht="13">
      <c r="O483" s="18"/>
      <c r="P483" s="18"/>
    </row>
    <row r="484" spans="15:16" ht="13">
      <c r="O484" s="18"/>
      <c r="P484" s="18"/>
    </row>
    <row r="485" spans="15:16" ht="13">
      <c r="O485" s="18"/>
      <c r="P485" s="18"/>
    </row>
    <row r="486" spans="15:16" ht="13">
      <c r="O486" s="18"/>
      <c r="P486" s="18"/>
    </row>
    <row r="487" spans="15:16" ht="13">
      <c r="O487" s="18"/>
      <c r="P487" s="18"/>
    </row>
    <row r="488" spans="15:16" ht="13">
      <c r="O488" s="18"/>
      <c r="P488" s="18"/>
    </row>
    <row r="489" spans="15:16" ht="13">
      <c r="O489" s="18"/>
      <c r="P489" s="18"/>
    </row>
    <row r="490" spans="15:16" ht="13">
      <c r="O490" s="18"/>
      <c r="P490" s="18"/>
    </row>
    <row r="491" spans="15:16" ht="13">
      <c r="O491" s="18"/>
      <c r="P491" s="18"/>
    </row>
    <row r="492" spans="15:16" ht="13">
      <c r="O492" s="18"/>
      <c r="P492" s="18"/>
    </row>
    <row r="493" spans="15:16" ht="13">
      <c r="O493" s="18"/>
      <c r="P493" s="18"/>
    </row>
    <row r="494" spans="15:16" ht="13">
      <c r="O494" s="18"/>
      <c r="P494" s="18"/>
    </row>
    <row r="495" spans="15:16" ht="13">
      <c r="O495" s="18"/>
      <c r="P495" s="18"/>
    </row>
    <row r="496" spans="15:16" ht="13">
      <c r="O496" s="18"/>
      <c r="P496" s="18"/>
    </row>
    <row r="497" spans="15:16" ht="13">
      <c r="O497" s="18"/>
      <c r="P497" s="18"/>
    </row>
    <row r="498" spans="15:16" ht="13">
      <c r="O498" s="18"/>
      <c r="P498" s="18"/>
    </row>
    <row r="499" spans="15:16" ht="13">
      <c r="O499" s="18"/>
      <c r="P499" s="18"/>
    </row>
    <row r="500" spans="15:16" ht="13">
      <c r="O500" s="18"/>
      <c r="P500" s="18"/>
    </row>
    <row r="501" spans="15:16" ht="13">
      <c r="O501" s="18"/>
      <c r="P501" s="18"/>
    </row>
    <row r="502" spans="15:16" ht="13">
      <c r="O502" s="18"/>
      <c r="P502" s="18"/>
    </row>
    <row r="503" spans="15:16" ht="13">
      <c r="O503" s="18"/>
      <c r="P503" s="18"/>
    </row>
    <row r="504" spans="15:16" ht="13">
      <c r="O504" s="18"/>
      <c r="P504" s="18"/>
    </row>
    <row r="505" spans="15:16" ht="13">
      <c r="O505" s="18"/>
      <c r="P505" s="18"/>
    </row>
    <row r="506" spans="15:16" ht="13">
      <c r="O506" s="18"/>
      <c r="P506" s="18"/>
    </row>
    <row r="507" spans="15:16" ht="13">
      <c r="O507" s="18"/>
      <c r="P507" s="18"/>
    </row>
    <row r="508" spans="15:16" ht="13">
      <c r="O508" s="18"/>
      <c r="P508" s="18"/>
    </row>
    <row r="509" spans="15:16" ht="13">
      <c r="O509" s="18"/>
      <c r="P509" s="18"/>
    </row>
    <row r="510" spans="15:16" ht="13">
      <c r="O510" s="18"/>
      <c r="P510" s="18"/>
    </row>
    <row r="511" spans="15:16" ht="13">
      <c r="O511" s="18"/>
      <c r="P511" s="18"/>
    </row>
    <row r="512" spans="15:16" ht="13">
      <c r="O512" s="18"/>
      <c r="P512" s="18"/>
    </row>
    <row r="513" spans="15:16" ht="13">
      <c r="O513" s="18"/>
      <c r="P513" s="18"/>
    </row>
    <row r="514" spans="15:16" ht="13">
      <c r="O514" s="18"/>
      <c r="P514" s="18"/>
    </row>
    <row r="515" spans="15:16" ht="13">
      <c r="O515" s="18"/>
      <c r="P515" s="18"/>
    </row>
    <row r="516" spans="15:16" ht="13">
      <c r="O516" s="18"/>
      <c r="P516" s="18"/>
    </row>
    <row r="517" spans="15:16" ht="13">
      <c r="O517" s="18"/>
      <c r="P517" s="18"/>
    </row>
    <row r="518" spans="15:16" ht="13">
      <c r="O518" s="18"/>
      <c r="P518" s="18"/>
    </row>
    <row r="519" spans="15:16" ht="13">
      <c r="O519" s="18"/>
      <c r="P519" s="18"/>
    </row>
    <row r="520" spans="15:16" ht="13">
      <c r="O520" s="18"/>
      <c r="P520" s="18"/>
    </row>
    <row r="521" spans="15:16" ht="13">
      <c r="O521" s="18"/>
      <c r="P521" s="18"/>
    </row>
    <row r="522" spans="15:16" ht="13">
      <c r="O522" s="18"/>
      <c r="P522" s="18"/>
    </row>
    <row r="523" spans="15:16" ht="13">
      <c r="O523" s="18"/>
      <c r="P523" s="18"/>
    </row>
    <row r="524" spans="15:16" ht="13">
      <c r="O524" s="18"/>
      <c r="P524" s="18"/>
    </row>
    <row r="525" spans="15:16" ht="13">
      <c r="O525" s="18"/>
      <c r="P525" s="18"/>
    </row>
    <row r="526" spans="15:16" ht="13">
      <c r="O526" s="18"/>
      <c r="P526" s="18"/>
    </row>
    <row r="527" spans="15:16" ht="13">
      <c r="O527" s="18"/>
      <c r="P527" s="18"/>
    </row>
    <row r="528" spans="15:16" ht="13">
      <c r="O528" s="18"/>
      <c r="P528" s="18"/>
    </row>
    <row r="529" spans="15:16" ht="13">
      <c r="O529" s="18"/>
      <c r="P529" s="18"/>
    </row>
    <row r="530" spans="15:16" ht="13">
      <c r="O530" s="18"/>
      <c r="P530" s="18"/>
    </row>
    <row r="531" spans="15:16" ht="13">
      <c r="O531" s="18"/>
      <c r="P531" s="18"/>
    </row>
    <row r="532" spans="15:16" ht="13">
      <c r="O532" s="18"/>
      <c r="P532" s="18"/>
    </row>
    <row r="533" spans="15:16" ht="13">
      <c r="O533" s="18"/>
      <c r="P533" s="18"/>
    </row>
    <row r="534" spans="15:16" ht="13">
      <c r="O534" s="18"/>
      <c r="P534" s="18"/>
    </row>
    <row r="535" spans="15:16" ht="13">
      <c r="O535" s="18"/>
      <c r="P535" s="18"/>
    </row>
    <row r="536" spans="15:16" ht="13">
      <c r="O536" s="18"/>
      <c r="P536" s="18"/>
    </row>
    <row r="537" spans="15:16" ht="13">
      <c r="O537" s="18"/>
      <c r="P537" s="18"/>
    </row>
    <row r="538" spans="15:16" ht="13">
      <c r="O538" s="18"/>
      <c r="P538" s="18"/>
    </row>
    <row r="539" spans="15:16" ht="13">
      <c r="O539" s="18"/>
      <c r="P539" s="18"/>
    </row>
    <row r="540" spans="15:16" ht="13">
      <c r="O540" s="18"/>
      <c r="P540" s="18"/>
    </row>
    <row r="541" spans="15:16" ht="13">
      <c r="O541" s="18"/>
      <c r="P541" s="18"/>
    </row>
    <row r="542" spans="15:16" ht="13">
      <c r="O542" s="18"/>
      <c r="P542" s="18"/>
    </row>
    <row r="543" spans="15:16" ht="13">
      <c r="O543" s="18"/>
      <c r="P543" s="18"/>
    </row>
    <row r="544" spans="15:16" ht="13">
      <c r="O544" s="18"/>
      <c r="P544" s="18"/>
    </row>
    <row r="545" spans="15:16" ht="13">
      <c r="O545" s="18"/>
      <c r="P545" s="18"/>
    </row>
    <row r="546" spans="15:16" ht="13">
      <c r="O546" s="18"/>
      <c r="P546" s="18"/>
    </row>
    <row r="547" spans="15:16" ht="13">
      <c r="O547" s="18"/>
      <c r="P547" s="18"/>
    </row>
    <row r="548" spans="15:16" ht="13">
      <c r="O548" s="18"/>
      <c r="P548" s="18"/>
    </row>
    <row r="549" spans="15:16" ht="13">
      <c r="O549" s="18"/>
      <c r="P549" s="18"/>
    </row>
    <row r="550" spans="15:16" ht="13">
      <c r="O550" s="18"/>
      <c r="P550" s="18"/>
    </row>
    <row r="551" spans="15:16" ht="13">
      <c r="O551" s="18"/>
      <c r="P551" s="18"/>
    </row>
    <row r="552" spans="15:16" ht="13">
      <c r="O552" s="18"/>
      <c r="P552" s="18"/>
    </row>
    <row r="553" spans="15:16" ht="13">
      <c r="O553" s="18"/>
      <c r="P553" s="18"/>
    </row>
    <row r="554" spans="15:16" ht="13">
      <c r="O554" s="18"/>
      <c r="P554" s="18"/>
    </row>
    <row r="555" spans="15:16" ht="13">
      <c r="O555" s="18"/>
      <c r="P555" s="18"/>
    </row>
    <row r="556" spans="15:16" ht="13">
      <c r="O556" s="18"/>
      <c r="P556" s="18"/>
    </row>
    <row r="557" spans="15:16" ht="13">
      <c r="O557" s="18"/>
      <c r="P557" s="18"/>
    </row>
    <row r="558" spans="15:16" ht="13">
      <c r="O558" s="18"/>
      <c r="P558" s="18"/>
    </row>
    <row r="559" spans="15:16" ht="13">
      <c r="O559" s="18"/>
      <c r="P559" s="18"/>
    </row>
    <row r="560" spans="15:16" ht="13">
      <c r="O560" s="18"/>
      <c r="P560" s="18"/>
    </row>
    <row r="561" spans="15:16" ht="13">
      <c r="O561" s="18"/>
      <c r="P561" s="18"/>
    </row>
    <row r="562" spans="15:16" ht="13">
      <c r="O562" s="18"/>
      <c r="P562" s="18"/>
    </row>
    <row r="563" spans="15:16" ht="13">
      <c r="O563" s="18"/>
      <c r="P563" s="18"/>
    </row>
    <row r="564" spans="15:16" ht="13">
      <c r="O564" s="18"/>
      <c r="P564" s="18"/>
    </row>
    <row r="565" spans="15:16" ht="13">
      <c r="O565" s="18"/>
      <c r="P565" s="18"/>
    </row>
    <row r="566" spans="15:16" ht="13">
      <c r="O566" s="18"/>
      <c r="P566" s="18"/>
    </row>
    <row r="567" spans="15:16" ht="13">
      <c r="O567" s="18"/>
      <c r="P567" s="18"/>
    </row>
    <row r="568" spans="15:16" ht="13">
      <c r="O568" s="18"/>
      <c r="P568" s="18"/>
    </row>
    <row r="569" spans="15:16" ht="13">
      <c r="O569" s="18"/>
      <c r="P569" s="18"/>
    </row>
    <row r="570" spans="15:16" ht="13">
      <c r="O570" s="18"/>
      <c r="P570" s="18"/>
    </row>
    <row r="571" spans="15:16" ht="13">
      <c r="O571" s="18"/>
      <c r="P571" s="18"/>
    </row>
    <row r="572" spans="15:16" ht="13">
      <c r="O572" s="18"/>
      <c r="P572" s="18"/>
    </row>
    <row r="573" spans="15:16" ht="13">
      <c r="O573" s="18"/>
      <c r="P573" s="18"/>
    </row>
    <row r="574" spans="15:16" ht="13">
      <c r="O574" s="18"/>
      <c r="P574" s="18"/>
    </row>
    <row r="575" spans="15:16" ht="13">
      <c r="O575" s="18"/>
      <c r="P575" s="18"/>
    </row>
    <row r="576" spans="15:16" ht="13">
      <c r="O576" s="18"/>
      <c r="P576" s="18"/>
    </row>
    <row r="577" spans="15:16" ht="13">
      <c r="O577" s="18"/>
      <c r="P577" s="18"/>
    </row>
    <row r="578" spans="15:16" ht="13">
      <c r="O578" s="18"/>
      <c r="P578" s="18"/>
    </row>
    <row r="579" spans="15:16" ht="13">
      <c r="O579" s="18"/>
      <c r="P579" s="18"/>
    </row>
    <row r="580" spans="15:16" ht="13">
      <c r="O580" s="18"/>
      <c r="P580" s="18"/>
    </row>
    <row r="581" spans="15:16" ht="13">
      <c r="O581" s="18"/>
      <c r="P581" s="18"/>
    </row>
    <row r="582" spans="15:16" ht="13">
      <c r="O582" s="18"/>
      <c r="P582" s="18"/>
    </row>
    <row r="583" spans="15:16" ht="13">
      <c r="O583" s="18"/>
      <c r="P583" s="18"/>
    </row>
    <row r="584" spans="15:16" ht="13">
      <c r="O584" s="18"/>
      <c r="P584" s="18"/>
    </row>
    <row r="585" spans="15:16" ht="13">
      <c r="O585" s="18"/>
      <c r="P585" s="18"/>
    </row>
    <row r="586" spans="15:16" ht="13">
      <c r="O586" s="18"/>
      <c r="P586" s="18"/>
    </row>
    <row r="587" spans="15:16" ht="13">
      <c r="O587" s="18"/>
      <c r="P587" s="18"/>
    </row>
    <row r="588" spans="15:16" ht="13">
      <c r="O588" s="18"/>
      <c r="P588" s="18"/>
    </row>
    <row r="589" spans="15:16" ht="13">
      <c r="O589" s="18"/>
      <c r="P589" s="18"/>
    </row>
    <row r="590" spans="15:16" ht="13">
      <c r="O590" s="18"/>
      <c r="P590" s="18"/>
    </row>
    <row r="591" spans="15:16" ht="13">
      <c r="O591" s="18"/>
      <c r="P591" s="18"/>
    </row>
    <row r="592" spans="15:16" ht="13">
      <c r="O592" s="18"/>
      <c r="P592" s="18"/>
    </row>
    <row r="593" spans="15:16" ht="13">
      <c r="O593" s="18"/>
      <c r="P593" s="18"/>
    </row>
    <row r="594" spans="15:16" ht="13">
      <c r="O594" s="18"/>
      <c r="P594" s="18"/>
    </row>
    <row r="595" spans="15:16" ht="13">
      <c r="O595" s="18"/>
      <c r="P595" s="18"/>
    </row>
    <row r="596" spans="15:16" ht="13">
      <c r="O596" s="18"/>
      <c r="P596" s="18"/>
    </row>
    <row r="597" spans="15:16" ht="13">
      <c r="O597" s="18"/>
      <c r="P597" s="18"/>
    </row>
    <row r="598" spans="15:16" ht="13">
      <c r="O598" s="18"/>
      <c r="P598" s="18"/>
    </row>
    <row r="599" spans="15:16" ht="13">
      <c r="O599" s="18"/>
      <c r="P599" s="18"/>
    </row>
    <row r="600" spans="15:16" ht="13">
      <c r="O600" s="18"/>
      <c r="P600" s="18"/>
    </row>
    <row r="601" spans="15:16" ht="13">
      <c r="O601" s="18"/>
      <c r="P601" s="18"/>
    </row>
    <row r="602" spans="15:16" ht="13">
      <c r="O602" s="18"/>
      <c r="P602" s="18"/>
    </row>
    <row r="603" spans="15:16" ht="13">
      <c r="O603" s="18"/>
      <c r="P603" s="18"/>
    </row>
    <row r="604" spans="15:16" ht="13">
      <c r="O604" s="18"/>
      <c r="P604" s="18"/>
    </row>
    <row r="605" spans="15:16" ht="13">
      <c r="O605" s="18"/>
      <c r="P605" s="18"/>
    </row>
    <row r="606" spans="15:16" ht="13">
      <c r="O606" s="18"/>
      <c r="P606" s="18"/>
    </row>
    <row r="607" spans="15:16" ht="13">
      <c r="O607" s="18"/>
      <c r="P607" s="18"/>
    </row>
    <row r="608" spans="15:16" ht="13">
      <c r="O608" s="18"/>
      <c r="P608" s="18"/>
    </row>
    <row r="609" spans="15:16" ht="13">
      <c r="O609" s="18"/>
      <c r="P609" s="18"/>
    </row>
    <row r="610" spans="15:16" ht="13">
      <c r="O610" s="18"/>
      <c r="P610" s="18"/>
    </row>
    <row r="611" spans="15:16" ht="13">
      <c r="O611" s="18"/>
      <c r="P611" s="18"/>
    </row>
    <row r="612" spans="15:16" ht="13">
      <c r="O612" s="18"/>
      <c r="P612" s="18"/>
    </row>
    <row r="613" spans="15:16" ht="13">
      <c r="O613" s="18"/>
      <c r="P613" s="18"/>
    </row>
    <row r="614" spans="15:16" ht="13">
      <c r="O614" s="18"/>
      <c r="P614" s="18"/>
    </row>
    <row r="615" spans="15:16" ht="13">
      <c r="O615" s="18"/>
      <c r="P615" s="18"/>
    </row>
    <row r="616" spans="15:16" ht="13">
      <c r="O616" s="18"/>
      <c r="P616" s="18"/>
    </row>
    <row r="617" spans="15:16" ht="13">
      <c r="O617" s="18"/>
      <c r="P617" s="18"/>
    </row>
    <row r="618" spans="15:16" ht="13">
      <c r="O618" s="18"/>
      <c r="P618" s="18"/>
    </row>
    <row r="619" spans="15:16" ht="13">
      <c r="O619" s="18"/>
      <c r="P619" s="18"/>
    </row>
    <row r="620" spans="15:16" ht="13">
      <c r="O620" s="18"/>
      <c r="P620" s="18"/>
    </row>
    <row r="621" spans="15:16" ht="13">
      <c r="O621" s="18"/>
      <c r="P621" s="18"/>
    </row>
    <row r="622" spans="15:16" ht="13">
      <c r="O622" s="18"/>
      <c r="P622" s="18"/>
    </row>
    <row r="623" spans="15:16" ht="13">
      <c r="O623" s="18"/>
      <c r="P623" s="18"/>
    </row>
    <row r="624" spans="15:16" ht="13">
      <c r="O624" s="18"/>
      <c r="P624" s="18"/>
    </row>
    <row r="625" spans="15:16" ht="13">
      <c r="O625" s="18"/>
      <c r="P625" s="18"/>
    </row>
    <row r="626" spans="15:16" ht="13">
      <c r="O626" s="18"/>
      <c r="P626" s="18"/>
    </row>
    <row r="627" spans="15:16" ht="13">
      <c r="O627" s="18"/>
      <c r="P627" s="18"/>
    </row>
    <row r="628" spans="15:16" ht="13">
      <c r="O628" s="18"/>
      <c r="P628" s="18"/>
    </row>
    <row r="629" spans="15:16" ht="13">
      <c r="O629" s="18"/>
      <c r="P629" s="18"/>
    </row>
    <row r="630" spans="15:16" ht="13">
      <c r="O630" s="18"/>
      <c r="P630" s="18"/>
    </row>
    <row r="631" spans="15:16" ht="13">
      <c r="O631" s="18"/>
      <c r="P631" s="18"/>
    </row>
    <row r="632" spans="15:16" ht="13">
      <c r="O632" s="18"/>
      <c r="P632" s="18"/>
    </row>
    <row r="633" spans="15:16" ht="13">
      <c r="O633" s="18"/>
      <c r="P633" s="18"/>
    </row>
    <row r="634" spans="15:16" ht="13">
      <c r="O634" s="18"/>
      <c r="P634" s="18"/>
    </row>
    <row r="635" spans="15:16" ht="13">
      <c r="O635" s="18"/>
      <c r="P635" s="18"/>
    </row>
    <row r="636" spans="15:16" ht="13">
      <c r="O636" s="18"/>
      <c r="P636" s="18"/>
    </row>
    <row r="637" spans="15:16" ht="13">
      <c r="O637" s="18"/>
      <c r="P637" s="18"/>
    </row>
    <row r="638" spans="15:16" ht="13">
      <c r="O638" s="18"/>
      <c r="P638" s="18"/>
    </row>
    <row r="639" spans="15:16" ht="13">
      <c r="O639" s="18"/>
      <c r="P639" s="18"/>
    </row>
    <row r="640" spans="15:16" ht="13">
      <c r="O640" s="18"/>
      <c r="P640" s="18"/>
    </row>
    <row r="641" spans="15:16" ht="13">
      <c r="O641" s="18"/>
      <c r="P641" s="18"/>
    </row>
    <row r="642" spans="15:16" ht="13">
      <c r="O642" s="18"/>
      <c r="P642" s="18"/>
    </row>
    <row r="643" spans="15:16" ht="13">
      <c r="O643" s="18"/>
      <c r="P643" s="18"/>
    </row>
    <row r="644" spans="15:16" ht="13">
      <c r="O644" s="18"/>
      <c r="P644" s="18"/>
    </row>
    <row r="645" spans="15:16" ht="13">
      <c r="O645" s="18"/>
      <c r="P645" s="18"/>
    </row>
    <row r="646" spans="15:16" ht="13">
      <c r="O646" s="18"/>
      <c r="P646" s="18"/>
    </row>
    <row r="647" spans="15:16" ht="13">
      <c r="O647" s="18"/>
      <c r="P647" s="18"/>
    </row>
    <row r="648" spans="15:16" ht="13">
      <c r="O648" s="18"/>
      <c r="P648" s="18"/>
    </row>
    <row r="649" spans="15:16" ht="13">
      <c r="O649" s="18"/>
      <c r="P649" s="18"/>
    </row>
    <row r="650" spans="15:16" ht="13">
      <c r="O650" s="18"/>
      <c r="P650" s="18"/>
    </row>
    <row r="651" spans="15:16" ht="13">
      <c r="O651" s="18"/>
      <c r="P651" s="18"/>
    </row>
    <row r="652" spans="15:16" ht="13">
      <c r="O652" s="18"/>
      <c r="P652" s="18"/>
    </row>
    <row r="653" spans="15:16" ht="13">
      <c r="O653" s="18"/>
      <c r="P653" s="18"/>
    </row>
    <row r="654" spans="15:16" ht="13">
      <c r="O654" s="18"/>
      <c r="P654" s="18"/>
    </row>
    <row r="655" spans="15:16" ht="13">
      <c r="O655" s="18"/>
      <c r="P655" s="18"/>
    </row>
    <row r="656" spans="15:16" ht="13">
      <c r="O656" s="18"/>
      <c r="P656" s="18"/>
    </row>
    <row r="657" spans="15:16" ht="13">
      <c r="O657" s="18"/>
      <c r="P657" s="18"/>
    </row>
    <row r="658" spans="15:16" ht="13">
      <c r="O658" s="18"/>
      <c r="P658" s="18"/>
    </row>
    <row r="659" spans="15:16" ht="13">
      <c r="O659" s="18"/>
      <c r="P659" s="18"/>
    </row>
    <row r="660" spans="15:16" ht="13">
      <c r="O660" s="18"/>
      <c r="P660" s="18"/>
    </row>
    <row r="661" spans="15:16" ht="13">
      <c r="O661" s="18"/>
      <c r="P661" s="18"/>
    </row>
    <row r="662" spans="15:16" ht="13">
      <c r="O662" s="18"/>
      <c r="P662" s="18"/>
    </row>
    <row r="663" spans="15:16" ht="13">
      <c r="O663" s="18"/>
      <c r="P663" s="18"/>
    </row>
    <row r="664" spans="15:16" ht="13">
      <c r="O664" s="18"/>
      <c r="P664" s="18"/>
    </row>
    <row r="665" spans="15:16" ht="13">
      <c r="O665" s="18"/>
      <c r="P665" s="18"/>
    </row>
    <row r="666" spans="15:16" ht="13">
      <c r="O666" s="18"/>
      <c r="P666" s="18"/>
    </row>
    <row r="667" spans="15:16" ht="13">
      <c r="O667" s="18"/>
      <c r="P667" s="18"/>
    </row>
    <row r="668" spans="15:16" ht="13">
      <c r="O668" s="18"/>
      <c r="P668" s="18"/>
    </row>
    <row r="669" spans="15:16" ht="13">
      <c r="O669" s="18"/>
      <c r="P669" s="18"/>
    </row>
    <row r="670" spans="15:16" ht="13">
      <c r="O670" s="18"/>
      <c r="P670" s="18"/>
    </row>
    <row r="671" spans="15:16" ht="13">
      <c r="O671" s="18"/>
      <c r="P671" s="18"/>
    </row>
    <row r="672" spans="15:16" ht="13">
      <c r="O672" s="18"/>
      <c r="P672" s="18"/>
    </row>
    <row r="673" spans="15:16" ht="13">
      <c r="O673" s="18"/>
      <c r="P673" s="18"/>
    </row>
    <row r="674" spans="15:16" ht="13">
      <c r="O674" s="18"/>
      <c r="P674" s="18"/>
    </row>
    <row r="675" spans="15:16" ht="13">
      <c r="O675" s="18"/>
      <c r="P675" s="18"/>
    </row>
    <row r="676" spans="15:16" ht="13">
      <c r="O676" s="18"/>
      <c r="P676" s="18"/>
    </row>
    <row r="677" spans="15:16" ht="13">
      <c r="O677" s="18"/>
      <c r="P677" s="18"/>
    </row>
    <row r="678" spans="15:16" ht="13">
      <c r="O678" s="18"/>
      <c r="P678" s="18"/>
    </row>
    <row r="679" spans="15:16" ht="13">
      <c r="O679" s="18"/>
      <c r="P679" s="18"/>
    </row>
    <row r="680" spans="15:16" ht="13">
      <c r="O680" s="18"/>
      <c r="P680" s="18"/>
    </row>
    <row r="681" spans="15:16" ht="13">
      <c r="O681" s="18"/>
      <c r="P681" s="18"/>
    </row>
    <row r="682" spans="15:16" ht="13">
      <c r="O682" s="18"/>
      <c r="P682" s="18"/>
    </row>
    <row r="683" spans="15:16" ht="13">
      <c r="O683" s="18"/>
      <c r="P683" s="18"/>
    </row>
    <row r="684" spans="15:16" ht="13">
      <c r="O684" s="18"/>
      <c r="P684" s="18"/>
    </row>
    <row r="685" spans="15:16" ht="13">
      <c r="O685" s="18"/>
      <c r="P685" s="18"/>
    </row>
    <row r="686" spans="15:16" ht="13">
      <c r="O686" s="18"/>
      <c r="P686" s="18"/>
    </row>
    <row r="687" spans="15:16" ht="13">
      <c r="O687" s="18"/>
      <c r="P687" s="18"/>
    </row>
    <row r="688" spans="15:16" ht="13">
      <c r="O688" s="18"/>
      <c r="P688" s="18"/>
    </row>
    <row r="689" spans="15:16" ht="13">
      <c r="O689" s="18"/>
      <c r="P689" s="18"/>
    </row>
    <row r="690" spans="15:16" ht="13">
      <c r="O690" s="18"/>
      <c r="P690" s="18"/>
    </row>
    <row r="691" spans="15:16" ht="13">
      <c r="O691" s="18"/>
      <c r="P691" s="18"/>
    </row>
    <row r="692" spans="15:16" ht="13">
      <c r="O692" s="18"/>
      <c r="P692" s="18"/>
    </row>
    <row r="693" spans="15:16" ht="13">
      <c r="O693" s="18"/>
      <c r="P693" s="18"/>
    </row>
    <row r="694" spans="15:16" ht="13">
      <c r="O694" s="18"/>
      <c r="P694" s="18"/>
    </row>
    <row r="695" spans="15:16" ht="13">
      <c r="O695" s="18"/>
      <c r="P695" s="18"/>
    </row>
    <row r="696" spans="15:16" ht="13">
      <c r="O696" s="18"/>
      <c r="P696" s="18"/>
    </row>
    <row r="697" spans="15:16" ht="13">
      <c r="O697" s="18"/>
      <c r="P697" s="18"/>
    </row>
    <row r="698" spans="15:16" ht="13">
      <c r="O698" s="18"/>
      <c r="P698" s="18"/>
    </row>
    <row r="699" spans="15:16" ht="13">
      <c r="O699" s="18"/>
      <c r="P699" s="18"/>
    </row>
    <row r="700" spans="15:16" ht="13">
      <c r="O700" s="18"/>
      <c r="P700" s="18"/>
    </row>
    <row r="701" spans="15:16" ht="13">
      <c r="O701" s="18"/>
      <c r="P701" s="18"/>
    </row>
    <row r="702" spans="15:16" ht="13">
      <c r="O702" s="18"/>
      <c r="P702" s="18"/>
    </row>
    <row r="703" spans="15:16" ht="13">
      <c r="O703" s="18"/>
      <c r="P703" s="18"/>
    </row>
    <row r="704" spans="15:16" ht="13">
      <c r="O704" s="18"/>
      <c r="P704" s="18"/>
    </row>
    <row r="705" spans="15:16" ht="13">
      <c r="O705" s="18"/>
      <c r="P705" s="18"/>
    </row>
    <row r="706" spans="15:16" ht="13">
      <c r="O706" s="18"/>
      <c r="P706" s="18"/>
    </row>
    <row r="707" spans="15:16" ht="13">
      <c r="O707" s="18"/>
      <c r="P707" s="18"/>
    </row>
    <row r="708" spans="15:16" ht="13">
      <c r="O708" s="18"/>
      <c r="P708" s="18"/>
    </row>
    <row r="709" spans="15:16" ht="13">
      <c r="O709" s="18"/>
      <c r="P709" s="18"/>
    </row>
    <row r="710" spans="15:16" ht="13">
      <c r="O710" s="18"/>
      <c r="P710" s="18"/>
    </row>
    <row r="711" spans="15:16" ht="13">
      <c r="O711" s="18"/>
      <c r="P711" s="18"/>
    </row>
    <row r="712" spans="15:16" ht="13">
      <c r="O712" s="18"/>
      <c r="P712" s="18"/>
    </row>
    <row r="713" spans="15:16" ht="13">
      <c r="O713" s="18"/>
      <c r="P713" s="18"/>
    </row>
    <row r="714" spans="15:16" ht="13">
      <c r="O714" s="18"/>
      <c r="P714" s="18"/>
    </row>
    <row r="715" spans="15:16" ht="13">
      <c r="O715" s="18"/>
      <c r="P715" s="18"/>
    </row>
    <row r="716" spans="15:16" ht="13">
      <c r="O716" s="18"/>
      <c r="P716" s="18"/>
    </row>
    <row r="717" spans="15:16" ht="13">
      <c r="O717" s="18"/>
      <c r="P717" s="18"/>
    </row>
    <row r="718" spans="15:16" ht="13">
      <c r="O718" s="18"/>
      <c r="P718" s="18"/>
    </row>
    <row r="719" spans="15:16" ht="13">
      <c r="O719" s="18"/>
      <c r="P719" s="18"/>
    </row>
    <row r="720" spans="15:16" ht="13">
      <c r="O720" s="18"/>
      <c r="P720" s="18"/>
    </row>
    <row r="721" spans="15:16" ht="13">
      <c r="O721" s="18"/>
      <c r="P721" s="18"/>
    </row>
    <row r="722" spans="15:16" ht="13">
      <c r="O722" s="18"/>
      <c r="P722" s="18"/>
    </row>
    <row r="723" spans="15:16" ht="13">
      <c r="O723" s="18"/>
      <c r="P723" s="18"/>
    </row>
    <row r="724" spans="15:16" ht="13">
      <c r="O724" s="18"/>
      <c r="P724" s="18"/>
    </row>
    <row r="725" spans="15:16" ht="13">
      <c r="O725" s="18"/>
      <c r="P725" s="18"/>
    </row>
    <row r="726" spans="15:16" ht="13">
      <c r="O726" s="18"/>
      <c r="P726" s="18"/>
    </row>
    <row r="727" spans="15:16" ht="13">
      <c r="O727" s="18"/>
      <c r="P727" s="18"/>
    </row>
    <row r="728" spans="15:16" ht="13">
      <c r="O728" s="18"/>
      <c r="P728" s="18"/>
    </row>
    <row r="729" spans="15:16" ht="13">
      <c r="O729" s="18"/>
      <c r="P729" s="18"/>
    </row>
    <row r="730" spans="15:16" ht="13">
      <c r="O730" s="18"/>
      <c r="P730" s="18"/>
    </row>
    <row r="731" spans="15:16" ht="13">
      <c r="O731" s="18"/>
      <c r="P731" s="18"/>
    </row>
    <row r="732" spans="15:16" ht="13">
      <c r="O732" s="18"/>
      <c r="P732" s="18"/>
    </row>
    <row r="733" spans="15:16" ht="13">
      <c r="O733" s="18"/>
      <c r="P733" s="18"/>
    </row>
    <row r="734" spans="15:16" ht="13">
      <c r="O734" s="18"/>
      <c r="P734" s="18"/>
    </row>
    <row r="735" spans="15:16" ht="13">
      <c r="O735" s="18"/>
      <c r="P735" s="18"/>
    </row>
    <row r="736" spans="15:16" ht="13">
      <c r="O736" s="18"/>
      <c r="P736" s="18"/>
    </row>
    <row r="737" spans="15:16" ht="13">
      <c r="O737" s="18"/>
      <c r="P737" s="18"/>
    </row>
    <row r="738" spans="15:16" ht="13">
      <c r="O738" s="18"/>
      <c r="P738" s="18"/>
    </row>
    <row r="739" spans="15:16" ht="13">
      <c r="O739" s="18"/>
      <c r="P739" s="18"/>
    </row>
    <row r="740" spans="15:16" ht="13">
      <c r="O740" s="18"/>
      <c r="P740" s="18"/>
    </row>
    <row r="741" spans="15:16" ht="13">
      <c r="O741" s="18"/>
      <c r="P741" s="18"/>
    </row>
    <row r="742" spans="15:16" ht="13">
      <c r="O742" s="18"/>
      <c r="P742" s="18"/>
    </row>
    <row r="743" spans="15:16" ht="13">
      <c r="O743" s="18"/>
      <c r="P743" s="18"/>
    </row>
    <row r="744" spans="15:16" ht="13">
      <c r="O744" s="18"/>
      <c r="P744" s="18"/>
    </row>
    <row r="745" spans="15:16" ht="13">
      <c r="O745" s="18"/>
      <c r="P745" s="18"/>
    </row>
    <row r="746" spans="15:16" ht="13">
      <c r="O746" s="18"/>
      <c r="P746" s="18"/>
    </row>
    <row r="747" spans="15:16" ht="13">
      <c r="O747" s="18"/>
      <c r="P747" s="18"/>
    </row>
    <row r="748" spans="15:16" ht="13">
      <c r="O748" s="18"/>
      <c r="P748" s="18"/>
    </row>
    <row r="749" spans="15:16" ht="13">
      <c r="O749" s="18"/>
      <c r="P749" s="18"/>
    </row>
    <row r="750" spans="15:16" ht="13">
      <c r="O750" s="18"/>
      <c r="P750" s="18"/>
    </row>
    <row r="751" spans="15:16" ht="13">
      <c r="O751" s="18"/>
      <c r="P751" s="18"/>
    </row>
    <row r="752" spans="15:16" ht="13">
      <c r="O752" s="18"/>
      <c r="P752" s="18"/>
    </row>
    <row r="753" spans="15:16" ht="13">
      <c r="O753" s="18"/>
      <c r="P753" s="18"/>
    </row>
    <row r="754" spans="15:16" ht="13">
      <c r="O754" s="18"/>
      <c r="P754" s="18"/>
    </row>
    <row r="755" spans="15:16" ht="13">
      <c r="O755" s="18"/>
      <c r="P755" s="18"/>
    </row>
    <row r="756" spans="15:16" ht="13">
      <c r="O756" s="18"/>
      <c r="P756" s="18"/>
    </row>
    <row r="757" spans="15:16" ht="13">
      <c r="O757" s="18"/>
      <c r="P757" s="18"/>
    </row>
    <row r="758" spans="15:16" ht="13">
      <c r="O758" s="18"/>
      <c r="P758" s="18"/>
    </row>
    <row r="759" spans="15:16" ht="13">
      <c r="O759" s="18"/>
      <c r="P759" s="18"/>
    </row>
    <row r="760" spans="15:16" ht="13">
      <c r="O760" s="18"/>
      <c r="P760" s="18"/>
    </row>
    <row r="761" spans="15:16" ht="13">
      <c r="O761" s="18"/>
      <c r="P761" s="18"/>
    </row>
    <row r="762" spans="15:16" ht="13">
      <c r="O762" s="18"/>
      <c r="P762" s="18"/>
    </row>
    <row r="763" spans="15:16" ht="13">
      <c r="O763" s="18"/>
      <c r="P763" s="18"/>
    </row>
    <row r="764" spans="15:16" ht="13">
      <c r="O764" s="18"/>
      <c r="P764" s="18"/>
    </row>
    <row r="765" spans="15:16" ht="13">
      <c r="O765" s="18"/>
      <c r="P765" s="18"/>
    </row>
    <row r="766" spans="15:16" ht="13">
      <c r="O766" s="18"/>
      <c r="P766" s="18"/>
    </row>
    <row r="767" spans="15:16" ht="13">
      <c r="O767" s="18"/>
      <c r="P767" s="18"/>
    </row>
    <row r="768" spans="15:16" ht="13">
      <c r="O768" s="18"/>
      <c r="P768" s="18"/>
    </row>
    <row r="769" spans="15:16" ht="13">
      <c r="O769" s="18"/>
      <c r="P769" s="18"/>
    </row>
    <row r="770" spans="15:16" ht="13">
      <c r="O770" s="18"/>
      <c r="P770" s="18"/>
    </row>
    <row r="771" spans="15:16" ht="13">
      <c r="O771" s="18"/>
      <c r="P771" s="18"/>
    </row>
    <row r="772" spans="15:16" ht="13">
      <c r="O772" s="18"/>
      <c r="P772" s="18"/>
    </row>
    <row r="773" spans="15:16" ht="13">
      <c r="O773" s="18"/>
      <c r="P773" s="18"/>
    </row>
    <row r="774" spans="15:16" ht="13">
      <c r="O774" s="18"/>
      <c r="P774" s="18"/>
    </row>
    <row r="775" spans="15:16" ht="13">
      <c r="O775" s="18"/>
      <c r="P775" s="18"/>
    </row>
    <row r="776" spans="15:16" ht="13">
      <c r="O776" s="18"/>
      <c r="P776" s="18"/>
    </row>
    <row r="777" spans="15:16" ht="13">
      <c r="O777" s="18"/>
      <c r="P777" s="18"/>
    </row>
    <row r="778" spans="15:16" ht="13">
      <c r="O778" s="18"/>
      <c r="P778" s="18"/>
    </row>
    <row r="779" spans="15:16" ht="13">
      <c r="O779" s="18"/>
      <c r="P779" s="18"/>
    </row>
    <row r="780" spans="15:16" ht="13">
      <c r="O780" s="18"/>
      <c r="P780" s="18"/>
    </row>
    <row r="781" spans="15:16" ht="13">
      <c r="O781" s="18"/>
      <c r="P781" s="18"/>
    </row>
    <row r="782" spans="15:16" ht="13">
      <c r="O782" s="18"/>
      <c r="P782" s="18"/>
    </row>
    <row r="783" spans="15:16" ht="13">
      <c r="O783" s="18"/>
      <c r="P783" s="18"/>
    </row>
    <row r="784" spans="15:16" ht="13">
      <c r="O784" s="18"/>
      <c r="P784" s="18"/>
    </row>
    <row r="785" spans="15:16" ht="13">
      <c r="O785" s="18"/>
      <c r="P785" s="18"/>
    </row>
    <row r="786" spans="15:16" ht="13">
      <c r="O786" s="18"/>
      <c r="P786" s="18"/>
    </row>
    <row r="787" spans="15:16" ht="13">
      <c r="O787" s="18"/>
      <c r="P787" s="18"/>
    </row>
    <row r="788" spans="15:16" ht="13">
      <c r="O788" s="18"/>
      <c r="P788" s="18"/>
    </row>
    <row r="789" spans="15:16" ht="13">
      <c r="O789" s="18"/>
      <c r="P789" s="18"/>
    </row>
    <row r="790" spans="15:16" ht="13">
      <c r="O790" s="18"/>
      <c r="P790" s="18"/>
    </row>
    <row r="791" spans="15:16" ht="13">
      <c r="O791" s="18"/>
      <c r="P791" s="18"/>
    </row>
    <row r="792" spans="15:16" ht="13">
      <c r="O792" s="18"/>
      <c r="P792" s="18"/>
    </row>
    <row r="793" spans="15:16" ht="13">
      <c r="O793" s="18"/>
      <c r="P793" s="18"/>
    </row>
    <row r="794" spans="15:16" ht="13">
      <c r="O794" s="18"/>
      <c r="P794" s="18"/>
    </row>
    <row r="795" spans="15:16" ht="13">
      <c r="O795" s="18"/>
      <c r="P795" s="18"/>
    </row>
    <row r="796" spans="15:16" ht="13">
      <c r="O796" s="18"/>
      <c r="P796" s="18"/>
    </row>
    <row r="797" spans="15:16" ht="13">
      <c r="O797" s="18"/>
      <c r="P797" s="18"/>
    </row>
    <row r="798" spans="15:16" ht="13">
      <c r="O798" s="18"/>
      <c r="P798" s="18"/>
    </row>
    <row r="799" spans="15:16" ht="13">
      <c r="O799" s="18"/>
      <c r="P799" s="18"/>
    </row>
    <row r="800" spans="15:16" ht="13">
      <c r="O800" s="18"/>
      <c r="P800" s="18"/>
    </row>
    <row r="801" spans="15:16" ht="13">
      <c r="O801" s="18"/>
      <c r="P801" s="18"/>
    </row>
    <row r="802" spans="15:16" ht="13">
      <c r="O802" s="18"/>
      <c r="P802" s="18"/>
    </row>
    <row r="803" spans="15:16" ht="13">
      <c r="O803" s="18"/>
      <c r="P803" s="18"/>
    </row>
    <row r="804" spans="15:16" ht="13">
      <c r="O804" s="18"/>
      <c r="P804" s="18"/>
    </row>
    <row r="805" spans="15:16" ht="13">
      <c r="O805" s="18"/>
      <c r="P805" s="18"/>
    </row>
    <row r="806" spans="15:16" ht="13">
      <c r="O806" s="18"/>
      <c r="P806" s="18"/>
    </row>
    <row r="807" spans="15:16" ht="13">
      <c r="O807" s="18"/>
      <c r="P807" s="18"/>
    </row>
    <row r="808" spans="15:16" ht="13">
      <c r="O808" s="18"/>
      <c r="P808" s="18"/>
    </row>
    <row r="809" spans="15:16" ht="13">
      <c r="O809" s="18"/>
      <c r="P809" s="18"/>
    </row>
    <row r="810" spans="15:16" ht="13">
      <c r="O810" s="18"/>
      <c r="P810" s="18"/>
    </row>
    <row r="811" spans="15:16" ht="13">
      <c r="O811" s="18"/>
      <c r="P811" s="18"/>
    </row>
    <row r="812" spans="15:16" ht="13">
      <c r="O812" s="18"/>
      <c r="P812" s="18"/>
    </row>
    <row r="813" spans="15:16" ht="13">
      <c r="O813" s="18"/>
      <c r="P813" s="18"/>
    </row>
    <row r="814" spans="15:16" ht="13">
      <c r="O814" s="18"/>
      <c r="P814" s="18"/>
    </row>
    <row r="815" spans="15:16" ht="13">
      <c r="O815" s="18"/>
      <c r="P815" s="18"/>
    </row>
    <row r="816" spans="15:16" ht="13">
      <c r="O816" s="18"/>
      <c r="P816" s="18"/>
    </row>
    <row r="817" spans="15:16" ht="13">
      <c r="O817" s="18"/>
      <c r="P817" s="18"/>
    </row>
    <row r="818" spans="15:16" ht="13">
      <c r="O818" s="18"/>
      <c r="P818" s="18"/>
    </row>
    <row r="819" spans="15:16" ht="13">
      <c r="O819" s="18"/>
      <c r="P819" s="18"/>
    </row>
    <row r="820" spans="15:16" ht="13">
      <c r="O820" s="18"/>
      <c r="P820" s="18"/>
    </row>
    <row r="821" spans="15:16" ht="13">
      <c r="O821" s="18"/>
      <c r="P821" s="18"/>
    </row>
    <row r="822" spans="15:16" ht="13">
      <c r="O822" s="18"/>
      <c r="P822" s="18"/>
    </row>
    <row r="823" spans="15:16" ht="13">
      <c r="O823" s="18"/>
      <c r="P823" s="18"/>
    </row>
    <row r="824" spans="15:16" ht="13">
      <c r="O824" s="18"/>
      <c r="P824" s="18"/>
    </row>
    <row r="825" spans="15:16" ht="13">
      <c r="O825" s="18"/>
      <c r="P825" s="18"/>
    </row>
    <row r="826" spans="15:16" ht="13">
      <c r="O826" s="18"/>
      <c r="P826" s="18"/>
    </row>
    <row r="827" spans="15:16" ht="13">
      <c r="O827" s="18"/>
      <c r="P827" s="18"/>
    </row>
    <row r="828" spans="15:16" ht="13">
      <c r="O828" s="18"/>
      <c r="P828" s="18"/>
    </row>
    <row r="829" spans="15:16" ht="13">
      <c r="O829" s="18"/>
      <c r="P829" s="18"/>
    </row>
    <row r="830" spans="15:16" ht="13">
      <c r="O830" s="18"/>
      <c r="P830" s="18"/>
    </row>
    <row r="831" spans="15:16" ht="13">
      <c r="O831" s="18"/>
      <c r="P831" s="18"/>
    </row>
    <row r="832" spans="15:16" ht="13">
      <c r="O832" s="18"/>
      <c r="P832" s="18"/>
    </row>
    <row r="833" spans="15:16" ht="13">
      <c r="O833" s="18"/>
      <c r="P833" s="18"/>
    </row>
    <row r="834" spans="15:16" ht="13">
      <c r="O834" s="18"/>
      <c r="P834" s="18"/>
    </row>
    <row r="835" spans="15:16" ht="13">
      <c r="O835" s="18"/>
      <c r="P835" s="18"/>
    </row>
    <row r="836" spans="15:16" ht="13">
      <c r="O836" s="18"/>
      <c r="P836" s="18"/>
    </row>
    <row r="837" spans="15:16" ht="13">
      <c r="O837" s="18"/>
      <c r="P837" s="18"/>
    </row>
    <row r="838" spans="15:16" ht="13">
      <c r="O838" s="18"/>
      <c r="P838" s="18"/>
    </row>
    <row r="839" spans="15:16" ht="13">
      <c r="O839" s="18"/>
      <c r="P839" s="18"/>
    </row>
    <row r="840" spans="15:16" ht="13">
      <c r="O840" s="18"/>
      <c r="P840" s="18"/>
    </row>
    <row r="841" spans="15:16" ht="13">
      <c r="O841" s="18"/>
      <c r="P841" s="18"/>
    </row>
    <row r="842" spans="15:16" ht="13">
      <c r="O842" s="18"/>
      <c r="P842" s="18"/>
    </row>
    <row r="843" spans="15:16" ht="13">
      <c r="O843" s="18"/>
      <c r="P843" s="18"/>
    </row>
    <row r="844" spans="15:16" ht="13">
      <c r="O844" s="18"/>
      <c r="P844" s="18"/>
    </row>
    <row r="845" spans="15:16" ht="13">
      <c r="O845" s="18"/>
      <c r="P845" s="18"/>
    </row>
    <row r="846" spans="15:16" ht="13">
      <c r="O846" s="18"/>
      <c r="P846" s="18"/>
    </row>
    <row r="847" spans="15:16" ht="13">
      <c r="O847" s="18"/>
      <c r="P847" s="18"/>
    </row>
    <row r="848" spans="15:16" ht="13">
      <c r="O848" s="18"/>
      <c r="P848" s="18"/>
    </row>
    <row r="849" spans="15:16" ht="13">
      <c r="O849" s="18"/>
      <c r="P849" s="18"/>
    </row>
    <row r="850" spans="15:16" ht="13">
      <c r="O850" s="18"/>
      <c r="P850" s="18"/>
    </row>
    <row r="851" spans="15:16" ht="13">
      <c r="O851" s="18"/>
      <c r="P851" s="18"/>
    </row>
    <row r="852" spans="15:16" ht="13">
      <c r="O852" s="18"/>
      <c r="P852" s="18"/>
    </row>
    <row r="853" spans="15:16" ht="13">
      <c r="O853" s="18"/>
      <c r="P853" s="18"/>
    </row>
    <row r="854" spans="15:16" ht="13">
      <c r="O854" s="18"/>
      <c r="P854" s="18"/>
    </row>
    <row r="855" spans="15:16" ht="13">
      <c r="O855" s="18"/>
      <c r="P855" s="18"/>
    </row>
    <row r="856" spans="15:16" ht="13">
      <c r="O856" s="18"/>
      <c r="P856" s="18"/>
    </row>
    <row r="857" spans="15:16" ht="13">
      <c r="O857" s="18"/>
      <c r="P857" s="18"/>
    </row>
    <row r="858" spans="15:16" ht="13">
      <c r="O858" s="18"/>
      <c r="P858" s="18"/>
    </row>
    <row r="859" spans="15:16" ht="13">
      <c r="O859" s="18"/>
      <c r="P859" s="18"/>
    </row>
    <row r="860" spans="15:16" ht="13">
      <c r="O860" s="18"/>
      <c r="P860" s="18"/>
    </row>
    <row r="861" spans="15:16" ht="13">
      <c r="O861" s="18"/>
      <c r="P861" s="18"/>
    </row>
    <row r="862" spans="15:16" ht="13">
      <c r="O862" s="18"/>
      <c r="P862" s="18"/>
    </row>
    <row r="863" spans="15:16" ht="13">
      <c r="O863" s="18"/>
      <c r="P863" s="18"/>
    </row>
    <row r="864" spans="15:16" ht="13">
      <c r="O864" s="18"/>
      <c r="P864" s="18"/>
    </row>
    <row r="865" spans="15:16" ht="13">
      <c r="O865" s="18"/>
      <c r="P865" s="18"/>
    </row>
    <row r="866" spans="15:16" ht="13">
      <c r="O866" s="18"/>
      <c r="P866" s="18"/>
    </row>
    <row r="867" spans="15:16" ht="13">
      <c r="O867" s="18"/>
      <c r="P867" s="18"/>
    </row>
    <row r="868" spans="15:16" ht="13">
      <c r="O868" s="18"/>
      <c r="P868" s="18"/>
    </row>
    <row r="869" spans="15:16" ht="13">
      <c r="O869" s="18"/>
      <c r="P869" s="18"/>
    </row>
    <row r="870" spans="15:16" ht="13">
      <c r="O870" s="18"/>
      <c r="P870" s="18"/>
    </row>
    <row r="871" spans="15:16" ht="13">
      <c r="O871" s="18"/>
      <c r="P871" s="18"/>
    </row>
    <row r="872" spans="15:16" ht="13">
      <c r="O872" s="18"/>
      <c r="P872" s="18"/>
    </row>
    <row r="873" spans="15:16" ht="13">
      <c r="O873" s="18"/>
      <c r="P873" s="18"/>
    </row>
    <row r="874" spans="15:16" ht="13">
      <c r="O874" s="18"/>
      <c r="P874" s="18"/>
    </row>
    <row r="875" spans="15:16" ht="13">
      <c r="O875" s="18"/>
      <c r="P875" s="18"/>
    </row>
    <row r="876" spans="15:16" ht="13">
      <c r="O876" s="18"/>
      <c r="P876" s="18"/>
    </row>
    <row r="877" spans="15:16" ht="13">
      <c r="O877" s="18"/>
      <c r="P877" s="18"/>
    </row>
    <row r="878" spans="15:16" ht="13">
      <c r="O878" s="18"/>
      <c r="P878" s="18"/>
    </row>
    <row r="879" spans="15:16" ht="13">
      <c r="O879" s="18"/>
      <c r="P879" s="18"/>
    </row>
    <row r="880" spans="15:16" ht="13">
      <c r="O880" s="18"/>
      <c r="P880" s="18"/>
    </row>
    <row r="881" spans="15:16" ht="13">
      <c r="O881" s="18"/>
      <c r="P881" s="18"/>
    </row>
    <row r="882" spans="15:16" ht="13">
      <c r="O882" s="18"/>
      <c r="P882" s="18"/>
    </row>
    <row r="883" spans="15:16" ht="13">
      <c r="O883" s="18"/>
      <c r="P883" s="18"/>
    </row>
    <row r="884" spans="15:16" ht="13">
      <c r="O884" s="18"/>
      <c r="P884" s="18"/>
    </row>
    <row r="885" spans="15:16" ht="13">
      <c r="O885" s="18"/>
      <c r="P885" s="18"/>
    </row>
    <row r="886" spans="15:16" ht="13">
      <c r="O886" s="18"/>
      <c r="P886" s="18"/>
    </row>
    <row r="887" spans="15:16" ht="13">
      <c r="O887" s="18"/>
      <c r="P887" s="18"/>
    </row>
    <row r="888" spans="15:16" ht="13">
      <c r="O888" s="18"/>
      <c r="P888" s="18"/>
    </row>
    <row r="889" spans="15:16" ht="13">
      <c r="O889" s="18"/>
      <c r="P889" s="18"/>
    </row>
    <row r="890" spans="15:16" ht="13">
      <c r="O890" s="18"/>
      <c r="P890" s="18"/>
    </row>
    <row r="891" spans="15:16" ht="13">
      <c r="O891" s="18"/>
      <c r="P891" s="18"/>
    </row>
    <row r="892" spans="15:16" ht="13">
      <c r="O892" s="18"/>
      <c r="P892" s="18"/>
    </row>
    <row r="893" spans="15:16" ht="13">
      <c r="O893" s="18"/>
      <c r="P893" s="18"/>
    </row>
    <row r="894" spans="15:16" ht="13">
      <c r="O894" s="18"/>
      <c r="P894" s="18"/>
    </row>
    <row r="895" spans="15:16" ht="13">
      <c r="O895" s="18"/>
      <c r="P895" s="18"/>
    </row>
    <row r="896" spans="15:16" ht="13">
      <c r="O896" s="18"/>
      <c r="P896" s="18"/>
    </row>
    <row r="897" spans="15:16" ht="13">
      <c r="O897" s="18"/>
      <c r="P897" s="18"/>
    </row>
    <row r="898" spans="15:16" ht="13">
      <c r="O898" s="18"/>
      <c r="P898" s="18"/>
    </row>
    <row r="899" spans="15:16" ht="13">
      <c r="O899" s="18"/>
      <c r="P899" s="18"/>
    </row>
    <row r="900" spans="15:16" ht="13">
      <c r="O900" s="18"/>
      <c r="P900" s="18"/>
    </row>
    <row r="901" spans="15:16" ht="13">
      <c r="O901" s="18"/>
      <c r="P901" s="18"/>
    </row>
    <row r="902" spans="15:16" ht="13">
      <c r="O902" s="18"/>
      <c r="P902" s="18"/>
    </row>
    <row r="903" spans="15:16" ht="13">
      <c r="O903" s="18"/>
      <c r="P903" s="18"/>
    </row>
    <row r="904" spans="15:16" ht="13">
      <c r="O904" s="18"/>
      <c r="P904" s="18"/>
    </row>
    <row r="905" spans="15:16" ht="13">
      <c r="O905" s="18"/>
      <c r="P905" s="18"/>
    </row>
    <row r="906" spans="15:16" ht="13">
      <c r="O906" s="18"/>
      <c r="P906" s="18"/>
    </row>
    <row r="907" spans="15:16" ht="13">
      <c r="O907" s="18"/>
      <c r="P907" s="18"/>
    </row>
    <row r="908" spans="15:16" ht="13">
      <c r="O908" s="18"/>
      <c r="P908" s="18"/>
    </row>
    <row r="909" spans="15:16" ht="13">
      <c r="O909" s="18"/>
      <c r="P909" s="18"/>
    </row>
    <row r="910" spans="15:16" ht="13">
      <c r="O910" s="18"/>
      <c r="P910" s="18"/>
    </row>
    <row r="911" spans="15:16" ht="13">
      <c r="O911" s="18"/>
      <c r="P911" s="18"/>
    </row>
    <row r="912" spans="15:16" ht="13">
      <c r="O912" s="18"/>
      <c r="P912" s="18"/>
    </row>
    <row r="913" spans="15:16" ht="13">
      <c r="O913" s="18"/>
      <c r="P913" s="18"/>
    </row>
    <row r="914" spans="15:16" ht="13">
      <c r="O914" s="18"/>
      <c r="P914" s="18"/>
    </row>
    <row r="915" spans="15:16" ht="13">
      <c r="O915" s="18"/>
      <c r="P915" s="18"/>
    </row>
    <row r="916" spans="15:16" ht="13">
      <c r="O916" s="18"/>
      <c r="P916" s="18"/>
    </row>
    <row r="917" spans="15:16" ht="13">
      <c r="O917" s="18"/>
      <c r="P917" s="18"/>
    </row>
    <row r="918" spans="15:16" ht="13">
      <c r="O918" s="18"/>
      <c r="P918" s="18"/>
    </row>
    <row r="919" spans="15:16" ht="13">
      <c r="O919" s="18"/>
      <c r="P919" s="18"/>
    </row>
    <row r="920" spans="15:16" ht="13">
      <c r="O920" s="18"/>
      <c r="P920" s="18"/>
    </row>
    <row r="921" spans="15:16" ht="13">
      <c r="O921" s="18"/>
      <c r="P921" s="18"/>
    </row>
    <row r="922" spans="15:16" ht="13">
      <c r="O922" s="18"/>
      <c r="P922" s="18"/>
    </row>
    <row r="923" spans="15:16" ht="13">
      <c r="O923" s="18"/>
      <c r="P923" s="18"/>
    </row>
    <row r="924" spans="15:16" ht="13">
      <c r="O924" s="18"/>
      <c r="P924" s="18"/>
    </row>
    <row r="925" spans="15:16" ht="13">
      <c r="O925" s="18"/>
      <c r="P925" s="18"/>
    </row>
    <row r="926" spans="15:16" ht="13">
      <c r="O926" s="18"/>
      <c r="P926" s="18"/>
    </row>
    <row r="927" spans="15:16" ht="13">
      <c r="O927" s="18"/>
      <c r="P927" s="18"/>
    </row>
    <row r="928" spans="15:16" ht="13">
      <c r="O928" s="18"/>
      <c r="P928" s="18"/>
    </row>
    <row r="929" spans="15:16" ht="13">
      <c r="O929" s="18"/>
      <c r="P929" s="18"/>
    </row>
    <row r="930" spans="15:16" ht="13">
      <c r="O930" s="18"/>
      <c r="P930" s="18"/>
    </row>
    <row r="931" spans="15:16" ht="13">
      <c r="O931" s="18"/>
      <c r="P931" s="18"/>
    </row>
    <row r="932" spans="15:16" ht="13">
      <c r="O932" s="18"/>
      <c r="P932" s="18"/>
    </row>
    <row r="933" spans="15:16" ht="13">
      <c r="O933" s="18"/>
      <c r="P933" s="18"/>
    </row>
    <row r="934" spans="15:16" ht="13">
      <c r="O934" s="18"/>
      <c r="P934" s="18"/>
    </row>
    <row r="935" spans="15:16" ht="13">
      <c r="O935" s="18"/>
      <c r="P935" s="18"/>
    </row>
    <row r="936" spans="15:16" ht="13">
      <c r="O936" s="18"/>
      <c r="P936" s="18"/>
    </row>
    <row r="937" spans="15:16" ht="13">
      <c r="O937" s="18"/>
      <c r="P937" s="18"/>
    </row>
    <row r="938" spans="15:16" ht="13">
      <c r="O938" s="18"/>
      <c r="P938" s="18"/>
    </row>
    <row r="939" spans="15:16" ht="13">
      <c r="O939" s="18"/>
      <c r="P939" s="18"/>
    </row>
    <row r="940" spans="15:16" ht="13">
      <c r="O940" s="18"/>
      <c r="P940" s="18"/>
    </row>
    <row r="941" spans="15:16" ht="13">
      <c r="O941" s="18"/>
      <c r="P941" s="18"/>
    </row>
    <row r="942" spans="15:16" ht="13">
      <c r="O942" s="18"/>
      <c r="P942" s="18"/>
    </row>
    <row r="943" spans="15:16" ht="13">
      <c r="O943" s="18"/>
      <c r="P943" s="18"/>
    </row>
    <row r="944" spans="15:16" ht="13">
      <c r="O944" s="18"/>
      <c r="P944" s="18"/>
    </row>
    <row r="945" spans="15:16" ht="13">
      <c r="O945" s="18"/>
      <c r="P945" s="18"/>
    </row>
    <row r="946" spans="15:16" ht="13">
      <c r="O946" s="18"/>
      <c r="P946" s="18"/>
    </row>
    <row r="947" spans="15:16" ht="13">
      <c r="O947" s="18"/>
      <c r="P947" s="18"/>
    </row>
    <row r="948" spans="15:16" ht="13">
      <c r="O948" s="18"/>
      <c r="P948" s="18"/>
    </row>
    <row r="949" spans="15:16" ht="13">
      <c r="O949" s="18"/>
      <c r="P949" s="18"/>
    </row>
    <row r="950" spans="15:16" ht="13">
      <c r="O950" s="18"/>
      <c r="P950" s="18"/>
    </row>
    <row r="951" spans="15:16" ht="13">
      <c r="O951" s="18"/>
      <c r="P951" s="18"/>
    </row>
    <row r="952" spans="15:16" ht="13">
      <c r="O952" s="18"/>
      <c r="P952" s="18"/>
    </row>
    <row r="953" spans="15:16" ht="13">
      <c r="O953" s="18"/>
      <c r="P953" s="18"/>
    </row>
    <row r="954" spans="15:16" ht="13">
      <c r="O954" s="18"/>
      <c r="P954" s="18"/>
    </row>
    <row r="955" spans="15:16" ht="13">
      <c r="O955" s="18"/>
      <c r="P955" s="18"/>
    </row>
    <row r="956" spans="15:16" ht="13">
      <c r="O956" s="18"/>
      <c r="P956" s="18"/>
    </row>
    <row r="957" spans="15:16" ht="13">
      <c r="O957" s="18"/>
      <c r="P957" s="18"/>
    </row>
    <row r="958" spans="15:16" ht="13">
      <c r="O958" s="18"/>
      <c r="P958" s="18"/>
    </row>
    <row r="959" spans="15:16" ht="13">
      <c r="O959" s="18"/>
      <c r="P959" s="18"/>
    </row>
    <row r="960" spans="15:16" ht="13">
      <c r="O960" s="18"/>
      <c r="P960" s="18"/>
    </row>
    <row r="961" spans="15:16" ht="13">
      <c r="O961" s="18"/>
      <c r="P961" s="18"/>
    </row>
    <row r="962" spans="15:16" ht="13">
      <c r="O962" s="18"/>
      <c r="P962" s="18"/>
    </row>
    <row r="963" spans="15:16" ht="13">
      <c r="O963" s="18"/>
      <c r="P963" s="18"/>
    </row>
    <row r="964" spans="15:16" ht="13">
      <c r="O964" s="18"/>
      <c r="P964" s="18"/>
    </row>
    <row r="965" spans="15:16" ht="13">
      <c r="O965" s="18"/>
      <c r="P965" s="18"/>
    </row>
    <row r="966" spans="15:16" ht="13">
      <c r="O966" s="18"/>
      <c r="P966" s="18"/>
    </row>
    <row r="967" spans="15:16" ht="13">
      <c r="O967" s="18"/>
      <c r="P967" s="18"/>
    </row>
    <row r="968" spans="15:16" ht="13">
      <c r="O968" s="18"/>
      <c r="P968" s="18"/>
    </row>
    <row r="969" spans="15:16" ht="13">
      <c r="O969" s="18"/>
      <c r="P969" s="18"/>
    </row>
    <row r="970" spans="15:16" ht="13">
      <c r="O970" s="18"/>
      <c r="P970" s="18"/>
    </row>
    <row r="971" spans="15:16" ht="13">
      <c r="O971" s="18"/>
      <c r="P971" s="18"/>
    </row>
    <row r="972" spans="15:16" ht="13">
      <c r="O972" s="18"/>
      <c r="P972" s="18"/>
    </row>
    <row r="973" spans="15:16" ht="13">
      <c r="O973" s="18"/>
      <c r="P973" s="18"/>
    </row>
    <row r="974" spans="15:16" ht="13">
      <c r="O974" s="18"/>
      <c r="P974" s="18"/>
    </row>
    <row r="975" spans="15:16" ht="13">
      <c r="O975" s="18"/>
      <c r="P975" s="18"/>
    </row>
    <row r="976" spans="15:16" ht="13">
      <c r="O976" s="18"/>
      <c r="P976" s="18"/>
    </row>
    <row r="977" spans="15:16" ht="13">
      <c r="O977" s="18"/>
      <c r="P977" s="18"/>
    </row>
    <row r="978" spans="15:16" ht="13">
      <c r="O978" s="18"/>
      <c r="P978" s="18"/>
    </row>
    <row r="979" spans="15:16" ht="13">
      <c r="O979" s="18"/>
      <c r="P979" s="18"/>
    </row>
    <row r="980" spans="15:16" ht="13">
      <c r="O980" s="18"/>
      <c r="P980" s="18"/>
    </row>
    <row r="981" spans="15:16" ht="13">
      <c r="O981" s="18"/>
      <c r="P981" s="18"/>
    </row>
    <row r="982" spans="15:16" ht="13">
      <c r="O982" s="18"/>
      <c r="P982" s="18"/>
    </row>
    <row r="983" spans="15:16" ht="13">
      <c r="O983" s="18"/>
      <c r="P983" s="18"/>
    </row>
    <row r="984" spans="15:16" ht="13">
      <c r="O984" s="18"/>
      <c r="P984" s="18"/>
    </row>
    <row r="985" spans="15:16" ht="13">
      <c r="O985" s="18"/>
      <c r="P985" s="18"/>
    </row>
    <row r="986" spans="15:16" ht="13">
      <c r="O986" s="18"/>
      <c r="P986" s="18"/>
    </row>
    <row r="987" spans="15:16" ht="13">
      <c r="O987" s="18"/>
      <c r="P987" s="18"/>
    </row>
    <row r="988" spans="15:16" ht="13">
      <c r="O988" s="18"/>
      <c r="P988" s="18"/>
    </row>
    <row r="989" spans="15:16" ht="13">
      <c r="O989" s="18"/>
      <c r="P989" s="18"/>
    </row>
    <row r="990" spans="15:16" ht="13">
      <c r="O990" s="18"/>
      <c r="P990" s="18"/>
    </row>
    <row r="991" spans="15:16" ht="13">
      <c r="O991" s="18"/>
      <c r="P991" s="18"/>
    </row>
    <row r="992" spans="15:16" ht="13">
      <c r="O992" s="18"/>
      <c r="P992" s="18"/>
    </row>
    <row r="993" spans="15:16" ht="13">
      <c r="O993" s="18"/>
      <c r="P993" s="18"/>
    </row>
    <row r="994" spans="15:16" ht="13">
      <c r="O994" s="18"/>
      <c r="P994" s="18"/>
    </row>
    <row r="995" spans="15:16" ht="13">
      <c r="O995" s="18"/>
      <c r="P995" s="18"/>
    </row>
    <row r="996" spans="15:16" ht="13">
      <c r="O996" s="18"/>
      <c r="P996" s="18"/>
    </row>
    <row r="997" spans="15:16" ht="13">
      <c r="O997" s="18"/>
      <c r="P997" s="18"/>
    </row>
    <row r="998" spans="15:16" ht="13">
      <c r="O998" s="18"/>
      <c r="P998" s="18"/>
    </row>
    <row r="999" spans="15:16" ht="13">
      <c r="O999" s="18"/>
      <c r="P999" s="18"/>
    </row>
    <row r="1000" spans="15:16" ht="13">
      <c r="O1000" s="18"/>
      <c r="P1000" s="18"/>
    </row>
  </sheetData>
  <hyperlinks>
    <hyperlink ref="Q2" r:id="rId1" xr:uid="{00000000-0004-0000-0100-000000000000}"/>
    <hyperlink ref="Q3" r:id="rId2" xr:uid="{00000000-0004-0000-0100-000001000000}"/>
    <hyperlink ref="Q4" r:id="rId3" xr:uid="{00000000-0004-0000-0100-000002000000}"/>
    <hyperlink ref="Q5" r:id="rId4" xr:uid="{00000000-0004-0000-0100-000003000000}"/>
    <hyperlink ref="Q6" r:id="rId5" xr:uid="{00000000-0004-0000-0100-000004000000}"/>
    <hyperlink ref="Q7" r:id="rId6" xr:uid="{00000000-0004-0000-0100-000005000000}"/>
    <hyperlink ref="Q8" r:id="rId7" xr:uid="{00000000-0004-0000-0100-000006000000}"/>
    <hyperlink ref="Q9" r:id="rId8" xr:uid="{00000000-0004-0000-0100-000007000000}"/>
    <hyperlink ref="Q10" r:id="rId9" xr:uid="{00000000-0004-0000-0100-000008000000}"/>
    <hyperlink ref="Q11" r:id="rId10" xr:uid="{00000000-0004-0000-0100-000009000000}"/>
    <hyperlink ref="Q12" r:id="rId11" xr:uid="{00000000-0004-0000-0100-00000A000000}"/>
    <hyperlink ref="Q13" r:id="rId12" xr:uid="{00000000-0004-0000-0100-00000B000000}"/>
    <hyperlink ref="Q14" r:id="rId13" xr:uid="{00000000-0004-0000-0100-00000C000000}"/>
    <hyperlink ref="Q15" r:id="rId14" xr:uid="{00000000-0004-0000-0100-00000D000000}"/>
    <hyperlink ref="Q16" r:id="rId15" xr:uid="{00000000-0004-0000-0100-00000E000000}"/>
    <hyperlink ref="Q17" r:id="rId16" xr:uid="{00000000-0004-0000-0100-00000F000000}"/>
    <hyperlink ref="Q19" r:id="rId17" xr:uid="{00000000-0004-0000-0100-000010000000}"/>
    <hyperlink ref="Q20" r:id="rId18" xr:uid="{00000000-0004-0000-0100-000011000000}"/>
    <hyperlink ref="Q21" r:id="rId19" xr:uid="{00000000-0004-0000-0100-000012000000}"/>
    <hyperlink ref="Q22" r:id="rId20" xr:uid="{00000000-0004-0000-0100-000013000000}"/>
    <hyperlink ref="Q23" r:id="rId21" xr:uid="{00000000-0004-0000-0100-000014000000}"/>
    <hyperlink ref="Q24" r:id="rId22" xr:uid="{00000000-0004-0000-0100-000015000000}"/>
    <hyperlink ref="Q25" r:id="rId23" xr:uid="{00000000-0004-0000-0100-000016000000}"/>
    <hyperlink ref="Q26" r:id="rId24" xr:uid="{00000000-0004-0000-0100-000017000000}"/>
    <hyperlink ref="Q27" r:id="rId25" xr:uid="{00000000-0004-0000-0100-000018000000}"/>
    <hyperlink ref="Q28" r:id="rId26" location="Tabulados" xr:uid="{00000000-0004-0000-0100-000019000000}"/>
    <hyperlink ref="Q29" r:id="rId27" xr:uid="{00000000-0004-0000-0100-00001A000000}"/>
    <hyperlink ref="Q30" r:id="rId28" xr:uid="{00000000-0004-0000-0100-00001B000000}"/>
    <hyperlink ref="Q31" r:id="rId29" xr:uid="{00000000-0004-0000-0100-00001C000000}"/>
    <hyperlink ref="Q32" r:id="rId30" xr:uid="{00000000-0004-0000-0100-00001D000000}"/>
    <hyperlink ref="Q33" r:id="rId31" xr:uid="{00000000-0004-0000-0100-00001E000000}"/>
    <hyperlink ref="Q34" r:id="rId32" location="Tabulados" xr:uid="{00000000-0004-0000-0100-00001F000000}"/>
    <hyperlink ref="Q35" r:id="rId33" xr:uid="{00000000-0004-0000-0100-000020000000}"/>
    <hyperlink ref="Q37" r:id="rId34" xr:uid="{00000000-0004-0000-0100-000021000000}"/>
    <hyperlink ref="Q38" r:id="rId35" location="/presidencia/entidad/1/1/2/1" xr:uid="{00000000-0004-0000-0100-000022000000}"/>
    <hyperlink ref="Q39" r:id="rId36" location="Tabulados" xr:uid="{00000000-0004-0000-0100-000023000000}"/>
    <hyperlink ref="Q40" r:id="rId37" xr:uid="{00000000-0004-0000-0100-000024000000}"/>
    <hyperlink ref="Q41" r:id="rId38" location="Tabulados" xr:uid="{00000000-0004-0000-0100-000025000000}"/>
    <hyperlink ref="Q42" r:id="rId39" xr:uid="{00000000-0004-0000-0100-000026000000}"/>
    <hyperlink ref="Q43" r:id="rId40" xr:uid="{00000000-0004-0000-0100-000027000000}"/>
    <hyperlink ref="Q44" r:id="rId41" xr:uid="{00000000-0004-0000-0100-000028000000}"/>
    <hyperlink ref="Q45" r:id="rId42" xr:uid="{00000000-0004-0000-0100-000029000000}"/>
    <hyperlink ref="Q46" r:id="rId43" xr:uid="{00000000-0004-0000-0100-00002A000000}"/>
    <hyperlink ref="Q47" r:id="rId44" xr:uid="{00000000-0004-0000-0100-00002B000000}"/>
    <hyperlink ref="U48" r:id="rId45" xr:uid="{00000000-0004-0000-0100-00002C000000}"/>
    <hyperlink ref="Q49" r:id="rId46" xr:uid="{00000000-0004-0000-0100-00002D000000}"/>
    <hyperlink ref="Q50" r:id="rId47" xr:uid="{00000000-0004-0000-0100-00002E000000}"/>
    <hyperlink ref="Q51" r:id="rId48" xr:uid="{00000000-0004-0000-0100-00002F000000}"/>
    <hyperlink ref="Q52" r:id="rId49" xr:uid="{00000000-0004-0000-0100-000030000000}"/>
    <hyperlink ref="U52" r:id="rId50" xr:uid="{00000000-0004-0000-0100-000031000000}"/>
    <hyperlink ref="Q53" r:id="rId51" xr:uid="{00000000-0004-0000-0100-000032000000}"/>
    <hyperlink ref="U53" r:id="rId52" xr:uid="{00000000-0004-0000-0100-000033000000}"/>
    <hyperlink ref="Q54" r:id="rId53" xr:uid="{00000000-0004-0000-0100-000034000000}"/>
    <hyperlink ref="Q55" r:id="rId54" xr:uid="{00000000-0004-0000-0100-000035000000}"/>
    <hyperlink ref="Q56" r:id="rId55" xr:uid="{00000000-0004-0000-0100-000036000000}"/>
    <hyperlink ref="Q57" r:id="rId56" xr:uid="{00000000-0004-0000-0100-000037000000}"/>
  </hyperlink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outlinePr summaryBelow="0" summaryRight="0"/>
  </sheetPr>
  <dimension ref="A1:H563"/>
  <sheetViews>
    <sheetView workbookViewId="0"/>
  </sheetViews>
  <sheetFormatPr baseColWidth="10" defaultColWidth="12.6640625" defaultRowHeight="15.75" customHeight="1"/>
  <sheetData>
    <row r="1" spans="1:8">
      <c r="A1" s="19" t="s">
        <v>1</v>
      </c>
      <c r="B1" s="19" t="s">
        <v>334</v>
      </c>
      <c r="C1" s="19" t="s">
        <v>0</v>
      </c>
      <c r="D1" s="19" t="s">
        <v>37</v>
      </c>
      <c r="E1" s="19" t="s">
        <v>39</v>
      </c>
      <c r="F1" s="7" t="s">
        <v>421</v>
      </c>
      <c r="G1" s="37" t="s">
        <v>335</v>
      </c>
      <c r="H1" s="37"/>
    </row>
    <row r="2" spans="1:8">
      <c r="A2" s="20" t="s">
        <v>3</v>
      </c>
      <c r="B2" s="19" t="s">
        <v>336</v>
      </c>
      <c r="C2" s="7">
        <v>2008</v>
      </c>
      <c r="D2" s="9" t="s">
        <v>5</v>
      </c>
      <c r="E2" s="9" t="s">
        <v>21</v>
      </c>
      <c r="F2" s="1">
        <v>92.6</v>
      </c>
      <c r="G2" s="50">
        <v>7.4</v>
      </c>
    </row>
    <row r="3" spans="1:8">
      <c r="A3" s="20" t="s">
        <v>4</v>
      </c>
      <c r="B3" s="19" t="s">
        <v>337</v>
      </c>
      <c r="C3" s="7">
        <v>2008</v>
      </c>
      <c r="D3" s="9" t="s">
        <v>5</v>
      </c>
      <c r="E3" s="9" t="s">
        <v>21</v>
      </c>
      <c r="F3" s="1">
        <v>96.4</v>
      </c>
      <c r="G3" s="50">
        <v>3.6</v>
      </c>
    </row>
    <row r="4" spans="1:8">
      <c r="A4" s="19" t="s">
        <v>5</v>
      </c>
      <c r="B4" s="19" t="s">
        <v>338</v>
      </c>
      <c r="C4" s="7">
        <v>2008</v>
      </c>
      <c r="D4" s="9" t="s">
        <v>5</v>
      </c>
      <c r="E4" s="9" t="s">
        <v>21</v>
      </c>
      <c r="F4" s="1">
        <v>97</v>
      </c>
      <c r="G4" s="50">
        <v>3</v>
      </c>
    </row>
    <row r="5" spans="1:8">
      <c r="A5" s="19" t="s">
        <v>6</v>
      </c>
      <c r="B5" s="19" t="s">
        <v>339</v>
      </c>
      <c r="C5" s="7">
        <v>2008</v>
      </c>
      <c r="D5" s="9" t="s">
        <v>5</v>
      </c>
      <c r="E5" s="9" t="s">
        <v>21</v>
      </c>
      <c r="F5" s="1">
        <v>96.7</v>
      </c>
      <c r="G5" s="50">
        <v>3.3</v>
      </c>
    </row>
    <row r="6" spans="1:8">
      <c r="A6" s="19" t="s">
        <v>7</v>
      </c>
      <c r="B6" s="19" t="s">
        <v>340</v>
      </c>
      <c r="C6" s="7">
        <v>2008</v>
      </c>
      <c r="D6" s="9" t="s">
        <v>5</v>
      </c>
      <c r="E6" s="9" t="s">
        <v>21</v>
      </c>
      <c r="F6" s="1">
        <v>91.4</v>
      </c>
      <c r="G6" s="50">
        <v>8.6</v>
      </c>
    </row>
    <row r="7" spans="1:8">
      <c r="A7" s="19" t="s">
        <v>8</v>
      </c>
      <c r="B7" s="19" t="s">
        <v>341</v>
      </c>
      <c r="C7" s="7">
        <v>2008</v>
      </c>
      <c r="D7" s="9" t="s">
        <v>5</v>
      </c>
      <c r="E7" s="9" t="s">
        <v>21</v>
      </c>
      <c r="F7" s="1">
        <v>96.4</v>
      </c>
      <c r="G7" s="50">
        <v>3.6</v>
      </c>
    </row>
    <row r="8" spans="1:8">
      <c r="A8" s="19" t="s">
        <v>9</v>
      </c>
      <c r="B8" s="19" t="s">
        <v>342</v>
      </c>
      <c r="C8" s="7">
        <v>2008</v>
      </c>
      <c r="D8" s="9" t="s">
        <v>5</v>
      </c>
      <c r="E8" s="9" t="s">
        <v>21</v>
      </c>
      <c r="F8" s="1">
        <v>94.1</v>
      </c>
      <c r="G8" s="51">
        <v>5.9</v>
      </c>
    </row>
    <row r="9" spans="1:8">
      <c r="A9" s="19" t="s">
        <v>10</v>
      </c>
      <c r="B9" s="19" t="s">
        <v>343</v>
      </c>
      <c r="C9" s="7">
        <v>2008</v>
      </c>
      <c r="D9" s="9" t="s">
        <v>5</v>
      </c>
      <c r="E9" s="9" t="s">
        <v>21</v>
      </c>
      <c r="F9" s="1">
        <v>80.099999999999994</v>
      </c>
      <c r="G9" s="51">
        <v>19.899999999999999</v>
      </c>
    </row>
    <row r="10" spans="1:8">
      <c r="A10" s="19" t="s">
        <v>11</v>
      </c>
      <c r="B10" s="19" t="s">
        <v>344</v>
      </c>
      <c r="C10" s="7">
        <v>2008</v>
      </c>
      <c r="D10" s="9" t="s">
        <v>5</v>
      </c>
      <c r="E10" s="9" t="s">
        <v>21</v>
      </c>
      <c r="F10" s="1">
        <v>95.9</v>
      </c>
      <c r="G10" s="51">
        <v>4.0999999999999996</v>
      </c>
    </row>
    <row r="11" spans="1:8">
      <c r="A11" s="19" t="s">
        <v>12</v>
      </c>
      <c r="B11" s="19" t="s">
        <v>345</v>
      </c>
      <c r="C11" s="7">
        <v>2008</v>
      </c>
      <c r="D11" s="9" t="s">
        <v>5</v>
      </c>
      <c r="E11" s="9" t="s">
        <v>21</v>
      </c>
      <c r="F11" s="1">
        <v>97.6</v>
      </c>
      <c r="G11" s="50">
        <v>2.4</v>
      </c>
    </row>
    <row r="12" spans="1:8">
      <c r="A12" s="19" t="s">
        <v>13</v>
      </c>
      <c r="B12" s="19" t="s">
        <v>346</v>
      </c>
      <c r="C12" s="7">
        <v>2008</v>
      </c>
      <c r="D12" s="9" t="s">
        <v>5</v>
      </c>
      <c r="E12" s="9" t="s">
        <v>21</v>
      </c>
      <c r="F12" s="1">
        <v>96.3</v>
      </c>
      <c r="G12" s="50">
        <v>3.7</v>
      </c>
    </row>
    <row r="13" spans="1:8">
      <c r="A13" s="19" t="s">
        <v>14</v>
      </c>
      <c r="B13" s="19" t="s">
        <v>347</v>
      </c>
      <c r="C13" s="7">
        <v>2008</v>
      </c>
      <c r="D13" s="9" t="s">
        <v>5</v>
      </c>
      <c r="E13" s="9" t="s">
        <v>21</v>
      </c>
      <c r="F13" s="1">
        <v>91.5</v>
      </c>
      <c r="G13" s="50">
        <v>8.5</v>
      </c>
    </row>
    <row r="14" spans="1:8">
      <c r="A14" s="19" t="s">
        <v>15</v>
      </c>
      <c r="B14" s="19" t="s">
        <v>348</v>
      </c>
      <c r="C14" s="7">
        <v>2008</v>
      </c>
      <c r="D14" s="9" t="s">
        <v>5</v>
      </c>
      <c r="E14" s="9" t="s">
        <v>21</v>
      </c>
      <c r="F14" s="1">
        <v>81.099999999999994</v>
      </c>
      <c r="G14" s="50">
        <v>18.899999999999999</v>
      </c>
    </row>
    <row r="15" spans="1:8">
      <c r="A15" s="19" t="s">
        <v>16</v>
      </c>
      <c r="B15" s="19" t="s">
        <v>349</v>
      </c>
      <c r="C15" s="7">
        <v>2008</v>
      </c>
      <c r="D15" s="9" t="s">
        <v>5</v>
      </c>
      <c r="E15" s="9" t="s">
        <v>21</v>
      </c>
      <c r="F15" s="1">
        <v>87.3</v>
      </c>
      <c r="G15" s="50">
        <v>12.7</v>
      </c>
    </row>
    <row r="16" spans="1:8">
      <c r="A16" s="19" t="s">
        <v>17</v>
      </c>
      <c r="B16" s="19" t="s">
        <v>350</v>
      </c>
      <c r="C16" s="7">
        <v>2008</v>
      </c>
      <c r="D16" s="9" t="s">
        <v>5</v>
      </c>
      <c r="E16" s="9" t="s">
        <v>21</v>
      </c>
      <c r="F16" s="1">
        <v>97.1</v>
      </c>
      <c r="G16" s="51">
        <v>2.9</v>
      </c>
    </row>
    <row r="17" spans="1:7">
      <c r="A17" s="19" t="s">
        <v>18</v>
      </c>
      <c r="B17" s="19" t="s">
        <v>351</v>
      </c>
      <c r="C17" s="7">
        <v>2008</v>
      </c>
      <c r="D17" s="9" t="s">
        <v>5</v>
      </c>
      <c r="E17" s="9" t="s">
        <v>21</v>
      </c>
      <c r="F17" s="1">
        <v>97.2</v>
      </c>
      <c r="G17" s="51">
        <v>2.8</v>
      </c>
    </row>
    <row r="18" spans="1:7">
      <c r="A18" s="19" t="s">
        <v>19</v>
      </c>
      <c r="B18" s="19" t="s">
        <v>352</v>
      </c>
      <c r="C18" s="7">
        <v>2008</v>
      </c>
      <c r="D18" s="9" t="s">
        <v>5</v>
      </c>
      <c r="E18" s="9" t="s">
        <v>21</v>
      </c>
      <c r="F18" s="1">
        <v>88.4</v>
      </c>
      <c r="G18" s="51">
        <v>11.6</v>
      </c>
    </row>
    <row r="19" spans="1:7">
      <c r="A19" s="19" t="s">
        <v>20</v>
      </c>
      <c r="B19" s="19" t="s">
        <v>353</v>
      </c>
      <c r="C19" s="7">
        <v>2008</v>
      </c>
      <c r="D19" s="9" t="s">
        <v>5</v>
      </c>
      <c r="E19" s="9" t="s">
        <v>21</v>
      </c>
      <c r="F19" s="1">
        <v>92.1</v>
      </c>
      <c r="G19" s="51">
        <v>7.9</v>
      </c>
    </row>
    <row r="20" spans="1:7">
      <c r="A20" s="19" t="s">
        <v>21</v>
      </c>
      <c r="B20" s="19" t="s">
        <v>354</v>
      </c>
      <c r="C20" s="7">
        <v>2008</v>
      </c>
      <c r="D20" s="9" t="s">
        <v>5</v>
      </c>
      <c r="E20" s="9" t="s">
        <v>21</v>
      </c>
      <c r="F20" s="1">
        <v>92.8</v>
      </c>
      <c r="G20" s="51">
        <v>7.2</v>
      </c>
    </row>
    <row r="21" spans="1:7">
      <c r="A21" s="19" t="s">
        <v>22</v>
      </c>
      <c r="B21" s="19" t="s">
        <v>355</v>
      </c>
      <c r="C21" s="7">
        <v>2008</v>
      </c>
      <c r="D21" s="9" t="s">
        <v>5</v>
      </c>
      <c r="E21" s="9" t="s">
        <v>21</v>
      </c>
      <c r="F21" s="1">
        <v>96.9</v>
      </c>
      <c r="G21" s="51">
        <v>3.1</v>
      </c>
    </row>
    <row r="22" spans="1:7">
      <c r="A22" s="19" t="s">
        <v>23</v>
      </c>
      <c r="B22" s="19" t="s">
        <v>356</v>
      </c>
      <c r="C22" s="7">
        <v>2008</v>
      </c>
      <c r="D22" s="9" t="s">
        <v>5</v>
      </c>
      <c r="E22" s="9" t="s">
        <v>21</v>
      </c>
      <c r="F22" s="1">
        <v>84.7</v>
      </c>
      <c r="G22" s="51">
        <v>15.3</v>
      </c>
    </row>
    <row r="23" spans="1:7">
      <c r="A23" s="19" t="s">
        <v>24</v>
      </c>
      <c r="B23" s="19" t="s">
        <v>357</v>
      </c>
      <c r="C23" s="7">
        <v>2008</v>
      </c>
      <c r="D23" s="9" t="s">
        <v>5</v>
      </c>
      <c r="E23" s="9" t="s">
        <v>21</v>
      </c>
      <c r="F23" s="1">
        <v>90.4</v>
      </c>
      <c r="G23" s="51">
        <v>9.6</v>
      </c>
    </row>
    <row r="24" spans="1:7">
      <c r="A24" s="19" t="s">
        <v>25</v>
      </c>
      <c r="B24" s="19" t="s">
        <v>358</v>
      </c>
      <c r="C24" s="7">
        <v>2008</v>
      </c>
      <c r="D24" s="9" t="s">
        <v>5</v>
      </c>
      <c r="E24" s="9" t="s">
        <v>21</v>
      </c>
      <c r="F24" s="1">
        <v>92.5</v>
      </c>
      <c r="G24" s="51">
        <v>7.5</v>
      </c>
    </row>
    <row r="25" spans="1:7">
      <c r="A25" s="19" t="s">
        <v>26</v>
      </c>
      <c r="B25" s="19" t="s">
        <v>359</v>
      </c>
      <c r="C25" s="7">
        <v>2008</v>
      </c>
      <c r="D25" s="9" t="s">
        <v>5</v>
      </c>
      <c r="E25" s="9" t="s">
        <v>21</v>
      </c>
      <c r="F25" s="1">
        <v>93.6</v>
      </c>
      <c r="G25" s="51">
        <v>6.4</v>
      </c>
    </row>
    <row r="26" spans="1:7">
      <c r="A26" s="19" t="s">
        <v>27</v>
      </c>
      <c r="B26" s="19" t="s">
        <v>360</v>
      </c>
      <c r="C26" s="7">
        <v>2008</v>
      </c>
      <c r="D26" s="9" t="s">
        <v>5</v>
      </c>
      <c r="E26" s="9" t="s">
        <v>21</v>
      </c>
      <c r="F26" s="1">
        <v>89.8</v>
      </c>
      <c r="G26" s="51">
        <v>10.199999999999999</v>
      </c>
    </row>
    <row r="27" spans="1:7">
      <c r="A27" s="19" t="s">
        <v>28</v>
      </c>
      <c r="B27" s="19" t="s">
        <v>361</v>
      </c>
      <c r="C27" s="7">
        <v>2008</v>
      </c>
      <c r="D27" s="9" t="s">
        <v>5</v>
      </c>
      <c r="E27" s="9" t="s">
        <v>21</v>
      </c>
      <c r="F27" s="1">
        <v>93.7</v>
      </c>
      <c r="G27" s="51">
        <v>6.3</v>
      </c>
    </row>
    <row r="28" spans="1:7">
      <c r="A28" s="19" t="s">
        <v>29</v>
      </c>
      <c r="B28" s="19" t="s">
        <v>362</v>
      </c>
      <c r="C28" s="7">
        <v>2008</v>
      </c>
      <c r="D28" s="9" t="s">
        <v>5</v>
      </c>
      <c r="E28" s="9" t="s">
        <v>21</v>
      </c>
      <c r="F28" s="1">
        <v>97.2</v>
      </c>
      <c r="G28" s="51">
        <v>2.8</v>
      </c>
    </row>
    <row r="29" spans="1:7">
      <c r="A29" s="19" t="s">
        <v>30</v>
      </c>
      <c r="B29" s="19" t="s">
        <v>363</v>
      </c>
      <c r="C29" s="7">
        <v>2008</v>
      </c>
      <c r="D29" s="9" t="s">
        <v>5</v>
      </c>
      <c r="E29" s="9" t="s">
        <v>21</v>
      </c>
      <c r="F29" s="1">
        <v>92.4</v>
      </c>
      <c r="G29" s="51">
        <v>7.6</v>
      </c>
    </row>
    <row r="30" spans="1:7">
      <c r="A30" s="19" t="s">
        <v>31</v>
      </c>
      <c r="B30" s="19" t="s">
        <v>364</v>
      </c>
      <c r="C30" s="7">
        <v>2008</v>
      </c>
      <c r="D30" s="9" t="s">
        <v>5</v>
      </c>
      <c r="E30" s="9" t="s">
        <v>21</v>
      </c>
      <c r="F30" s="1">
        <v>96.4</v>
      </c>
      <c r="G30" s="50">
        <v>3.6</v>
      </c>
    </row>
    <row r="31" spans="1:7">
      <c r="A31" s="19" t="s">
        <v>32</v>
      </c>
      <c r="B31" s="19" t="s">
        <v>365</v>
      </c>
      <c r="C31" s="7">
        <v>2008</v>
      </c>
      <c r="D31" s="9" t="s">
        <v>5</v>
      </c>
      <c r="E31" s="9" t="s">
        <v>21</v>
      </c>
      <c r="F31" s="1">
        <v>93.9</v>
      </c>
      <c r="G31" s="50">
        <v>6.1</v>
      </c>
    </row>
    <row r="32" spans="1:7">
      <c r="A32" s="19" t="s">
        <v>33</v>
      </c>
      <c r="B32" s="19" t="s">
        <v>366</v>
      </c>
      <c r="C32" s="7">
        <v>2008</v>
      </c>
      <c r="D32" s="9" t="s">
        <v>5</v>
      </c>
      <c r="E32" s="9" t="s">
        <v>21</v>
      </c>
      <c r="F32" s="1">
        <v>88.2</v>
      </c>
      <c r="G32" s="50">
        <v>11.8</v>
      </c>
    </row>
    <row r="33" spans="1:7">
      <c r="A33" s="19" t="s">
        <v>34</v>
      </c>
      <c r="B33" s="19" t="s">
        <v>367</v>
      </c>
      <c r="C33" s="7">
        <v>2008</v>
      </c>
      <c r="D33" s="9" t="s">
        <v>5</v>
      </c>
      <c r="E33" s="9" t="s">
        <v>21</v>
      </c>
      <c r="F33" s="1">
        <v>90.6</v>
      </c>
      <c r="G33" s="50">
        <v>9.4</v>
      </c>
    </row>
    <row r="34" spans="1:7">
      <c r="A34" s="19" t="s">
        <v>35</v>
      </c>
      <c r="B34" s="19" t="s">
        <v>368</v>
      </c>
      <c r="C34" s="7">
        <v>2008</v>
      </c>
      <c r="D34" s="9" t="s">
        <v>5</v>
      </c>
      <c r="E34" s="9" t="s">
        <v>21</v>
      </c>
      <c r="F34" s="1">
        <v>92.7</v>
      </c>
      <c r="G34" s="50">
        <v>7.3</v>
      </c>
    </row>
    <row r="35" spans="1:7">
      <c r="A35" s="20" t="s">
        <v>3</v>
      </c>
      <c r="B35" s="19" t="s">
        <v>336</v>
      </c>
      <c r="C35" s="7">
        <v>2015</v>
      </c>
      <c r="D35" s="9" t="s">
        <v>5</v>
      </c>
      <c r="E35" s="9" t="s">
        <v>21</v>
      </c>
      <c r="F35" s="1">
        <v>94.52</v>
      </c>
      <c r="G35" s="50">
        <v>5.48</v>
      </c>
    </row>
    <row r="36" spans="1:7">
      <c r="A36" s="20" t="s">
        <v>4</v>
      </c>
      <c r="B36" s="19" t="s">
        <v>337</v>
      </c>
      <c r="C36" s="7">
        <v>2015</v>
      </c>
      <c r="D36" s="9" t="s">
        <v>5</v>
      </c>
      <c r="E36" s="9" t="s">
        <v>21</v>
      </c>
      <c r="F36" s="1">
        <v>97.41</v>
      </c>
      <c r="G36" s="51">
        <v>2.59</v>
      </c>
    </row>
    <row r="37" spans="1:7">
      <c r="A37" s="19" t="s">
        <v>5</v>
      </c>
      <c r="B37" s="19" t="s">
        <v>338</v>
      </c>
      <c r="C37" s="7">
        <v>2015</v>
      </c>
      <c r="D37" s="9" t="s">
        <v>5</v>
      </c>
      <c r="E37" s="9" t="s">
        <v>21</v>
      </c>
      <c r="F37" s="1">
        <v>98.05</v>
      </c>
      <c r="G37" s="51">
        <v>1.95</v>
      </c>
    </row>
    <row r="38" spans="1:7">
      <c r="A38" s="19" t="s">
        <v>6</v>
      </c>
      <c r="B38" s="19" t="s">
        <v>339</v>
      </c>
      <c r="C38" s="7">
        <v>2015</v>
      </c>
      <c r="D38" s="9" t="s">
        <v>5</v>
      </c>
      <c r="E38" s="9" t="s">
        <v>21</v>
      </c>
      <c r="F38" s="1">
        <v>97.51</v>
      </c>
      <c r="G38" s="51">
        <v>2.4900000000000002</v>
      </c>
    </row>
    <row r="39" spans="1:7">
      <c r="A39" s="19" t="s">
        <v>7</v>
      </c>
      <c r="B39" s="19" t="s">
        <v>340</v>
      </c>
      <c r="C39" s="7">
        <v>2015</v>
      </c>
      <c r="D39" s="9" t="s">
        <v>5</v>
      </c>
      <c r="E39" s="9" t="s">
        <v>21</v>
      </c>
      <c r="F39" s="1">
        <v>93.35</v>
      </c>
      <c r="G39" s="51">
        <v>6.65</v>
      </c>
    </row>
    <row r="40" spans="1:7">
      <c r="A40" s="19" t="s">
        <v>8</v>
      </c>
      <c r="B40" s="19" t="s">
        <v>341</v>
      </c>
      <c r="C40" s="7">
        <v>2015</v>
      </c>
      <c r="D40" s="9" t="s">
        <v>5</v>
      </c>
      <c r="E40" s="9" t="s">
        <v>21</v>
      </c>
      <c r="F40" s="1">
        <v>98.03</v>
      </c>
      <c r="G40" s="51">
        <v>1.97</v>
      </c>
    </row>
    <row r="41" spans="1:7">
      <c r="A41" s="19" t="s">
        <v>9</v>
      </c>
      <c r="B41" s="19" t="s">
        <v>342</v>
      </c>
      <c r="C41" s="7">
        <v>2015</v>
      </c>
      <c r="D41" s="9" t="s">
        <v>5</v>
      </c>
      <c r="E41" s="9" t="s">
        <v>21</v>
      </c>
      <c r="F41" s="1">
        <v>96.12</v>
      </c>
      <c r="G41" s="51">
        <v>3.88</v>
      </c>
    </row>
    <row r="42" spans="1:7">
      <c r="A42" s="19" t="s">
        <v>10</v>
      </c>
      <c r="B42" s="19" t="s">
        <v>343</v>
      </c>
      <c r="C42" s="7">
        <v>2015</v>
      </c>
      <c r="D42" s="9" t="s">
        <v>5</v>
      </c>
      <c r="E42" s="9" t="s">
        <v>21</v>
      </c>
      <c r="F42" s="1">
        <v>85.16</v>
      </c>
      <c r="G42" s="51">
        <v>14.84</v>
      </c>
    </row>
    <row r="43" spans="1:7">
      <c r="A43" s="19" t="s">
        <v>11</v>
      </c>
      <c r="B43" s="19" t="s">
        <v>344</v>
      </c>
      <c r="C43" s="7">
        <v>2015</v>
      </c>
      <c r="D43" s="9" t="s">
        <v>5</v>
      </c>
      <c r="E43" s="9" t="s">
        <v>21</v>
      </c>
      <c r="F43" s="1">
        <v>97.4</v>
      </c>
      <c r="G43" s="51">
        <v>2.6</v>
      </c>
    </row>
    <row r="44" spans="1:7">
      <c r="A44" s="19" t="s">
        <v>12</v>
      </c>
      <c r="B44" s="19" t="s">
        <v>345</v>
      </c>
      <c r="C44" s="7">
        <v>2015</v>
      </c>
      <c r="D44" s="9" t="s">
        <v>5</v>
      </c>
      <c r="E44" s="9" t="s">
        <v>21</v>
      </c>
      <c r="F44" s="1">
        <v>98.52</v>
      </c>
      <c r="G44" s="51">
        <v>1.48</v>
      </c>
    </row>
    <row r="45" spans="1:7">
      <c r="A45" s="19" t="s">
        <v>13</v>
      </c>
      <c r="B45" s="19" t="s">
        <v>346</v>
      </c>
      <c r="C45" s="7">
        <v>2015</v>
      </c>
      <c r="D45" s="9" t="s">
        <v>5</v>
      </c>
      <c r="E45" s="9" t="s">
        <v>21</v>
      </c>
      <c r="F45" s="1">
        <v>96.85</v>
      </c>
      <c r="G45" s="51">
        <v>3.15</v>
      </c>
    </row>
    <row r="46" spans="1:7">
      <c r="A46" s="19" t="s">
        <v>14</v>
      </c>
      <c r="B46" s="19" t="s">
        <v>347</v>
      </c>
      <c r="C46" s="7">
        <v>2015</v>
      </c>
      <c r="D46" s="9" t="s">
        <v>5</v>
      </c>
      <c r="E46" s="9" t="s">
        <v>21</v>
      </c>
      <c r="F46" s="1">
        <v>93.65</v>
      </c>
      <c r="G46" s="51">
        <v>6.35</v>
      </c>
    </row>
    <row r="47" spans="1:7">
      <c r="A47" s="19" t="s">
        <v>15</v>
      </c>
      <c r="B47" s="19" t="s">
        <v>348</v>
      </c>
      <c r="C47" s="7">
        <v>2015</v>
      </c>
      <c r="D47" s="9" t="s">
        <v>5</v>
      </c>
      <c r="E47" s="9" t="s">
        <v>21</v>
      </c>
      <c r="F47" s="1">
        <v>86.39</v>
      </c>
      <c r="G47" s="51">
        <v>13.61</v>
      </c>
    </row>
    <row r="48" spans="1:7">
      <c r="A48" s="19" t="s">
        <v>16</v>
      </c>
      <c r="B48" s="19" t="s">
        <v>349</v>
      </c>
      <c r="C48" s="7">
        <v>2015</v>
      </c>
      <c r="D48" s="9" t="s">
        <v>5</v>
      </c>
      <c r="E48" s="9" t="s">
        <v>21</v>
      </c>
      <c r="F48" s="1">
        <v>91.8</v>
      </c>
      <c r="G48" s="51">
        <v>8.1999999999999993</v>
      </c>
    </row>
    <row r="49" spans="1:7">
      <c r="A49" s="19" t="s">
        <v>17</v>
      </c>
      <c r="B49" s="19" t="s">
        <v>350</v>
      </c>
      <c r="C49" s="7">
        <v>2015</v>
      </c>
      <c r="D49" s="9" t="s">
        <v>5</v>
      </c>
      <c r="E49" s="9" t="s">
        <v>21</v>
      </c>
      <c r="F49" s="1">
        <v>96.48</v>
      </c>
      <c r="G49" s="51">
        <v>3.52</v>
      </c>
    </row>
    <row r="50" spans="1:7">
      <c r="A50" s="19" t="s">
        <v>18</v>
      </c>
      <c r="B50" s="19" t="s">
        <v>351</v>
      </c>
      <c r="C50" s="7">
        <v>2015</v>
      </c>
      <c r="D50" s="9" t="s">
        <v>5</v>
      </c>
      <c r="E50" s="9" t="s">
        <v>21</v>
      </c>
      <c r="F50" s="1">
        <v>96.66</v>
      </c>
      <c r="G50" s="50">
        <v>3.34</v>
      </c>
    </row>
    <row r="51" spans="1:7">
      <c r="A51" s="19" t="s">
        <v>19</v>
      </c>
      <c r="B51" s="19" t="s">
        <v>352</v>
      </c>
      <c r="C51" s="7">
        <v>2015</v>
      </c>
      <c r="D51" s="9" t="s">
        <v>5</v>
      </c>
      <c r="E51" s="9" t="s">
        <v>21</v>
      </c>
      <c r="F51" s="1">
        <v>91.73</v>
      </c>
      <c r="G51" s="51">
        <v>8.27</v>
      </c>
    </row>
    <row r="52" spans="1:7">
      <c r="A52" s="19" t="s">
        <v>20</v>
      </c>
      <c r="B52" s="19" t="s">
        <v>353</v>
      </c>
      <c r="C52" s="7">
        <v>2015</v>
      </c>
      <c r="D52" s="9" t="s">
        <v>5</v>
      </c>
      <c r="E52" s="9" t="s">
        <v>21</v>
      </c>
      <c r="F52" s="1">
        <v>95.04</v>
      </c>
      <c r="G52" s="51">
        <v>4.96</v>
      </c>
    </row>
    <row r="53" spans="1:7">
      <c r="A53" s="19" t="s">
        <v>21</v>
      </c>
      <c r="B53" s="19" t="s">
        <v>354</v>
      </c>
      <c r="C53" s="7">
        <v>2015</v>
      </c>
      <c r="D53" s="9" t="s">
        <v>5</v>
      </c>
      <c r="E53" s="9" t="s">
        <v>21</v>
      </c>
      <c r="F53" s="1">
        <v>94.96</v>
      </c>
      <c r="G53" s="51">
        <v>5.04</v>
      </c>
    </row>
    <row r="54" spans="1:7">
      <c r="A54" s="19" t="s">
        <v>22</v>
      </c>
      <c r="B54" s="19" t="s">
        <v>355</v>
      </c>
      <c r="C54" s="7">
        <v>2015</v>
      </c>
      <c r="D54" s="9" t="s">
        <v>5</v>
      </c>
      <c r="E54" s="9" t="s">
        <v>21</v>
      </c>
      <c r="F54" s="1">
        <v>98.37</v>
      </c>
      <c r="G54" s="51">
        <v>1.63</v>
      </c>
    </row>
    <row r="55" spans="1:7">
      <c r="A55" s="19" t="s">
        <v>23</v>
      </c>
      <c r="B55" s="19" t="s">
        <v>356</v>
      </c>
      <c r="C55" s="7">
        <v>2015</v>
      </c>
      <c r="D55" s="9" t="s">
        <v>5</v>
      </c>
      <c r="E55" s="9" t="s">
        <v>21</v>
      </c>
      <c r="F55" s="1">
        <v>86.69</v>
      </c>
      <c r="G55" s="51">
        <v>13.31</v>
      </c>
    </row>
    <row r="56" spans="1:7">
      <c r="A56" s="19" t="s">
        <v>24</v>
      </c>
      <c r="B56" s="19" t="s">
        <v>357</v>
      </c>
      <c r="C56" s="7">
        <v>2015</v>
      </c>
      <c r="D56" s="9" t="s">
        <v>5</v>
      </c>
      <c r="E56" s="9" t="s">
        <v>21</v>
      </c>
      <c r="F56" s="1">
        <v>91.68</v>
      </c>
      <c r="G56" s="51">
        <v>8.32</v>
      </c>
    </row>
    <row r="57" spans="1:7">
      <c r="A57" s="19" t="s">
        <v>25</v>
      </c>
      <c r="B57" s="19" t="s">
        <v>358</v>
      </c>
      <c r="C57" s="7">
        <v>2015</v>
      </c>
      <c r="D57" s="9" t="s">
        <v>5</v>
      </c>
      <c r="E57" s="9" t="s">
        <v>21</v>
      </c>
      <c r="F57" s="1">
        <v>95.46</v>
      </c>
      <c r="G57" s="51">
        <v>4.54</v>
      </c>
    </row>
    <row r="58" spans="1:7">
      <c r="A58" s="19" t="s">
        <v>26</v>
      </c>
      <c r="B58" s="19" t="s">
        <v>359</v>
      </c>
      <c r="C58" s="7">
        <v>2015</v>
      </c>
      <c r="D58" s="9" t="s">
        <v>5</v>
      </c>
      <c r="E58" s="9" t="s">
        <v>21</v>
      </c>
      <c r="F58" s="1">
        <v>96.13</v>
      </c>
      <c r="G58" s="51">
        <v>3.87</v>
      </c>
    </row>
    <row r="59" spans="1:7">
      <c r="A59" s="19" t="s">
        <v>27</v>
      </c>
      <c r="B59" s="19" t="s">
        <v>360</v>
      </c>
      <c r="C59" s="7">
        <v>2015</v>
      </c>
      <c r="D59" s="9" t="s">
        <v>5</v>
      </c>
      <c r="E59" s="9" t="s">
        <v>21</v>
      </c>
      <c r="F59" s="1">
        <v>93.72</v>
      </c>
      <c r="G59" s="51">
        <v>6.28</v>
      </c>
    </row>
    <row r="60" spans="1:7">
      <c r="A60" s="19" t="s">
        <v>28</v>
      </c>
      <c r="B60" s="19" t="s">
        <v>361</v>
      </c>
      <c r="C60" s="7">
        <v>2015</v>
      </c>
      <c r="D60" s="9" t="s">
        <v>5</v>
      </c>
      <c r="E60" s="9" t="s">
        <v>21</v>
      </c>
      <c r="F60" s="1">
        <v>95.84</v>
      </c>
      <c r="G60" s="51">
        <v>4.16</v>
      </c>
    </row>
    <row r="61" spans="1:7">
      <c r="A61" s="19" t="s">
        <v>29</v>
      </c>
      <c r="B61" s="19" t="s">
        <v>362</v>
      </c>
      <c r="C61" s="7">
        <v>2015</v>
      </c>
      <c r="D61" s="9" t="s">
        <v>5</v>
      </c>
      <c r="E61" s="9" t="s">
        <v>21</v>
      </c>
      <c r="F61" s="1">
        <v>97.83</v>
      </c>
      <c r="G61" s="51">
        <v>2.17</v>
      </c>
    </row>
    <row r="62" spans="1:7">
      <c r="A62" s="19" t="s">
        <v>30</v>
      </c>
      <c r="B62" s="19" t="s">
        <v>363</v>
      </c>
      <c r="C62" s="7">
        <v>2015</v>
      </c>
      <c r="D62" s="9" t="s">
        <v>5</v>
      </c>
      <c r="E62" s="9" t="s">
        <v>21</v>
      </c>
      <c r="F62" s="1">
        <v>94.64</v>
      </c>
      <c r="G62" s="51">
        <v>5.36</v>
      </c>
    </row>
    <row r="63" spans="1:7">
      <c r="A63" s="19" t="s">
        <v>31</v>
      </c>
      <c r="B63" s="19" t="s">
        <v>364</v>
      </c>
      <c r="C63" s="7">
        <v>2015</v>
      </c>
      <c r="D63" s="9" t="s">
        <v>5</v>
      </c>
      <c r="E63" s="9" t="s">
        <v>21</v>
      </c>
      <c r="F63" s="1">
        <v>97</v>
      </c>
      <c r="G63" s="50">
        <v>3</v>
      </c>
    </row>
    <row r="64" spans="1:7">
      <c r="A64" s="19" t="s">
        <v>32</v>
      </c>
      <c r="B64" s="19" t="s">
        <v>365</v>
      </c>
      <c r="C64" s="7">
        <v>2015</v>
      </c>
      <c r="D64" s="9" t="s">
        <v>5</v>
      </c>
      <c r="E64" s="9" t="s">
        <v>21</v>
      </c>
      <c r="F64" s="1">
        <v>96.05</v>
      </c>
      <c r="G64" s="50">
        <v>3.95</v>
      </c>
    </row>
    <row r="65" spans="1:7">
      <c r="A65" s="19" t="s">
        <v>33</v>
      </c>
      <c r="B65" s="19" t="s">
        <v>366</v>
      </c>
      <c r="C65" s="7">
        <v>2015</v>
      </c>
      <c r="D65" s="9" t="s">
        <v>5</v>
      </c>
      <c r="E65" s="9" t="s">
        <v>21</v>
      </c>
      <c r="F65" s="1">
        <v>90.56</v>
      </c>
      <c r="G65" s="50">
        <v>9.44</v>
      </c>
    </row>
    <row r="66" spans="1:7">
      <c r="A66" s="19" t="s">
        <v>34</v>
      </c>
      <c r="B66" s="19" t="s">
        <v>367</v>
      </c>
      <c r="C66" s="7">
        <v>2015</v>
      </c>
      <c r="D66" s="9" t="s">
        <v>5</v>
      </c>
      <c r="E66" s="9" t="s">
        <v>21</v>
      </c>
      <c r="F66" s="1">
        <v>92.56</v>
      </c>
      <c r="G66" s="50">
        <v>7.44</v>
      </c>
    </row>
    <row r="67" spans="1:7">
      <c r="A67" s="19" t="s">
        <v>35</v>
      </c>
      <c r="B67" s="19" t="s">
        <v>368</v>
      </c>
      <c r="C67" s="7">
        <v>2015</v>
      </c>
      <c r="D67" s="9" t="s">
        <v>5</v>
      </c>
      <c r="E67" s="9" t="s">
        <v>21</v>
      </c>
      <c r="F67" s="1">
        <v>95.61</v>
      </c>
      <c r="G67" s="50">
        <v>4.3899999999999997</v>
      </c>
    </row>
    <row r="68" spans="1:7">
      <c r="A68" s="20" t="s">
        <v>3</v>
      </c>
      <c r="B68" s="19" t="s">
        <v>336</v>
      </c>
      <c r="C68" s="7">
        <v>2016</v>
      </c>
      <c r="D68" s="9" t="s">
        <v>5</v>
      </c>
      <c r="E68" s="9" t="s">
        <v>21</v>
      </c>
      <c r="F68" s="1">
        <v>88.756860000000003</v>
      </c>
      <c r="G68" s="52">
        <v>11.24314</v>
      </c>
    </row>
    <row r="69" spans="1:7">
      <c r="A69" s="20" t="s">
        <v>4</v>
      </c>
      <c r="B69" s="19" t="s">
        <v>337</v>
      </c>
      <c r="C69" s="7">
        <v>2016</v>
      </c>
      <c r="D69" s="9" t="s">
        <v>5</v>
      </c>
      <c r="E69" s="9" t="s">
        <v>21</v>
      </c>
      <c r="F69" s="1">
        <v>89.881280000000004</v>
      </c>
      <c r="G69" s="53">
        <v>10.11872</v>
      </c>
    </row>
    <row r="70" spans="1:7">
      <c r="A70" s="19" t="s">
        <v>5</v>
      </c>
      <c r="B70" s="19" t="s">
        <v>338</v>
      </c>
      <c r="C70" s="7">
        <v>2016</v>
      </c>
      <c r="D70" s="9" t="s">
        <v>5</v>
      </c>
      <c r="E70" s="9" t="s">
        <v>21</v>
      </c>
      <c r="F70" s="1">
        <v>92.613358000000005</v>
      </c>
      <c r="G70" s="53">
        <v>7.3866420000000002</v>
      </c>
    </row>
    <row r="71" spans="1:7">
      <c r="A71" s="19" t="s">
        <v>6</v>
      </c>
      <c r="B71" s="19" t="s">
        <v>339</v>
      </c>
      <c r="C71" s="7">
        <v>2016</v>
      </c>
      <c r="D71" s="9" t="s">
        <v>5</v>
      </c>
      <c r="E71" s="9" t="s">
        <v>21</v>
      </c>
      <c r="F71" s="1">
        <v>90.529978</v>
      </c>
      <c r="G71" s="53">
        <v>9.4700220000000002</v>
      </c>
    </row>
    <row r="72" spans="1:7">
      <c r="A72" s="19" t="s">
        <v>7</v>
      </c>
      <c r="B72" s="19" t="s">
        <v>340</v>
      </c>
      <c r="C72" s="7">
        <v>2016</v>
      </c>
      <c r="D72" s="9" t="s">
        <v>5</v>
      </c>
      <c r="E72" s="9" t="s">
        <v>21</v>
      </c>
      <c r="F72" s="1">
        <v>87.028840000000002</v>
      </c>
      <c r="G72" s="53">
        <v>12.971159999999999</v>
      </c>
    </row>
    <row r="73" spans="1:7">
      <c r="A73" s="19" t="s">
        <v>8</v>
      </c>
      <c r="B73" s="19" t="s">
        <v>341</v>
      </c>
      <c r="C73" s="7">
        <v>2016</v>
      </c>
      <c r="D73" s="9" t="s">
        <v>5</v>
      </c>
      <c r="E73" s="9" t="s">
        <v>21</v>
      </c>
      <c r="F73" s="1">
        <v>90.985894999999999</v>
      </c>
      <c r="G73" s="53">
        <v>9.0141050000000007</v>
      </c>
    </row>
    <row r="74" spans="1:7">
      <c r="A74" s="19" t="s">
        <v>9</v>
      </c>
      <c r="B74" s="19" t="s">
        <v>342</v>
      </c>
      <c r="C74" s="7">
        <v>2016</v>
      </c>
      <c r="D74" s="9" t="s">
        <v>5</v>
      </c>
      <c r="E74" s="9" t="s">
        <v>21</v>
      </c>
      <c r="F74" s="1">
        <v>89.547079999999994</v>
      </c>
      <c r="G74" s="53">
        <v>10.452920000000001</v>
      </c>
    </row>
    <row r="75" spans="1:7">
      <c r="A75" s="19" t="s">
        <v>10</v>
      </c>
      <c r="B75" s="19" t="s">
        <v>343</v>
      </c>
      <c r="C75" s="7">
        <v>2016</v>
      </c>
      <c r="D75" s="9" t="s">
        <v>5</v>
      </c>
      <c r="E75" s="9" t="s">
        <v>21</v>
      </c>
      <c r="F75" s="1">
        <v>79.508409999999998</v>
      </c>
      <c r="G75" s="53">
        <v>20.491589999999999</v>
      </c>
    </row>
    <row r="76" spans="1:7">
      <c r="A76" s="19" t="s">
        <v>11</v>
      </c>
      <c r="B76" s="19" t="s">
        <v>344</v>
      </c>
      <c r="C76" s="7">
        <v>2016</v>
      </c>
      <c r="D76" s="9" t="s">
        <v>5</v>
      </c>
      <c r="E76" s="9" t="s">
        <v>21</v>
      </c>
      <c r="F76" s="1">
        <v>90.706563000000003</v>
      </c>
      <c r="G76" s="53">
        <v>9.2934370000000008</v>
      </c>
    </row>
    <row r="77" spans="1:7">
      <c r="A77" s="19" t="s">
        <v>12</v>
      </c>
      <c r="B77" s="19" t="s">
        <v>345</v>
      </c>
      <c r="C77" s="7">
        <v>2016</v>
      </c>
      <c r="D77" s="9" t="s">
        <v>5</v>
      </c>
      <c r="E77" s="9" t="s">
        <v>21</v>
      </c>
      <c r="F77" s="1">
        <v>94.244169999999997</v>
      </c>
      <c r="G77" s="53">
        <v>5.7558299999999996</v>
      </c>
    </row>
    <row r="78" spans="1:7">
      <c r="A78" s="19" t="s">
        <v>13</v>
      </c>
      <c r="B78" s="19" t="s">
        <v>346</v>
      </c>
      <c r="C78" s="7">
        <v>2016</v>
      </c>
      <c r="D78" s="9" t="s">
        <v>5</v>
      </c>
      <c r="E78" s="9" t="s">
        <v>21</v>
      </c>
      <c r="F78" s="1">
        <v>90.198164000000006</v>
      </c>
      <c r="G78" s="53">
        <v>9.8018359999999998</v>
      </c>
    </row>
    <row r="79" spans="1:7">
      <c r="A79" s="19" t="s">
        <v>14</v>
      </c>
      <c r="B79" s="19" t="s">
        <v>347</v>
      </c>
      <c r="C79" s="7">
        <v>2016</v>
      </c>
      <c r="D79" s="9" t="s">
        <v>5</v>
      </c>
      <c r="E79" s="9" t="s">
        <v>21</v>
      </c>
      <c r="F79" s="1">
        <v>86.864670000000004</v>
      </c>
      <c r="G79" s="53">
        <v>13.13533</v>
      </c>
    </row>
    <row r="80" spans="1:7">
      <c r="A80" s="19" t="s">
        <v>15</v>
      </c>
      <c r="B80" s="19" t="s">
        <v>348</v>
      </c>
      <c r="C80" s="7">
        <v>2016</v>
      </c>
      <c r="D80" s="9" t="s">
        <v>5</v>
      </c>
      <c r="E80" s="9" t="s">
        <v>21</v>
      </c>
      <c r="F80" s="1">
        <v>80.571309999999997</v>
      </c>
      <c r="G80" s="53">
        <v>19.42869</v>
      </c>
    </row>
    <row r="81" spans="1:7">
      <c r="A81" s="19" t="s">
        <v>16</v>
      </c>
      <c r="B81" s="19" t="s">
        <v>349</v>
      </c>
      <c r="C81" s="7">
        <v>2016</v>
      </c>
      <c r="D81" s="9" t="s">
        <v>5</v>
      </c>
      <c r="E81" s="9" t="s">
        <v>21</v>
      </c>
      <c r="F81" s="1">
        <v>86.396799999999999</v>
      </c>
      <c r="G81" s="53">
        <v>13.603199999999999</v>
      </c>
    </row>
    <row r="82" spans="1:7">
      <c r="A82" s="19" t="s">
        <v>17</v>
      </c>
      <c r="B82" s="19" t="s">
        <v>350</v>
      </c>
      <c r="C82" s="7">
        <v>2016</v>
      </c>
      <c r="D82" s="9" t="s">
        <v>5</v>
      </c>
      <c r="E82" s="9" t="s">
        <v>21</v>
      </c>
      <c r="F82" s="1">
        <v>89.961690000000004</v>
      </c>
      <c r="G82" s="53">
        <v>10.038309999999999</v>
      </c>
    </row>
    <row r="83" spans="1:7">
      <c r="A83" s="19" t="s">
        <v>18</v>
      </c>
      <c r="B83" s="19" t="s">
        <v>351</v>
      </c>
      <c r="C83" s="7">
        <v>2016</v>
      </c>
      <c r="D83" s="9" t="s">
        <v>5</v>
      </c>
      <c r="E83" s="9" t="s">
        <v>21</v>
      </c>
      <c r="F83" s="1">
        <v>91.799313999999995</v>
      </c>
      <c r="G83" s="53">
        <v>8.2006859999999993</v>
      </c>
    </row>
    <row r="84" spans="1:7">
      <c r="A84" s="19" t="s">
        <v>19</v>
      </c>
      <c r="B84" s="19" t="s">
        <v>352</v>
      </c>
      <c r="C84" s="7">
        <v>2016</v>
      </c>
      <c r="D84" s="9" t="s">
        <v>5</v>
      </c>
      <c r="E84" s="9" t="s">
        <v>21</v>
      </c>
      <c r="F84" s="1">
        <v>84.876949999999994</v>
      </c>
      <c r="G84" s="53">
        <v>15.123049999999999</v>
      </c>
    </row>
    <row r="85" spans="1:7">
      <c r="A85" s="19" t="s">
        <v>20</v>
      </c>
      <c r="B85" s="19" t="s">
        <v>353</v>
      </c>
      <c r="C85" s="7">
        <v>2016</v>
      </c>
      <c r="D85" s="9" t="s">
        <v>5</v>
      </c>
      <c r="E85" s="9" t="s">
        <v>21</v>
      </c>
      <c r="F85" s="1">
        <v>89.165760000000006</v>
      </c>
      <c r="G85" s="53">
        <v>10.834239999999999</v>
      </c>
    </row>
    <row r="86" spans="1:7">
      <c r="A86" s="19" t="s">
        <v>21</v>
      </c>
      <c r="B86" s="19" t="s">
        <v>354</v>
      </c>
      <c r="C86" s="7">
        <v>2016</v>
      </c>
      <c r="D86" s="9" t="s">
        <v>5</v>
      </c>
      <c r="E86" s="9" t="s">
        <v>21</v>
      </c>
      <c r="F86" s="1">
        <v>88.519880000000001</v>
      </c>
      <c r="G86" s="53">
        <v>11.480119999999999</v>
      </c>
    </row>
    <row r="87" spans="1:7">
      <c r="A87" s="19" t="s">
        <v>22</v>
      </c>
      <c r="B87" s="19" t="s">
        <v>355</v>
      </c>
      <c r="C87" s="7">
        <v>2016</v>
      </c>
      <c r="D87" s="9" t="s">
        <v>5</v>
      </c>
      <c r="E87" s="9" t="s">
        <v>21</v>
      </c>
      <c r="F87" s="1">
        <v>91.598750999999993</v>
      </c>
      <c r="G87" s="53">
        <v>8.401249</v>
      </c>
    </row>
    <row r="88" spans="1:7">
      <c r="A88" s="19" t="s">
        <v>23</v>
      </c>
      <c r="B88" s="19" t="s">
        <v>356</v>
      </c>
      <c r="C88" s="7">
        <v>2016</v>
      </c>
      <c r="D88" s="9" t="s">
        <v>5</v>
      </c>
      <c r="E88" s="9" t="s">
        <v>21</v>
      </c>
      <c r="F88" s="1">
        <v>82.050780000000003</v>
      </c>
      <c r="G88" s="53">
        <v>17.94922</v>
      </c>
    </row>
    <row r="89" spans="1:7">
      <c r="A89" s="19" t="s">
        <v>24</v>
      </c>
      <c r="B89" s="19" t="s">
        <v>357</v>
      </c>
      <c r="C89" s="7">
        <v>2016</v>
      </c>
      <c r="D89" s="9" t="s">
        <v>5</v>
      </c>
      <c r="E89" s="9" t="s">
        <v>21</v>
      </c>
      <c r="F89" s="1">
        <v>87.422380000000004</v>
      </c>
      <c r="G89" s="53">
        <v>12.57762</v>
      </c>
    </row>
    <row r="90" spans="1:7">
      <c r="A90" s="19" t="s">
        <v>25</v>
      </c>
      <c r="B90" s="19" t="s">
        <v>358</v>
      </c>
      <c r="C90" s="7">
        <v>2016</v>
      </c>
      <c r="D90" s="9" t="s">
        <v>5</v>
      </c>
      <c r="E90" s="9" t="s">
        <v>21</v>
      </c>
      <c r="F90" s="1">
        <v>90.296163000000007</v>
      </c>
      <c r="G90" s="53">
        <v>9.703837</v>
      </c>
    </row>
    <row r="91" spans="1:7">
      <c r="A91" s="19" t="s">
        <v>26</v>
      </c>
      <c r="B91" s="19" t="s">
        <v>359</v>
      </c>
      <c r="C91" s="7">
        <v>2016</v>
      </c>
      <c r="D91" s="9" t="s">
        <v>5</v>
      </c>
      <c r="E91" s="9" t="s">
        <v>21</v>
      </c>
      <c r="F91" s="1">
        <v>89.888199999999998</v>
      </c>
      <c r="G91" s="53">
        <v>10.111800000000001</v>
      </c>
    </row>
    <row r="92" spans="1:7">
      <c r="A92" s="19" t="s">
        <v>27</v>
      </c>
      <c r="B92" s="19" t="s">
        <v>360</v>
      </c>
      <c r="C92" s="7">
        <v>2016</v>
      </c>
      <c r="D92" s="9" t="s">
        <v>5</v>
      </c>
      <c r="E92" s="9" t="s">
        <v>21</v>
      </c>
      <c r="F92" s="1">
        <v>87.814170000000004</v>
      </c>
      <c r="G92" s="53">
        <v>12.185829999999999</v>
      </c>
    </row>
    <row r="93" spans="1:7">
      <c r="A93" s="19" t="s">
        <v>28</v>
      </c>
      <c r="B93" s="19" t="s">
        <v>361</v>
      </c>
      <c r="C93" s="7">
        <v>2016</v>
      </c>
      <c r="D93" s="9" t="s">
        <v>5</v>
      </c>
      <c r="E93" s="9" t="s">
        <v>21</v>
      </c>
      <c r="F93" s="1">
        <v>90.396884999999997</v>
      </c>
      <c r="G93" s="53">
        <v>9.6031150000000007</v>
      </c>
    </row>
    <row r="94" spans="1:7">
      <c r="A94" s="19" t="s">
        <v>29</v>
      </c>
      <c r="B94" s="19" t="s">
        <v>362</v>
      </c>
      <c r="C94" s="7">
        <v>2016</v>
      </c>
      <c r="D94" s="9" t="s">
        <v>5</v>
      </c>
      <c r="E94" s="9" t="s">
        <v>21</v>
      </c>
      <c r="F94" s="1">
        <v>90.903035000000003</v>
      </c>
      <c r="G94" s="53">
        <v>9.0969650000000009</v>
      </c>
    </row>
    <row r="95" spans="1:7">
      <c r="A95" s="19" t="s">
        <v>30</v>
      </c>
      <c r="B95" s="19" t="s">
        <v>363</v>
      </c>
      <c r="C95" s="7">
        <v>2016</v>
      </c>
      <c r="D95" s="9" t="s">
        <v>5</v>
      </c>
      <c r="E95" s="9" t="s">
        <v>21</v>
      </c>
      <c r="F95" s="1">
        <v>88.496690000000001</v>
      </c>
      <c r="G95" s="53">
        <v>11.503310000000001</v>
      </c>
    </row>
    <row r="96" spans="1:7">
      <c r="A96" s="19" t="s">
        <v>31</v>
      </c>
      <c r="B96" s="19" t="s">
        <v>364</v>
      </c>
      <c r="C96" s="7">
        <v>2016</v>
      </c>
      <c r="D96" s="9" t="s">
        <v>5</v>
      </c>
      <c r="E96" s="9" t="s">
        <v>21</v>
      </c>
      <c r="F96" s="1">
        <v>91.093838000000005</v>
      </c>
      <c r="G96" s="53">
        <v>8.9061620000000001</v>
      </c>
    </row>
    <row r="97" spans="1:7">
      <c r="A97" s="19" t="s">
        <v>32</v>
      </c>
      <c r="B97" s="19" t="s">
        <v>365</v>
      </c>
      <c r="C97" s="7">
        <v>2016</v>
      </c>
      <c r="D97" s="9" t="s">
        <v>5</v>
      </c>
      <c r="E97" s="9" t="s">
        <v>21</v>
      </c>
      <c r="F97" s="1">
        <v>90.295057</v>
      </c>
      <c r="G97" s="53">
        <v>9.7049430000000001</v>
      </c>
    </row>
    <row r="98" spans="1:7">
      <c r="A98" s="19" t="s">
        <v>33</v>
      </c>
      <c r="B98" s="19" t="s">
        <v>366</v>
      </c>
      <c r="C98" s="7">
        <v>2016</v>
      </c>
      <c r="D98" s="9" t="s">
        <v>5</v>
      </c>
      <c r="E98" s="9" t="s">
        <v>21</v>
      </c>
      <c r="F98" s="1">
        <v>84.775810000000007</v>
      </c>
      <c r="G98" s="53">
        <v>15.22419</v>
      </c>
    </row>
    <row r="99" spans="1:7">
      <c r="A99" s="19" t="s">
        <v>34</v>
      </c>
      <c r="B99" s="19" t="s">
        <v>367</v>
      </c>
      <c r="C99" s="7">
        <v>2016</v>
      </c>
      <c r="D99" s="9" t="s">
        <v>5</v>
      </c>
      <c r="E99" s="9" t="s">
        <v>21</v>
      </c>
      <c r="F99" s="1">
        <v>87.925420000000003</v>
      </c>
      <c r="G99" s="53">
        <v>12.074579999999999</v>
      </c>
    </row>
    <row r="100" spans="1:7">
      <c r="A100" s="19" t="s">
        <v>35</v>
      </c>
      <c r="B100" s="19" t="s">
        <v>368</v>
      </c>
      <c r="C100" s="7">
        <v>2016</v>
      </c>
      <c r="D100" s="9" t="s">
        <v>5</v>
      </c>
      <c r="E100" s="9" t="s">
        <v>21</v>
      </c>
      <c r="F100" s="1">
        <v>89.22945</v>
      </c>
      <c r="G100" s="53">
        <v>10.77055</v>
      </c>
    </row>
    <row r="101" spans="1:7">
      <c r="A101" s="20" t="s">
        <v>3</v>
      </c>
      <c r="B101" s="19" t="s">
        <v>336</v>
      </c>
      <c r="C101" s="7">
        <v>2018</v>
      </c>
      <c r="D101" s="9" t="s">
        <v>5</v>
      </c>
      <c r="E101" s="9" t="s">
        <v>21</v>
      </c>
      <c r="F101" s="1">
        <v>89.168400000000005</v>
      </c>
      <c r="G101" s="52">
        <v>10.8316</v>
      </c>
    </row>
    <row r="102" spans="1:7">
      <c r="A102" s="20" t="s">
        <v>4</v>
      </c>
      <c r="B102" s="19" t="s">
        <v>337</v>
      </c>
      <c r="C102" s="7">
        <v>2018</v>
      </c>
      <c r="D102" s="9" t="s">
        <v>5</v>
      </c>
      <c r="E102" s="9" t="s">
        <v>21</v>
      </c>
      <c r="F102" s="1">
        <v>90.890098999999992</v>
      </c>
      <c r="G102" s="53">
        <v>9.1099010000000007</v>
      </c>
    </row>
    <row r="103" spans="1:7">
      <c r="A103" s="19" t="s">
        <v>5</v>
      </c>
      <c r="B103" s="19" t="s">
        <v>338</v>
      </c>
      <c r="C103" s="7">
        <v>2018</v>
      </c>
      <c r="D103" s="9" t="s">
        <v>5</v>
      </c>
      <c r="E103" s="9" t="s">
        <v>21</v>
      </c>
      <c r="F103" s="1">
        <v>91.588175000000007</v>
      </c>
      <c r="G103" s="53">
        <v>8.4118250000000003</v>
      </c>
    </row>
    <row r="104" spans="1:7">
      <c r="A104" s="19" t="s">
        <v>6</v>
      </c>
      <c r="B104" s="19" t="s">
        <v>339</v>
      </c>
      <c r="C104" s="7">
        <v>2018</v>
      </c>
      <c r="D104" s="9" t="s">
        <v>5</v>
      </c>
      <c r="E104" s="9" t="s">
        <v>21</v>
      </c>
      <c r="F104" s="1">
        <v>92.213735999999997</v>
      </c>
      <c r="G104" s="53">
        <v>7.7862640000000001</v>
      </c>
    </row>
    <row r="105" spans="1:7">
      <c r="A105" s="19" t="s">
        <v>7</v>
      </c>
      <c r="B105" s="19" t="s">
        <v>340</v>
      </c>
      <c r="C105" s="7">
        <v>2018</v>
      </c>
      <c r="D105" s="9" t="s">
        <v>5</v>
      </c>
      <c r="E105" s="9" t="s">
        <v>21</v>
      </c>
      <c r="F105" s="1">
        <v>88.013949999999994</v>
      </c>
      <c r="G105" s="53">
        <v>11.986050000000001</v>
      </c>
    </row>
    <row r="106" spans="1:7">
      <c r="A106" s="19" t="s">
        <v>8</v>
      </c>
      <c r="B106" s="19" t="s">
        <v>341</v>
      </c>
      <c r="C106" s="7">
        <v>2018</v>
      </c>
      <c r="D106" s="9" t="s">
        <v>5</v>
      </c>
      <c r="E106" s="9" t="s">
        <v>21</v>
      </c>
      <c r="F106" s="1">
        <v>91.515597</v>
      </c>
      <c r="G106" s="53">
        <v>8.4844030000000004</v>
      </c>
    </row>
    <row r="107" spans="1:7">
      <c r="A107" s="19" t="s">
        <v>9</v>
      </c>
      <c r="B107" s="19" t="s">
        <v>342</v>
      </c>
      <c r="C107" s="7">
        <v>2018</v>
      </c>
      <c r="D107" s="9" t="s">
        <v>5</v>
      </c>
      <c r="E107" s="9" t="s">
        <v>21</v>
      </c>
      <c r="F107" s="1">
        <v>90.005971000000002</v>
      </c>
      <c r="G107" s="53">
        <v>9.9940289999999994</v>
      </c>
    </row>
    <row r="108" spans="1:7">
      <c r="A108" s="19" t="s">
        <v>10</v>
      </c>
      <c r="B108" s="19" t="s">
        <v>343</v>
      </c>
      <c r="C108" s="7">
        <v>2018</v>
      </c>
      <c r="D108" s="9" t="s">
        <v>5</v>
      </c>
      <c r="E108" s="9" t="s">
        <v>21</v>
      </c>
      <c r="F108" s="1">
        <v>78.520780000000002</v>
      </c>
      <c r="G108" s="53">
        <v>21.479220000000002</v>
      </c>
    </row>
    <row r="109" spans="1:7">
      <c r="A109" s="19" t="s">
        <v>11</v>
      </c>
      <c r="B109" s="19" t="s">
        <v>344</v>
      </c>
      <c r="C109" s="7">
        <v>2018</v>
      </c>
      <c r="D109" s="9" t="s">
        <v>5</v>
      </c>
      <c r="E109" s="9" t="s">
        <v>21</v>
      </c>
      <c r="F109" s="1">
        <v>91.993812000000005</v>
      </c>
      <c r="G109" s="53">
        <v>8.0061879999999999</v>
      </c>
    </row>
    <row r="110" spans="1:7">
      <c r="A110" s="19" t="s">
        <v>12</v>
      </c>
      <c r="B110" s="19" t="s">
        <v>345</v>
      </c>
      <c r="C110" s="7">
        <v>2018</v>
      </c>
      <c r="D110" s="9" t="s">
        <v>5</v>
      </c>
      <c r="E110" s="9" t="s">
        <v>21</v>
      </c>
      <c r="F110" s="1">
        <v>94.592489999999998</v>
      </c>
      <c r="G110" s="53">
        <v>5.4075100000000003</v>
      </c>
    </row>
    <row r="111" spans="1:7">
      <c r="A111" s="19" t="s">
        <v>13</v>
      </c>
      <c r="B111" s="19" t="s">
        <v>346</v>
      </c>
      <c r="C111" s="7">
        <v>2018</v>
      </c>
      <c r="D111" s="9" t="s">
        <v>5</v>
      </c>
      <c r="E111" s="9" t="s">
        <v>21</v>
      </c>
      <c r="F111" s="1">
        <v>90.580674999999999</v>
      </c>
      <c r="G111" s="53">
        <v>9.4193250000000006</v>
      </c>
    </row>
    <row r="112" spans="1:7">
      <c r="A112" s="19" t="s">
        <v>14</v>
      </c>
      <c r="B112" s="19" t="s">
        <v>347</v>
      </c>
      <c r="C112" s="7">
        <v>2018</v>
      </c>
      <c r="D112" s="9" t="s">
        <v>5</v>
      </c>
      <c r="E112" s="9" t="s">
        <v>21</v>
      </c>
      <c r="F112" s="1">
        <v>87.761510000000001</v>
      </c>
      <c r="G112" s="53">
        <v>12.238490000000001</v>
      </c>
    </row>
    <row r="113" spans="1:7">
      <c r="A113" s="19" t="s">
        <v>15</v>
      </c>
      <c r="B113" s="19" t="s">
        <v>348</v>
      </c>
      <c r="C113" s="7">
        <v>2018</v>
      </c>
      <c r="D113" s="9" t="s">
        <v>5</v>
      </c>
      <c r="E113" s="9" t="s">
        <v>21</v>
      </c>
      <c r="F113" s="1">
        <v>81.431520000000006</v>
      </c>
      <c r="G113" s="53">
        <v>18.568480000000001</v>
      </c>
    </row>
    <row r="114" spans="1:7">
      <c r="A114" s="19" t="s">
        <v>16</v>
      </c>
      <c r="B114" s="19" t="s">
        <v>349</v>
      </c>
      <c r="C114" s="7">
        <v>2018</v>
      </c>
      <c r="D114" s="9" t="s">
        <v>5</v>
      </c>
      <c r="E114" s="9" t="s">
        <v>21</v>
      </c>
      <c r="F114" s="1">
        <v>87.574669999999998</v>
      </c>
      <c r="G114" s="53">
        <v>12.425330000000001</v>
      </c>
    </row>
    <row r="115" spans="1:7">
      <c r="A115" s="19" t="s">
        <v>17</v>
      </c>
      <c r="B115" s="19" t="s">
        <v>350</v>
      </c>
      <c r="C115" s="7">
        <v>2018</v>
      </c>
      <c r="D115" s="9" t="s">
        <v>5</v>
      </c>
      <c r="E115" s="9" t="s">
        <v>21</v>
      </c>
      <c r="F115" s="1">
        <v>89.485290000000006</v>
      </c>
      <c r="G115" s="53">
        <v>10.514709999999999</v>
      </c>
    </row>
    <row r="116" spans="1:7">
      <c r="A116" s="19" t="s">
        <v>18</v>
      </c>
      <c r="B116" s="19" t="s">
        <v>351</v>
      </c>
      <c r="C116" s="7">
        <v>2018</v>
      </c>
      <c r="D116" s="9" t="s">
        <v>5</v>
      </c>
      <c r="E116" s="9" t="s">
        <v>21</v>
      </c>
      <c r="F116" s="1">
        <v>91.947733999999997</v>
      </c>
      <c r="G116" s="53">
        <v>8.0522659999999995</v>
      </c>
    </row>
    <row r="117" spans="1:7">
      <c r="A117" s="19" t="s">
        <v>19</v>
      </c>
      <c r="B117" s="19" t="s">
        <v>352</v>
      </c>
      <c r="C117" s="7">
        <v>2018</v>
      </c>
      <c r="D117" s="9" t="s">
        <v>5</v>
      </c>
      <c r="E117" s="9" t="s">
        <v>21</v>
      </c>
      <c r="F117" s="1">
        <v>86.511589999999998</v>
      </c>
      <c r="G117" s="53">
        <v>13.48841</v>
      </c>
    </row>
    <row r="118" spans="1:7">
      <c r="A118" s="19" t="s">
        <v>20</v>
      </c>
      <c r="B118" s="19" t="s">
        <v>353</v>
      </c>
      <c r="C118" s="7">
        <v>2018</v>
      </c>
      <c r="D118" s="9" t="s">
        <v>5</v>
      </c>
      <c r="E118" s="9" t="s">
        <v>21</v>
      </c>
      <c r="F118" s="1">
        <v>90.032129999999995</v>
      </c>
      <c r="G118" s="53">
        <v>9.9678699999999996</v>
      </c>
    </row>
    <row r="119" spans="1:7">
      <c r="A119" s="19" t="s">
        <v>21</v>
      </c>
      <c r="B119" s="19" t="s">
        <v>354</v>
      </c>
      <c r="C119" s="7">
        <v>2018</v>
      </c>
      <c r="D119" s="9" t="s">
        <v>5</v>
      </c>
      <c r="E119" s="9" t="s">
        <v>21</v>
      </c>
      <c r="F119" s="1">
        <v>88.199669999999998</v>
      </c>
      <c r="G119" s="53">
        <v>11.800330000000001</v>
      </c>
    </row>
    <row r="120" spans="1:7">
      <c r="A120" s="19" t="s">
        <v>22</v>
      </c>
      <c r="B120" s="19" t="s">
        <v>355</v>
      </c>
      <c r="C120" s="7">
        <v>2018</v>
      </c>
      <c r="D120" s="9" t="s">
        <v>5</v>
      </c>
      <c r="E120" s="9" t="s">
        <v>21</v>
      </c>
      <c r="F120" s="1">
        <v>94.040828000000005</v>
      </c>
      <c r="G120" s="53">
        <v>5.9591719999999997</v>
      </c>
    </row>
    <row r="121" spans="1:7">
      <c r="A121" s="19" t="s">
        <v>23</v>
      </c>
      <c r="B121" s="19" t="s">
        <v>356</v>
      </c>
      <c r="C121" s="7">
        <v>2018</v>
      </c>
      <c r="D121" s="9" t="s">
        <v>5</v>
      </c>
      <c r="E121" s="9" t="s">
        <v>21</v>
      </c>
      <c r="F121" s="1">
        <v>81.771129999999999</v>
      </c>
      <c r="G121" s="53">
        <v>18.228870000000001</v>
      </c>
    </row>
    <row r="122" spans="1:7">
      <c r="A122" s="19" t="s">
        <v>24</v>
      </c>
      <c r="B122" s="19" t="s">
        <v>357</v>
      </c>
      <c r="C122" s="7">
        <v>2018</v>
      </c>
      <c r="D122" s="9" t="s">
        <v>5</v>
      </c>
      <c r="E122" s="9" t="s">
        <v>21</v>
      </c>
      <c r="F122" s="1">
        <v>88.301900000000003</v>
      </c>
      <c r="G122" s="53">
        <v>11.6981</v>
      </c>
    </row>
    <row r="123" spans="1:7">
      <c r="A123" s="19" t="s">
        <v>25</v>
      </c>
      <c r="B123" s="19" t="s">
        <v>358</v>
      </c>
      <c r="C123" s="7">
        <v>2018</v>
      </c>
      <c r="D123" s="9" t="s">
        <v>5</v>
      </c>
      <c r="E123" s="9" t="s">
        <v>21</v>
      </c>
      <c r="F123" s="1">
        <v>90.043341999999996</v>
      </c>
      <c r="G123" s="53">
        <v>9.9566579999999991</v>
      </c>
    </row>
    <row r="124" spans="1:7">
      <c r="A124" s="19" t="s">
        <v>26</v>
      </c>
      <c r="B124" s="19" t="s">
        <v>359</v>
      </c>
      <c r="C124" s="7">
        <v>2018</v>
      </c>
      <c r="D124" s="9" t="s">
        <v>5</v>
      </c>
      <c r="E124" s="9" t="s">
        <v>21</v>
      </c>
      <c r="F124" s="1">
        <v>90.073864999999998</v>
      </c>
      <c r="G124" s="53">
        <v>9.9261350000000004</v>
      </c>
    </row>
    <row r="125" spans="1:7">
      <c r="A125" s="19" t="s">
        <v>27</v>
      </c>
      <c r="B125" s="19" t="s">
        <v>360</v>
      </c>
      <c r="C125" s="7">
        <v>2018</v>
      </c>
      <c r="D125" s="9" t="s">
        <v>5</v>
      </c>
      <c r="E125" s="9" t="s">
        <v>21</v>
      </c>
      <c r="F125" s="1">
        <v>88.847070000000002</v>
      </c>
      <c r="G125" s="53">
        <v>11.15293</v>
      </c>
    </row>
    <row r="126" spans="1:7">
      <c r="A126" s="19" t="s">
        <v>28</v>
      </c>
      <c r="B126" s="19" t="s">
        <v>361</v>
      </c>
      <c r="C126" s="7">
        <v>2018</v>
      </c>
      <c r="D126" s="9" t="s">
        <v>5</v>
      </c>
      <c r="E126" s="9" t="s">
        <v>21</v>
      </c>
      <c r="F126" s="1">
        <v>90.908096999999998</v>
      </c>
      <c r="G126" s="53">
        <v>9.0919030000000003</v>
      </c>
    </row>
    <row r="127" spans="1:7">
      <c r="A127" s="19" t="s">
        <v>29</v>
      </c>
      <c r="B127" s="19" t="s">
        <v>362</v>
      </c>
      <c r="C127" s="7">
        <v>2018</v>
      </c>
      <c r="D127" s="9" t="s">
        <v>5</v>
      </c>
      <c r="E127" s="9" t="s">
        <v>21</v>
      </c>
      <c r="F127" s="1">
        <v>91.648671000000007</v>
      </c>
      <c r="G127" s="53">
        <v>8.3513289999999998</v>
      </c>
    </row>
    <row r="128" spans="1:7">
      <c r="A128" s="19" t="s">
        <v>30</v>
      </c>
      <c r="B128" s="19" t="s">
        <v>363</v>
      </c>
      <c r="C128" s="7">
        <v>2018</v>
      </c>
      <c r="D128" s="9" t="s">
        <v>5</v>
      </c>
      <c r="E128" s="9" t="s">
        <v>21</v>
      </c>
      <c r="F128" s="1">
        <v>87.677850000000007</v>
      </c>
      <c r="G128" s="53">
        <v>12.322150000000001</v>
      </c>
    </row>
    <row r="129" spans="1:7">
      <c r="A129" s="19" t="s">
        <v>31</v>
      </c>
      <c r="B129" s="19" t="s">
        <v>364</v>
      </c>
      <c r="C129" s="7">
        <v>2018</v>
      </c>
      <c r="D129" s="9" t="s">
        <v>5</v>
      </c>
      <c r="E129" s="9" t="s">
        <v>21</v>
      </c>
      <c r="F129" s="1">
        <v>91.610185999999999</v>
      </c>
      <c r="G129" s="53">
        <v>8.3898139999999994</v>
      </c>
    </row>
    <row r="130" spans="1:7">
      <c r="A130" s="19" t="s">
        <v>32</v>
      </c>
      <c r="B130" s="19" t="s">
        <v>365</v>
      </c>
      <c r="C130" s="7">
        <v>2018</v>
      </c>
      <c r="D130" s="9" t="s">
        <v>5</v>
      </c>
      <c r="E130" s="9" t="s">
        <v>21</v>
      </c>
      <c r="F130" s="1">
        <v>90.765427000000003</v>
      </c>
      <c r="G130" s="53">
        <v>9.2345729999999993</v>
      </c>
    </row>
    <row r="131" spans="1:7">
      <c r="A131" s="19" t="s">
        <v>33</v>
      </c>
      <c r="B131" s="19" t="s">
        <v>366</v>
      </c>
      <c r="C131" s="7">
        <v>2018</v>
      </c>
      <c r="D131" s="9" t="s">
        <v>5</v>
      </c>
      <c r="E131" s="9" t="s">
        <v>21</v>
      </c>
      <c r="F131" s="1">
        <v>84.97</v>
      </c>
      <c r="G131" s="53">
        <v>15.03</v>
      </c>
    </row>
    <row r="132" spans="1:7">
      <c r="A132" s="19" t="s">
        <v>34</v>
      </c>
      <c r="B132" s="19" t="s">
        <v>367</v>
      </c>
      <c r="C132" s="7">
        <v>2018</v>
      </c>
      <c r="D132" s="9" t="s">
        <v>5</v>
      </c>
      <c r="E132" s="9" t="s">
        <v>21</v>
      </c>
      <c r="F132" s="1">
        <v>87.973309999999998</v>
      </c>
      <c r="G132" s="53">
        <v>12.02669</v>
      </c>
    </row>
    <row r="133" spans="1:7">
      <c r="A133" s="19" t="s">
        <v>35</v>
      </c>
      <c r="B133" s="19" t="s">
        <v>368</v>
      </c>
      <c r="C133" s="7">
        <v>2018</v>
      </c>
      <c r="D133" s="9" t="s">
        <v>5</v>
      </c>
      <c r="E133" s="9" t="s">
        <v>21</v>
      </c>
      <c r="F133" s="1">
        <v>89.066379999999995</v>
      </c>
      <c r="G133" s="53">
        <v>10.933619999999999</v>
      </c>
    </row>
    <row r="134" spans="1:7">
      <c r="A134" s="20" t="s">
        <v>3</v>
      </c>
      <c r="B134" s="19" t="s">
        <v>336</v>
      </c>
      <c r="C134" s="7">
        <v>2020</v>
      </c>
      <c r="D134" s="9" t="s">
        <v>5</v>
      </c>
      <c r="E134" s="9" t="s">
        <v>21</v>
      </c>
      <c r="F134" s="1">
        <v>95.3</v>
      </c>
      <c r="G134" s="52">
        <v>4.7</v>
      </c>
    </row>
    <row r="135" spans="1:7">
      <c r="A135" s="20" t="s">
        <v>4</v>
      </c>
      <c r="B135" s="19" t="s">
        <v>337</v>
      </c>
      <c r="C135" s="7">
        <v>2020</v>
      </c>
      <c r="D135" s="9" t="s">
        <v>5</v>
      </c>
      <c r="E135" s="9" t="s">
        <v>21</v>
      </c>
      <c r="F135" s="1">
        <v>97.9</v>
      </c>
      <c r="G135" s="50">
        <v>2.1</v>
      </c>
    </row>
    <row r="136" spans="1:7">
      <c r="A136" s="19" t="s">
        <v>5</v>
      </c>
      <c r="B136" s="19" t="s">
        <v>338</v>
      </c>
      <c r="C136" s="7">
        <v>2020</v>
      </c>
      <c r="D136" s="9" t="s">
        <v>5</v>
      </c>
      <c r="E136" s="9" t="s">
        <v>21</v>
      </c>
      <c r="F136" s="1">
        <v>98.2</v>
      </c>
      <c r="G136" s="50">
        <v>1.8</v>
      </c>
    </row>
    <row r="137" spans="1:7">
      <c r="A137" s="19" t="s">
        <v>6</v>
      </c>
      <c r="B137" s="19" t="s">
        <v>339</v>
      </c>
      <c r="C137" s="7">
        <v>2020</v>
      </c>
      <c r="D137" s="9" t="s">
        <v>5</v>
      </c>
      <c r="E137" s="9" t="s">
        <v>21</v>
      </c>
      <c r="F137" s="1">
        <v>97.7</v>
      </c>
      <c r="G137" s="50">
        <v>2.2999999999999998</v>
      </c>
    </row>
    <row r="138" spans="1:7">
      <c r="A138" s="19" t="s">
        <v>7</v>
      </c>
      <c r="B138" s="19" t="s">
        <v>340</v>
      </c>
      <c r="C138" s="7">
        <v>2020</v>
      </c>
      <c r="D138" s="9" t="s">
        <v>5</v>
      </c>
      <c r="E138" s="9" t="s">
        <v>21</v>
      </c>
      <c r="F138" s="1">
        <v>94.1</v>
      </c>
      <c r="G138" s="50">
        <v>5.9</v>
      </c>
    </row>
    <row r="139" spans="1:7">
      <c r="A139" s="19" t="s">
        <v>8</v>
      </c>
      <c r="B139" s="19" t="s">
        <v>341</v>
      </c>
      <c r="C139" s="7">
        <v>2020</v>
      </c>
      <c r="D139" s="9" t="s">
        <v>5</v>
      </c>
      <c r="E139" s="9" t="s">
        <v>21</v>
      </c>
      <c r="F139" s="1">
        <v>98.3</v>
      </c>
      <c r="G139" s="51">
        <v>1.7</v>
      </c>
    </row>
    <row r="140" spans="1:7">
      <c r="A140" s="19" t="s">
        <v>9</v>
      </c>
      <c r="B140" s="19" t="s">
        <v>342</v>
      </c>
      <c r="C140" s="7">
        <v>2020</v>
      </c>
      <c r="D140" s="9" t="s">
        <v>5</v>
      </c>
      <c r="E140" s="9" t="s">
        <v>21</v>
      </c>
      <c r="F140" s="1">
        <v>96.6</v>
      </c>
      <c r="G140" s="50">
        <v>3.4</v>
      </c>
    </row>
    <row r="141" spans="1:7">
      <c r="A141" s="19" t="s">
        <v>10</v>
      </c>
      <c r="B141" s="19" t="s">
        <v>343</v>
      </c>
      <c r="C141" s="7">
        <v>2020</v>
      </c>
      <c r="D141" s="9" t="s">
        <v>5</v>
      </c>
      <c r="E141" s="9" t="s">
        <v>21</v>
      </c>
      <c r="F141" s="1">
        <v>86.3</v>
      </c>
      <c r="G141" s="51">
        <v>13.7</v>
      </c>
    </row>
    <row r="142" spans="1:7">
      <c r="A142" s="19" t="s">
        <v>11</v>
      </c>
      <c r="B142" s="19" t="s">
        <v>344</v>
      </c>
      <c r="C142" s="7">
        <v>2020</v>
      </c>
      <c r="D142" s="9" t="s">
        <v>5</v>
      </c>
      <c r="E142" s="9" t="s">
        <v>21</v>
      </c>
      <c r="F142" s="1">
        <v>97.4</v>
      </c>
      <c r="G142" s="51">
        <v>2.6</v>
      </c>
    </row>
    <row r="143" spans="1:7">
      <c r="A143" s="19" t="s">
        <v>12</v>
      </c>
      <c r="B143" s="19" t="s">
        <v>345</v>
      </c>
      <c r="C143" s="7">
        <v>2020</v>
      </c>
      <c r="D143" s="9" t="s">
        <v>5</v>
      </c>
      <c r="E143" s="9" t="s">
        <v>21</v>
      </c>
      <c r="F143" s="1">
        <v>98.6</v>
      </c>
      <c r="G143" s="50">
        <v>1.4</v>
      </c>
    </row>
    <row r="144" spans="1:7">
      <c r="A144" s="19" t="s">
        <v>13</v>
      </c>
      <c r="B144" s="19" t="s">
        <v>346</v>
      </c>
      <c r="C144" s="7">
        <v>2020</v>
      </c>
      <c r="D144" s="9" t="s">
        <v>5</v>
      </c>
      <c r="E144" s="9" t="s">
        <v>21</v>
      </c>
      <c r="F144" s="1">
        <v>97.3</v>
      </c>
      <c r="G144" s="50">
        <v>2.7</v>
      </c>
    </row>
    <row r="145" spans="1:7">
      <c r="A145" s="19" t="s">
        <v>14</v>
      </c>
      <c r="B145" s="19" t="s">
        <v>347</v>
      </c>
      <c r="C145" s="7">
        <v>2020</v>
      </c>
      <c r="D145" s="9" t="s">
        <v>5</v>
      </c>
      <c r="E145" s="9" t="s">
        <v>21</v>
      </c>
      <c r="F145" s="1">
        <v>94.7</v>
      </c>
      <c r="G145" s="50">
        <v>5.3</v>
      </c>
    </row>
    <row r="146" spans="1:7">
      <c r="A146" s="19" t="s">
        <v>15</v>
      </c>
      <c r="B146" s="19" t="s">
        <v>348</v>
      </c>
      <c r="C146" s="7">
        <v>2020</v>
      </c>
      <c r="D146" s="9" t="s">
        <v>5</v>
      </c>
      <c r="E146" s="9" t="s">
        <v>21</v>
      </c>
      <c r="F146" s="1">
        <v>87.5</v>
      </c>
      <c r="G146" s="50">
        <v>12.5</v>
      </c>
    </row>
    <row r="147" spans="1:7">
      <c r="A147" s="19" t="s">
        <v>16</v>
      </c>
      <c r="B147" s="19" t="s">
        <v>349</v>
      </c>
      <c r="C147" s="7">
        <v>2020</v>
      </c>
      <c r="D147" s="9" t="s">
        <v>5</v>
      </c>
      <c r="E147" s="9" t="s">
        <v>21</v>
      </c>
      <c r="F147" s="1">
        <v>93.4</v>
      </c>
      <c r="G147" s="50">
        <v>6.6</v>
      </c>
    </row>
    <row r="148" spans="1:7">
      <c r="A148" s="19" t="s">
        <v>17</v>
      </c>
      <c r="B148" s="19" t="s">
        <v>350</v>
      </c>
      <c r="C148" s="7">
        <v>2020</v>
      </c>
      <c r="D148" s="9" t="s">
        <v>5</v>
      </c>
      <c r="E148" s="9" t="s">
        <v>21</v>
      </c>
      <c r="F148" s="1">
        <v>97.1</v>
      </c>
      <c r="G148" s="50">
        <v>2.9</v>
      </c>
    </row>
    <row r="149" spans="1:7">
      <c r="A149" s="19" t="s">
        <v>18</v>
      </c>
      <c r="B149" s="19" t="s">
        <v>351</v>
      </c>
      <c r="C149" s="7">
        <v>2020</v>
      </c>
      <c r="D149" s="9" t="s">
        <v>5</v>
      </c>
      <c r="E149" s="9" t="s">
        <v>21</v>
      </c>
      <c r="F149" s="1">
        <v>97.1</v>
      </c>
      <c r="G149" s="51">
        <v>2.9</v>
      </c>
    </row>
    <row r="150" spans="1:7">
      <c r="A150" s="19" t="s">
        <v>19</v>
      </c>
      <c r="B150" s="19" t="s">
        <v>352</v>
      </c>
      <c r="C150" s="7">
        <v>2020</v>
      </c>
      <c r="D150" s="9" t="s">
        <v>5</v>
      </c>
      <c r="E150" s="9" t="s">
        <v>21</v>
      </c>
      <c r="F150" s="1">
        <v>93</v>
      </c>
      <c r="G150" s="51">
        <v>7</v>
      </c>
    </row>
    <row r="151" spans="1:7">
      <c r="A151" s="19" t="s">
        <v>20</v>
      </c>
      <c r="B151" s="19" t="s">
        <v>353</v>
      </c>
      <c r="C151" s="7">
        <v>2020</v>
      </c>
      <c r="D151" s="9" t="s">
        <v>5</v>
      </c>
      <c r="E151" s="9" t="s">
        <v>21</v>
      </c>
      <c r="F151" s="1">
        <v>95.6</v>
      </c>
      <c r="G151" s="51">
        <v>4.4000000000000004</v>
      </c>
    </row>
    <row r="152" spans="1:7">
      <c r="A152" s="19" t="s">
        <v>21</v>
      </c>
      <c r="B152" s="19" t="s">
        <v>354</v>
      </c>
      <c r="C152" s="7">
        <v>2020</v>
      </c>
      <c r="D152" s="9" t="s">
        <v>5</v>
      </c>
      <c r="E152" s="9" t="s">
        <v>21</v>
      </c>
      <c r="F152" s="1">
        <v>95.5</v>
      </c>
      <c r="G152" s="51">
        <v>4.5</v>
      </c>
    </row>
    <row r="153" spans="1:7">
      <c r="A153" s="19" t="s">
        <v>22</v>
      </c>
      <c r="B153" s="19" t="s">
        <v>355</v>
      </c>
      <c r="C153" s="7">
        <v>2020</v>
      </c>
      <c r="D153" s="9" t="s">
        <v>5</v>
      </c>
      <c r="E153" s="9" t="s">
        <v>21</v>
      </c>
      <c r="F153" s="1">
        <v>98.5</v>
      </c>
      <c r="G153" s="51">
        <v>1.5</v>
      </c>
    </row>
    <row r="154" spans="1:7">
      <c r="A154" s="19" t="s">
        <v>23</v>
      </c>
      <c r="B154" s="19" t="s">
        <v>356</v>
      </c>
      <c r="C154" s="7">
        <v>2020</v>
      </c>
      <c r="D154" s="9" t="s">
        <v>5</v>
      </c>
      <c r="E154" s="9" t="s">
        <v>21</v>
      </c>
      <c r="F154" s="1">
        <v>88.2</v>
      </c>
      <c r="G154" s="51">
        <v>11.8</v>
      </c>
    </row>
    <row r="155" spans="1:7">
      <c r="A155" s="19" t="s">
        <v>24</v>
      </c>
      <c r="B155" s="19" t="s">
        <v>357</v>
      </c>
      <c r="C155" s="7">
        <v>2020</v>
      </c>
      <c r="D155" s="9" t="s">
        <v>5</v>
      </c>
      <c r="E155" s="9" t="s">
        <v>21</v>
      </c>
      <c r="F155" s="1">
        <v>93</v>
      </c>
      <c r="G155" s="51">
        <v>7</v>
      </c>
    </row>
    <row r="156" spans="1:7">
      <c r="A156" s="19" t="s">
        <v>25</v>
      </c>
      <c r="B156" s="19" t="s">
        <v>358</v>
      </c>
      <c r="C156" s="7">
        <v>2020</v>
      </c>
      <c r="D156" s="9" t="s">
        <v>5</v>
      </c>
      <c r="E156" s="9" t="s">
        <v>21</v>
      </c>
      <c r="F156" s="1">
        <v>96.5</v>
      </c>
      <c r="G156" s="50">
        <v>3.5</v>
      </c>
    </row>
    <row r="157" spans="1:7">
      <c r="A157" s="19" t="s">
        <v>26</v>
      </c>
      <c r="B157" s="19" t="s">
        <v>359</v>
      </c>
      <c r="C157" s="7">
        <v>2020</v>
      </c>
      <c r="D157" s="9" t="s">
        <v>5</v>
      </c>
      <c r="E157" s="9" t="s">
        <v>21</v>
      </c>
      <c r="F157" s="1">
        <v>96.9</v>
      </c>
      <c r="G157" s="51">
        <v>3.1</v>
      </c>
    </row>
    <row r="158" spans="1:7">
      <c r="A158" s="19" t="s">
        <v>27</v>
      </c>
      <c r="B158" s="19" t="s">
        <v>360</v>
      </c>
      <c r="C158" s="7">
        <v>2020</v>
      </c>
      <c r="D158" s="9" t="s">
        <v>5</v>
      </c>
      <c r="E158" s="9" t="s">
        <v>21</v>
      </c>
      <c r="F158" s="1">
        <v>95</v>
      </c>
      <c r="G158" s="51">
        <v>5</v>
      </c>
    </row>
    <row r="159" spans="1:7">
      <c r="A159" s="19" t="s">
        <v>28</v>
      </c>
      <c r="B159" s="19" t="s">
        <v>361</v>
      </c>
      <c r="C159" s="7">
        <v>2020</v>
      </c>
      <c r="D159" s="9" t="s">
        <v>5</v>
      </c>
      <c r="E159" s="9" t="s">
        <v>21</v>
      </c>
      <c r="F159" s="1">
        <v>96.4</v>
      </c>
      <c r="G159" s="51">
        <v>3.6</v>
      </c>
    </row>
    <row r="160" spans="1:7">
      <c r="A160" s="19" t="s">
        <v>29</v>
      </c>
      <c r="B160" s="19" t="s">
        <v>362</v>
      </c>
      <c r="C160" s="7">
        <v>2020</v>
      </c>
      <c r="D160" s="9" t="s">
        <v>5</v>
      </c>
      <c r="E160" s="9" t="s">
        <v>21</v>
      </c>
      <c r="F160" s="1">
        <v>98</v>
      </c>
      <c r="G160" s="51">
        <v>2</v>
      </c>
    </row>
    <row r="161" spans="1:7">
      <c r="A161" s="19" t="s">
        <v>30</v>
      </c>
      <c r="B161" s="19" t="s">
        <v>363</v>
      </c>
      <c r="C161" s="7">
        <v>2020</v>
      </c>
      <c r="D161" s="9" t="s">
        <v>5</v>
      </c>
      <c r="E161" s="9" t="s">
        <v>21</v>
      </c>
      <c r="F161" s="1">
        <v>94.9</v>
      </c>
      <c r="G161" s="51">
        <v>5.0999999999999996</v>
      </c>
    </row>
    <row r="162" spans="1:7">
      <c r="A162" s="19" t="s">
        <v>31</v>
      </c>
      <c r="B162" s="19" t="s">
        <v>364</v>
      </c>
      <c r="C162" s="7">
        <v>2020</v>
      </c>
      <c r="D162" s="9" t="s">
        <v>5</v>
      </c>
      <c r="E162" s="9" t="s">
        <v>21</v>
      </c>
      <c r="F162" s="1">
        <v>95.9</v>
      </c>
      <c r="G162" s="51">
        <v>4.0999999999999996</v>
      </c>
    </row>
    <row r="163" spans="1:7">
      <c r="A163" s="19" t="s">
        <v>32</v>
      </c>
      <c r="B163" s="19" t="s">
        <v>365</v>
      </c>
      <c r="C163" s="7">
        <v>2020</v>
      </c>
      <c r="D163" s="9" t="s">
        <v>5</v>
      </c>
      <c r="E163" s="9" t="s">
        <v>21</v>
      </c>
      <c r="F163" s="1">
        <v>96.7</v>
      </c>
      <c r="G163" s="50">
        <v>3.3</v>
      </c>
    </row>
    <row r="164" spans="1:7">
      <c r="A164" s="19" t="s">
        <v>33</v>
      </c>
      <c r="B164" s="19" t="s">
        <v>366</v>
      </c>
      <c r="C164" s="7">
        <v>2020</v>
      </c>
      <c r="D164" s="9" t="s">
        <v>5</v>
      </c>
      <c r="E164" s="9" t="s">
        <v>21</v>
      </c>
      <c r="F164" s="1">
        <v>91.5</v>
      </c>
      <c r="G164" s="50">
        <v>8.5</v>
      </c>
    </row>
    <row r="165" spans="1:7">
      <c r="A165" s="19" t="s">
        <v>34</v>
      </c>
      <c r="B165" s="19" t="s">
        <v>367</v>
      </c>
      <c r="C165" s="7">
        <v>2020</v>
      </c>
      <c r="D165" s="9" t="s">
        <v>5</v>
      </c>
      <c r="E165" s="9" t="s">
        <v>21</v>
      </c>
      <c r="F165" s="1">
        <v>94</v>
      </c>
      <c r="G165" s="50">
        <v>6</v>
      </c>
    </row>
    <row r="166" spans="1:7">
      <c r="A166" s="19" t="s">
        <v>35</v>
      </c>
      <c r="B166" s="19" t="s">
        <v>368</v>
      </c>
      <c r="C166" s="7">
        <v>2020</v>
      </c>
      <c r="D166" s="9" t="s">
        <v>5</v>
      </c>
      <c r="E166" s="9" t="s">
        <v>21</v>
      </c>
      <c r="F166" s="1">
        <v>96.2</v>
      </c>
      <c r="G166" s="50">
        <v>3.8</v>
      </c>
    </row>
    <row r="167" spans="1:7">
      <c r="A167" s="20" t="s">
        <v>3</v>
      </c>
      <c r="B167" s="19" t="s">
        <v>336</v>
      </c>
      <c r="C167" s="7">
        <v>2021</v>
      </c>
      <c r="D167" s="9" t="s">
        <v>5</v>
      </c>
      <c r="E167" s="9" t="s">
        <v>21</v>
      </c>
      <c r="F167" s="54">
        <f t="shared" ref="F167:F199" si="0">100-G167</f>
        <v>95.4</v>
      </c>
      <c r="G167" s="52">
        <v>4.5999999999999996</v>
      </c>
    </row>
    <row r="168" spans="1:7">
      <c r="A168" s="20" t="s">
        <v>4</v>
      </c>
      <c r="B168" s="19" t="s">
        <v>337</v>
      </c>
      <c r="C168" s="7">
        <v>2021</v>
      </c>
      <c r="D168" s="9" t="s">
        <v>5</v>
      </c>
      <c r="E168" s="9" t="s">
        <v>21</v>
      </c>
      <c r="F168" s="54">
        <f t="shared" si="0"/>
        <v>97.9</v>
      </c>
      <c r="G168" s="52">
        <v>2.1</v>
      </c>
    </row>
    <row r="169" spans="1:7">
      <c r="A169" s="19" t="s">
        <v>5</v>
      </c>
      <c r="B169" s="19" t="s">
        <v>338</v>
      </c>
      <c r="C169" s="7">
        <v>2021</v>
      </c>
      <c r="D169" s="9" t="s">
        <v>5</v>
      </c>
      <c r="E169" s="9" t="s">
        <v>21</v>
      </c>
      <c r="F169" s="54">
        <f t="shared" si="0"/>
        <v>98.2</v>
      </c>
      <c r="G169" s="52">
        <v>1.8</v>
      </c>
    </row>
    <row r="170" spans="1:7">
      <c r="A170" s="19" t="s">
        <v>6</v>
      </c>
      <c r="B170" s="19" t="s">
        <v>339</v>
      </c>
      <c r="C170" s="7">
        <v>2021</v>
      </c>
      <c r="D170" s="9" t="s">
        <v>5</v>
      </c>
      <c r="E170" s="9" t="s">
        <v>21</v>
      </c>
      <c r="F170" s="54">
        <f t="shared" si="0"/>
        <v>97.7</v>
      </c>
      <c r="G170" s="50">
        <v>2.2999999999999998</v>
      </c>
    </row>
    <row r="171" spans="1:7">
      <c r="A171" s="19" t="s">
        <v>7</v>
      </c>
      <c r="B171" s="19" t="s">
        <v>340</v>
      </c>
      <c r="C171" s="7">
        <v>2021</v>
      </c>
      <c r="D171" s="9" t="s">
        <v>5</v>
      </c>
      <c r="E171" s="9" t="s">
        <v>21</v>
      </c>
      <c r="F171" s="54">
        <f t="shared" si="0"/>
        <v>94.3</v>
      </c>
      <c r="G171" s="50">
        <v>5.7</v>
      </c>
    </row>
    <row r="172" spans="1:7">
      <c r="A172" s="19" t="s">
        <v>8</v>
      </c>
      <c r="B172" s="19" t="s">
        <v>341</v>
      </c>
      <c r="C172" s="7">
        <v>2021</v>
      </c>
      <c r="D172" s="9" t="s">
        <v>5</v>
      </c>
      <c r="E172" s="9" t="s">
        <v>21</v>
      </c>
      <c r="F172" s="54">
        <f t="shared" si="0"/>
        <v>98.4</v>
      </c>
      <c r="G172" s="51">
        <v>1.6</v>
      </c>
    </row>
    <row r="173" spans="1:7">
      <c r="A173" s="19" t="s">
        <v>9</v>
      </c>
      <c r="B173" s="19" t="s">
        <v>342</v>
      </c>
      <c r="C173" s="7">
        <v>2021</v>
      </c>
      <c r="D173" s="9" t="s">
        <v>5</v>
      </c>
      <c r="E173" s="9" t="s">
        <v>21</v>
      </c>
      <c r="F173" s="54">
        <f t="shared" si="0"/>
        <v>96.7</v>
      </c>
      <c r="G173" s="50">
        <v>3.3</v>
      </c>
    </row>
    <row r="174" spans="1:7">
      <c r="A174" s="19" t="s">
        <v>10</v>
      </c>
      <c r="B174" s="19" t="s">
        <v>343</v>
      </c>
      <c r="C174" s="7">
        <v>2021</v>
      </c>
      <c r="D174" s="9" t="s">
        <v>5</v>
      </c>
      <c r="E174" s="9" t="s">
        <v>21</v>
      </c>
      <c r="F174" s="54">
        <f t="shared" si="0"/>
        <v>86.6</v>
      </c>
      <c r="G174" s="51">
        <v>13.4</v>
      </c>
    </row>
    <row r="175" spans="1:7">
      <c r="A175" s="19" t="s">
        <v>11</v>
      </c>
      <c r="B175" s="19" t="s">
        <v>344</v>
      </c>
      <c r="C175" s="7">
        <v>2021</v>
      </c>
      <c r="D175" s="9" t="s">
        <v>5</v>
      </c>
      <c r="E175" s="9" t="s">
        <v>21</v>
      </c>
      <c r="F175" s="54">
        <f t="shared" si="0"/>
        <v>97.4</v>
      </c>
      <c r="G175" s="51">
        <v>2.6</v>
      </c>
    </row>
    <row r="176" spans="1:7">
      <c r="A176" s="19" t="s">
        <v>12</v>
      </c>
      <c r="B176" s="19" t="s">
        <v>345</v>
      </c>
      <c r="C176" s="7">
        <v>2021</v>
      </c>
      <c r="D176" s="9" t="s">
        <v>5</v>
      </c>
      <c r="E176" s="9" t="s">
        <v>21</v>
      </c>
      <c r="F176" s="54">
        <f t="shared" si="0"/>
        <v>98.6</v>
      </c>
      <c r="G176" s="50">
        <v>1.4</v>
      </c>
    </row>
    <row r="177" spans="1:7">
      <c r="A177" s="19" t="s">
        <v>13</v>
      </c>
      <c r="B177" s="19" t="s">
        <v>346</v>
      </c>
      <c r="C177" s="7">
        <v>2021</v>
      </c>
      <c r="D177" s="9" t="s">
        <v>5</v>
      </c>
      <c r="E177" s="9" t="s">
        <v>21</v>
      </c>
      <c r="F177" s="54">
        <f t="shared" si="0"/>
        <v>97.3</v>
      </c>
      <c r="G177" s="50">
        <v>2.7</v>
      </c>
    </row>
    <row r="178" spans="1:7">
      <c r="A178" s="19" t="s">
        <v>14</v>
      </c>
      <c r="B178" s="19" t="s">
        <v>347</v>
      </c>
      <c r="C178" s="7">
        <v>2021</v>
      </c>
      <c r="D178" s="9" t="s">
        <v>5</v>
      </c>
      <c r="E178" s="9" t="s">
        <v>21</v>
      </c>
      <c r="F178" s="54">
        <f t="shared" si="0"/>
        <v>94.8</v>
      </c>
      <c r="G178" s="50">
        <v>5.2</v>
      </c>
    </row>
    <row r="179" spans="1:7">
      <c r="A179" s="19" t="s">
        <v>15</v>
      </c>
      <c r="B179" s="19" t="s">
        <v>348</v>
      </c>
      <c r="C179" s="7">
        <v>2021</v>
      </c>
      <c r="D179" s="9" t="s">
        <v>5</v>
      </c>
      <c r="E179" s="9" t="s">
        <v>21</v>
      </c>
      <c r="F179" s="54">
        <f t="shared" si="0"/>
        <v>87.8</v>
      </c>
      <c r="G179" s="50">
        <v>12.2</v>
      </c>
    </row>
    <row r="180" spans="1:7">
      <c r="A180" s="19" t="s">
        <v>16</v>
      </c>
      <c r="B180" s="19" t="s">
        <v>349</v>
      </c>
      <c r="C180" s="7">
        <v>2021</v>
      </c>
      <c r="D180" s="9" t="s">
        <v>5</v>
      </c>
      <c r="E180" s="9" t="s">
        <v>21</v>
      </c>
      <c r="F180" s="54">
        <f t="shared" si="0"/>
        <v>93.5</v>
      </c>
      <c r="G180" s="50">
        <v>6.5</v>
      </c>
    </row>
    <row r="181" spans="1:7">
      <c r="A181" s="19" t="s">
        <v>17</v>
      </c>
      <c r="B181" s="19" t="s">
        <v>350</v>
      </c>
      <c r="C181" s="7">
        <v>2021</v>
      </c>
      <c r="D181" s="9" t="s">
        <v>5</v>
      </c>
      <c r="E181" s="9" t="s">
        <v>21</v>
      </c>
      <c r="F181" s="54">
        <f t="shared" si="0"/>
        <v>97.2</v>
      </c>
      <c r="G181" s="50">
        <v>2.8</v>
      </c>
    </row>
    <row r="182" spans="1:7">
      <c r="A182" s="19" t="s">
        <v>18</v>
      </c>
      <c r="B182" s="19" t="s">
        <v>351</v>
      </c>
      <c r="C182" s="7">
        <v>2021</v>
      </c>
      <c r="D182" s="9" t="s">
        <v>5</v>
      </c>
      <c r="E182" s="9" t="s">
        <v>21</v>
      </c>
      <c r="F182" s="54">
        <f t="shared" si="0"/>
        <v>97.2</v>
      </c>
      <c r="G182" s="51">
        <v>2.8</v>
      </c>
    </row>
    <row r="183" spans="1:7">
      <c r="A183" s="19" t="s">
        <v>19</v>
      </c>
      <c r="B183" s="19" t="s">
        <v>352</v>
      </c>
      <c r="C183" s="7">
        <v>2021</v>
      </c>
      <c r="D183" s="9" t="s">
        <v>5</v>
      </c>
      <c r="E183" s="9" t="s">
        <v>21</v>
      </c>
      <c r="F183" s="54">
        <f t="shared" si="0"/>
        <v>93.1</v>
      </c>
      <c r="G183" s="51">
        <v>6.9</v>
      </c>
    </row>
    <row r="184" spans="1:7">
      <c r="A184" s="19" t="s">
        <v>20</v>
      </c>
      <c r="B184" s="19" t="s">
        <v>353</v>
      </c>
      <c r="C184" s="7">
        <v>2021</v>
      </c>
      <c r="D184" s="9" t="s">
        <v>5</v>
      </c>
      <c r="E184" s="9" t="s">
        <v>21</v>
      </c>
      <c r="F184" s="54">
        <f t="shared" si="0"/>
        <v>95.6</v>
      </c>
      <c r="G184" s="51">
        <v>4.4000000000000004</v>
      </c>
    </row>
    <row r="185" spans="1:7">
      <c r="A185" s="19" t="s">
        <v>21</v>
      </c>
      <c r="B185" s="19" t="s">
        <v>354</v>
      </c>
      <c r="C185" s="7">
        <v>2021</v>
      </c>
      <c r="D185" s="9" t="s">
        <v>5</v>
      </c>
      <c r="E185" s="9" t="s">
        <v>21</v>
      </c>
      <c r="F185" s="54">
        <f t="shared" si="0"/>
        <v>95.6</v>
      </c>
      <c r="G185" s="51">
        <v>4.4000000000000004</v>
      </c>
    </row>
    <row r="186" spans="1:7">
      <c r="A186" s="19" t="s">
        <v>22</v>
      </c>
      <c r="B186" s="19" t="s">
        <v>355</v>
      </c>
      <c r="C186" s="7">
        <v>2021</v>
      </c>
      <c r="D186" s="9" t="s">
        <v>5</v>
      </c>
      <c r="E186" s="9" t="s">
        <v>21</v>
      </c>
      <c r="F186" s="54">
        <f t="shared" si="0"/>
        <v>98.6</v>
      </c>
      <c r="G186" s="51">
        <v>1.4</v>
      </c>
    </row>
    <row r="187" spans="1:7">
      <c r="A187" s="19" t="s">
        <v>23</v>
      </c>
      <c r="B187" s="19" t="s">
        <v>356</v>
      </c>
      <c r="C187" s="7">
        <v>2021</v>
      </c>
      <c r="D187" s="9" t="s">
        <v>5</v>
      </c>
      <c r="E187" s="9" t="s">
        <v>21</v>
      </c>
      <c r="F187" s="54">
        <f t="shared" si="0"/>
        <v>88.5</v>
      </c>
      <c r="G187" s="51">
        <v>11.5</v>
      </c>
    </row>
    <row r="188" spans="1:7">
      <c r="A188" s="19" t="s">
        <v>24</v>
      </c>
      <c r="B188" s="19" t="s">
        <v>357</v>
      </c>
      <c r="C188" s="7">
        <v>2021</v>
      </c>
      <c r="D188" s="9" t="s">
        <v>5</v>
      </c>
      <c r="E188" s="9" t="s">
        <v>21</v>
      </c>
      <c r="F188" s="54">
        <f t="shared" si="0"/>
        <v>93.2</v>
      </c>
      <c r="G188" s="51">
        <v>6.8</v>
      </c>
    </row>
    <row r="189" spans="1:7">
      <c r="A189" s="19" t="s">
        <v>25</v>
      </c>
      <c r="B189" s="19" t="s">
        <v>358</v>
      </c>
      <c r="C189" s="7">
        <v>2021</v>
      </c>
      <c r="D189" s="9" t="s">
        <v>5</v>
      </c>
      <c r="E189" s="9" t="s">
        <v>21</v>
      </c>
      <c r="F189" s="54">
        <f t="shared" si="0"/>
        <v>96.6</v>
      </c>
      <c r="G189" s="50">
        <v>3.4</v>
      </c>
    </row>
    <row r="190" spans="1:7">
      <c r="A190" s="19" t="s">
        <v>26</v>
      </c>
      <c r="B190" s="19" t="s">
        <v>359</v>
      </c>
      <c r="C190" s="7">
        <v>2021</v>
      </c>
      <c r="D190" s="9" t="s">
        <v>5</v>
      </c>
      <c r="E190" s="9" t="s">
        <v>21</v>
      </c>
      <c r="F190" s="54">
        <f t="shared" si="0"/>
        <v>97</v>
      </c>
      <c r="G190" s="51">
        <v>3</v>
      </c>
    </row>
    <row r="191" spans="1:7">
      <c r="A191" s="19" t="s">
        <v>27</v>
      </c>
      <c r="B191" s="19" t="s">
        <v>360</v>
      </c>
      <c r="C191" s="7">
        <v>2021</v>
      </c>
      <c r="D191" s="9" t="s">
        <v>5</v>
      </c>
      <c r="E191" s="9" t="s">
        <v>21</v>
      </c>
      <c r="F191" s="54">
        <f t="shared" si="0"/>
        <v>95.1</v>
      </c>
      <c r="G191" s="51">
        <v>4.9000000000000004</v>
      </c>
    </row>
    <row r="192" spans="1:7">
      <c r="A192" s="19" t="s">
        <v>28</v>
      </c>
      <c r="B192" s="19" t="s">
        <v>361</v>
      </c>
      <c r="C192" s="7">
        <v>2021</v>
      </c>
      <c r="D192" s="9" t="s">
        <v>5</v>
      </c>
      <c r="E192" s="9" t="s">
        <v>21</v>
      </c>
      <c r="F192" s="54">
        <f t="shared" si="0"/>
        <v>96.5</v>
      </c>
      <c r="G192" s="51">
        <v>3.5</v>
      </c>
    </row>
    <row r="193" spans="1:7">
      <c r="A193" s="19" t="s">
        <v>29</v>
      </c>
      <c r="B193" s="19" t="s">
        <v>362</v>
      </c>
      <c r="C193" s="7">
        <v>2021</v>
      </c>
      <c r="D193" s="9" t="s">
        <v>5</v>
      </c>
      <c r="E193" s="9" t="s">
        <v>21</v>
      </c>
      <c r="F193" s="54">
        <f t="shared" si="0"/>
        <v>98.1</v>
      </c>
      <c r="G193" s="51">
        <v>1.9</v>
      </c>
    </row>
    <row r="194" spans="1:7">
      <c r="A194" s="19" t="s">
        <v>30</v>
      </c>
      <c r="B194" s="19" t="s">
        <v>363</v>
      </c>
      <c r="C194" s="7">
        <v>2021</v>
      </c>
      <c r="D194" s="9" t="s">
        <v>5</v>
      </c>
      <c r="E194" s="9" t="s">
        <v>21</v>
      </c>
      <c r="F194" s="54">
        <f t="shared" si="0"/>
        <v>95</v>
      </c>
      <c r="G194" s="51">
        <v>5</v>
      </c>
    </row>
    <row r="195" spans="1:7">
      <c r="A195" s="19" t="s">
        <v>31</v>
      </c>
      <c r="B195" s="19" t="s">
        <v>364</v>
      </c>
      <c r="C195" s="7">
        <v>2021</v>
      </c>
      <c r="D195" s="9" t="s">
        <v>5</v>
      </c>
      <c r="E195" s="9" t="s">
        <v>21</v>
      </c>
      <c r="F195" s="54">
        <f t="shared" si="0"/>
        <v>97.5</v>
      </c>
      <c r="G195" s="51">
        <v>2.5</v>
      </c>
    </row>
    <row r="196" spans="1:7">
      <c r="A196" s="19" t="s">
        <v>32</v>
      </c>
      <c r="B196" s="19" t="s">
        <v>365</v>
      </c>
      <c r="C196" s="7">
        <v>2021</v>
      </c>
      <c r="D196" s="9" t="s">
        <v>5</v>
      </c>
      <c r="E196" s="9" t="s">
        <v>21</v>
      </c>
      <c r="F196" s="54">
        <f t="shared" si="0"/>
        <v>96.7</v>
      </c>
      <c r="G196" s="50">
        <v>3.3</v>
      </c>
    </row>
    <row r="197" spans="1:7">
      <c r="A197" s="19" t="s">
        <v>33</v>
      </c>
      <c r="B197" s="19" t="s">
        <v>366</v>
      </c>
      <c r="C197" s="7">
        <v>2021</v>
      </c>
      <c r="D197" s="9" t="s">
        <v>5</v>
      </c>
      <c r="E197" s="9" t="s">
        <v>21</v>
      </c>
      <c r="F197" s="54">
        <f t="shared" si="0"/>
        <v>91.7</v>
      </c>
      <c r="G197" s="50">
        <v>8.3000000000000007</v>
      </c>
    </row>
    <row r="198" spans="1:7">
      <c r="A198" s="19" t="s">
        <v>34</v>
      </c>
      <c r="B198" s="19" t="s">
        <v>367</v>
      </c>
      <c r="C198" s="7">
        <v>2021</v>
      </c>
      <c r="D198" s="9" t="s">
        <v>5</v>
      </c>
      <c r="E198" s="9" t="s">
        <v>21</v>
      </c>
      <c r="F198" s="54">
        <f t="shared" si="0"/>
        <v>94.1</v>
      </c>
      <c r="G198" s="50">
        <v>5.9</v>
      </c>
    </row>
    <row r="199" spans="1:7">
      <c r="A199" s="19" t="s">
        <v>35</v>
      </c>
      <c r="B199" s="19" t="s">
        <v>368</v>
      </c>
      <c r="C199" s="7">
        <v>2021</v>
      </c>
      <c r="D199" s="9" t="s">
        <v>5</v>
      </c>
      <c r="E199" s="9" t="s">
        <v>21</v>
      </c>
      <c r="F199" s="54">
        <f t="shared" si="0"/>
        <v>96.3</v>
      </c>
      <c r="G199" s="50">
        <v>3.7</v>
      </c>
    </row>
    <row r="201" spans="1:7">
      <c r="A201" s="19"/>
      <c r="B201" s="19"/>
      <c r="F201" s="55"/>
    </row>
    <row r="202" spans="1:7">
      <c r="A202" s="19"/>
      <c r="B202" s="19"/>
      <c r="F202" s="56"/>
    </row>
    <row r="203" spans="1:7">
      <c r="A203" s="19"/>
      <c r="B203" s="19"/>
      <c r="F203" s="56"/>
    </row>
    <row r="204" spans="1:7">
      <c r="A204" s="19"/>
      <c r="B204" s="19"/>
      <c r="F204" s="56"/>
    </row>
    <row r="205" spans="1:7">
      <c r="A205" s="19"/>
      <c r="B205" s="19"/>
      <c r="F205" s="56"/>
    </row>
    <row r="206" spans="1:7">
      <c r="A206" s="19"/>
      <c r="B206" s="19"/>
      <c r="F206" s="56"/>
    </row>
    <row r="207" spans="1:7">
      <c r="A207" s="19"/>
      <c r="B207" s="19"/>
      <c r="F207" s="55"/>
    </row>
    <row r="208" spans="1:7">
      <c r="A208" s="19"/>
      <c r="B208" s="19"/>
      <c r="F208" s="56"/>
    </row>
    <row r="209" spans="1:6">
      <c r="A209" s="19"/>
      <c r="B209" s="19"/>
      <c r="F209" s="56"/>
    </row>
    <row r="210" spans="1:6">
      <c r="A210" s="19"/>
      <c r="B210" s="19"/>
      <c r="F210" s="56"/>
    </row>
    <row r="211" spans="1:6">
      <c r="A211" s="19"/>
      <c r="B211" s="19"/>
      <c r="F211" s="56"/>
    </row>
    <row r="212" spans="1:6">
      <c r="A212" s="19"/>
      <c r="B212" s="19"/>
      <c r="F212" s="56"/>
    </row>
    <row r="213" spans="1:6">
      <c r="A213" s="19"/>
      <c r="B213" s="19"/>
      <c r="F213" s="56"/>
    </row>
    <row r="214" spans="1:6">
      <c r="A214" s="19"/>
      <c r="B214" s="19"/>
      <c r="F214" s="56"/>
    </row>
    <row r="215" spans="1:6">
      <c r="A215" s="19"/>
      <c r="B215" s="19"/>
      <c r="F215" s="55"/>
    </row>
    <row r="216" spans="1:6">
      <c r="A216" s="19"/>
      <c r="B216" s="19"/>
      <c r="F216" s="55"/>
    </row>
    <row r="217" spans="1:6">
      <c r="A217" s="19"/>
      <c r="B217" s="19"/>
      <c r="F217" s="55"/>
    </row>
    <row r="218" spans="1:6">
      <c r="A218" s="19"/>
      <c r="B218" s="19"/>
      <c r="F218" s="55"/>
    </row>
    <row r="219" spans="1:6">
      <c r="A219" s="19"/>
      <c r="B219" s="19"/>
      <c r="F219" s="55"/>
    </row>
    <row r="220" spans="1:6">
      <c r="A220" s="19"/>
      <c r="B220" s="19"/>
      <c r="F220" s="55"/>
    </row>
    <row r="221" spans="1:6">
      <c r="A221" s="19"/>
      <c r="B221" s="19"/>
      <c r="F221" s="55"/>
    </row>
    <row r="222" spans="1:6">
      <c r="A222" s="19"/>
      <c r="B222" s="19"/>
      <c r="F222" s="55"/>
    </row>
    <row r="223" spans="1:6">
      <c r="A223" s="19"/>
      <c r="B223" s="19"/>
      <c r="F223" s="55"/>
    </row>
    <row r="224" spans="1:6">
      <c r="A224" s="19"/>
      <c r="B224" s="19"/>
      <c r="F224" s="55"/>
    </row>
    <row r="225" spans="1:6">
      <c r="A225" s="19"/>
      <c r="B225" s="19"/>
      <c r="F225" s="55"/>
    </row>
    <row r="226" spans="1:6">
      <c r="A226" s="19"/>
      <c r="B226" s="19"/>
      <c r="F226" s="55"/>
    </row>
    <row r="227" spans="1:6">
      <c r="A227" s="19"/>
      <c r="B227" s="19"/>
      <c r="F227" s="55"/>
    </row>
    <row r="228" spans="1:6">
      <c r="A228" s="19"/>
      <c r="B228" s="19"/>
      <c r="F228" s="55"/>
    </row>
    <row r="229" spans="1:6">
      <c r="A229" s="19"/>
      <c r="B229" s="19"/>
      <c r="F229" s="56"/>
    </row>
    <row r="230" spans="1:6">
      <c r="A230" s="19"/>
      <c r="B230" s="19"/>
      <c r="F230" s="56"/>
    </row>
    <row r="231" spans="1:6">
      <c r="A231" s="19"/>
      <c r="B231" s="19"/>
      <c r="F231" s="56"/>
    </row>
    <row r="232" spans="1:6">
      <c r="A232" s="19"/>
      <c r="B232" s="19"/>
      <c r="F232" s="56"/>
    </row>
    <row r="233" spans="1:6">
      <c r="A233" s="19"/>
      <c r="B233" s="19"/>
      <c r="F233" s="56"/>
    </row>
    <row r="234" spans="1:6">
      <c r="A234" s="57"/>
      <c r="B234" s="57"/>
      <c r="C234" s="28"/>
      <c r="D234" s="58"/>
      <c r="E234" s="58"/>
      <c r="F234" s="56"/>
    </row>
    <row r="235" spans="1:6">
      <c r="A235" s="57"/>
      <c r="B235" s="57"/>
      <c r="C235" s="28"/>
      <c r="D235" s="58"/>
      <c r="E235" s="58"/>
      <c r="F235" s="56"/>
    </row>
    <row r="236" spans="1:6">
      <c r="A236" s="57"/>
      <c r="B236" s="57"/>
      <c r="C236" s="28"/>
      <c r="D236" s="58"/>
      <c r="E236" s="58"/>
      <c r="F236" s="56"/>
    </row>
    <row r="237" spans="1:6">
      <c r="A237" s="57"/>
      <c r="B237" s="57"/>
      <c r="C237" s="28"/>
      <c r="D237" s="58"/>
      <c r="E237" s="58"/>
      <c r="F237" s="55"/>
    </row>
    <row r="238" spans="1:6">
      <c r="A238" s="57"/>
      <c r="B238" s="57"/>
      <c r="C238" s="28"/>
      <c r="D238" s="58"/>
      <c r="E238" s="58"/>
      <c r="F238" s="55"/>
    </row>
    <row r="239" spans="1:6">
      <c r="A239" s="57"/>
      <c r="B239" s="57"/>
      <c r="C239" s="28"/>
      <c r="D239" s="58"/>
      <c r="E239" s="58"/>
      <c r="F239" s="55"/>
    </row>
    <row r="240" spans="1:6">
      <c r="A240" s="57"/>
      <c r="B240" s="57"/>
      <c r="C240" s="28"/>
      <c r="D240" s="58"/>
      <c r="E240" s="58"/>
      <c r="F240" s="55"/>
    </row>
    <row r="241" spans="1:6">
      <c r="A241" s="57"/>
      <c r="B241" s="57"/>
      <c r="C241" s="28"/>
      <c r="D241" s="58"/>
      <c r="E241" s="58"/>
      <c r="F241" s="56"/>
    </row>
    <row r="242" spans="1:6">
      <c r="A242" s="57"/>
      <c r="B242" s="57"/>
      <c r="C242" s="28"/>
      <c r="D242" s="58"/>
      <c r="E242" s="58"/>
      <c r="F242" s="56"/>
    </row>
    <row r="243" spans="1:6">
      <c r="A243" s="57"/>
      <c r="B243" s="57"/>
      <c r="C243" s="28"/>
      <c r="D243" s="58"/>
      <c r="E243" s="58"/>
      <c r="F243" s="55"/>
    </row>
    <row r="244" spans="1:6">
      <c r="A244" s="57"/>
      <c r="B244" s="57"/>
      <c r="C244" s="28"/>
      <c r="D244" s="58"/>
      <c r="E244" s="58"/>
      <c r="F244" s="56"/>
    </row>
    <row r="245" spans="1:6">
      <c r="A245" s="57"/>
      <c r="B245" s="57"/>
      <c r="C245" s="28"/>
      <c r="D245" s="58"/>
      <c r="E245" s="58"/>
      <c r="F245" s="56"/>
    </row>
    <row r="246" spans="1:6">
      <c r="A246" s="57"/>
      <c r="B246" s="57"/>
      <c r="C246" s="28"/>
      <c r="D246" s="58"/>
      <c r="E246" s="58"/>
      <c r="F246" s="56"/>
    </row>
    <row r="247" spans="1:6">
      <c r="A247" s="57"/>
      <c r="B247" s="57"/>
      <c r="C247" s="28"/>
      <c r="D247" s="58"/>
      <c r="E247" s="58"/>
      <c r="F247" s="56"/>
    </row>
    <row r="248" spans="1:6">
      <c r="A248" s="57"/>
      <c r="B248" s="57"/>
      <c r="C248" s="28"/>
      <c r="D248" s="58"/>
      <c r="E248" s="58"/>
      <c r="F248" s="55"/>
    </row>
    <row r="249" spans="1:6">
      <c r="A249" s="57"/>
      <c r="B249" s="57"/>
      <c r="C249" s="28"/>
      <c r="D249" s="58"/>
      <c r="E249" s="58"/>
      <c r="F249" s="55"/>
    </row>
    <row r="250" spans="1:6">
      <c r="A250" s="57"/>
      <c r="B250" s="57"/>
      <c r="C250" s="28"/>
      <c r="D250" s="58"/>
      <c r="E250" s="58"/>
      <c r="F250" s="55"/>
    </row>
    <row r="251" spans="1:6">
      <c r="A251" s="57"/>
      <c r="B251" s="57"/>
      <c r="C251" s="28"/>
      <c r="D251" s="58"/>
      <c r="E251" s="58"/>
      <c r="F251" s="55"/>
    </row>
    <row r="252" spans="1:6">
      <c r="A252" s="57"/>
      <c r="B252" s="57"/>
      <c r="C252" s="28"/>
      <c r="D252" s="58"/>
      <c r="E252" s="58"/>
      <c r="F252" s="55"/>
    </row>
    <row r="253" spans="1:6">
      <c r="A253" s="57"/>
      <c r="B253" s="57"/>
      <c r="C253" s="28"/>
      <c r="D253" s="58"/>
      <c r="E253" s="58"/>
      <c r="F253" s="55"/>
    </row>
    <row r="254" spans="1:6">
      <c r="A254" s="57"/>
      <c r="B254" s="57"/>
      <c r="C254" s="28"/>
      <c r="D254" s="58"/>
      <c r="E254" s="58"/>
      <c r="F254" s="55"/>
    </row>
    <row r="255" spans="1:6">
      <c r="A255" s="57"/>
      <c r="B255" s="57"/>
      <c r="C255" s="28"/>
      <c r="D255" s="58"/>
      <c r="E255" s="58"/>
      <c r="F255" s="55"/>
    </row>
    <row r="256" spans="1:6">
      <c r="A256" s="57"/>
      <c r="B256" s="57"/>
      <c r="C256" s="28"/>
      <c r="D256" s="58"/>
      <c r="E256" s="58"/>
      <c r="F256" s="55"/>
    </row>
    <row r="257" spans="1:6">
      <c r="A257" s="57"/>
      <c r="B257" s="57"/>
      <c r="C257" s="28"/>
      <c r="D257" s="58"/>
      <c r="E257" s="58"/>
      <c r="F257" s="55"/>
    </row>
    <row r="258" spans="1:6">
      <c r="A258" s="57"/>
      <c r="B258" s="57"/>
      <c r="C258" s="28"/>
      <c r="D258" s="58"/>
      <c r="E258" s="58"/>
      <c r="F258" s="55"/>
    </row>
    <row r="259" spans="1:6">
      <c r="A259" s="57"/>
      <c r="B259" s="57"/>
      <c r="C259" s="28"/>
      <c r="D259" s="58"/>
      <c r="E259" s="58"/>
      <c r="F259" s="55"/>
    </row>
    <row r="260" spans="1:6">
      <c r="A260" s="57"/>
      <c r="B260" s="57"/>
      <c r="C260" s="28"/>
      <c r="D260" s="58"/>
      <c r="E260" s="58"/>
      <c r="F260" s="56"/>
    </row>
    <row r="261" spans="1:6">
      <c r="A261" s="57"/>
      <c r="B261" s="57"/>
      <c r="C261" s="28"/>
      <c r="D261" s="58"/>
      <c r="E261" s="58"/>
      <c r="F261" s="55"/>
    </row>
    <row r="262" spans="1:6">
      <c r="A262" s="57"/>
      <c r="B262" s="57"/>
      <c r="C262" s="28"/>
      <c r="D262" s="58"/>
      <c r="E262" s="58"/>
      <c r="F262" s="56"/>
    </row>
    <row r="263" spans="1:6">
      <c r="A263" s="57"/>
      <c r="B263" s="57"/>
      <c r="C263" s="28"/>
      <c r="D263" s="58"/>
      <c r="E263" s="58"/>
      <c r="F263" s="56"/>
    </row>
    <row r="264" spans="1:6">
      <c r="A264" s="57"/>
      <c r="B264" s="57"/>
      <c r="C264" s="28"/>
      <c r="D264" s="58"/>
      <c r="E264" s="58"/>
      <c r="F264" s="56"/>
    </row>
    <row r="265" spans="1:6">
      <c r="A265" s="57"/>
      <c r="B265" s="57"/>
      <c r="C265" s="28"/>
      <c r="D265" s="58"/>
      <c r="E265" s="58"/>
      <c r="F265" s="56"/>
    </row>
    <row r="266" spans="1:6">
      <c r="A266" s="57"/>
      <c r="B266" s="57"/>
      <c r="C266" s="28"/>
      <c r="D266" s="58"/>
      <c r="E266" s="58"/>
      <c r="F266" s="56"/>
    </row>
    <row r="267" spans="1:6">
      <c r="A267" s="57"/>
      <c r="B267" s="57"/>
      <c r="C267" s="28"/>
      <c r="D267" s="58"/>
      <c r="E267" s="58"/>
      <c r="F267" s="56"/>
    </row>
    <row r="268" spans="1:6">
      <c r="A268" s="57"/>
      <c r="B268" s="57"/>
      <c r="C268" s="28"/>
      <c r="D268" s="58"/>
      <c r="E268" s="58"/>
      <c r="F268" s="55"/>
    </row>
    <row r="269" spans="1:6">
      <c r="A269" s="57"/>
      <c r="B269" s="57"/>
      <c r="C269" s="28"/>
      <c r="D269" s="58"/>
      <c r="E269" s="58"/>
      <c r="F269" s="55"/>
    </row>
    <row r="270" spans="1:6">
      <c r="A270" s="57"/>
      <c r="B270" s="57"/>
      <c r="C270" s="28"/>
      <c r="D270" s="58"/>
      <c r="E270" s="58"/>
      <c r="F270" s="55"/>
    </row>
    <row r="271" spans="1:6">
      <c r="A271" s="57"/>
      <c r="B271" s="57"/>
      <c r="C271" s="28"/>
      <c r="D271" s="58"/>
      <c r="E271" s="58"/>
      <c r="F271" s="55"/>
    </row>
    <row r="272" spans="1:6">
      <c r="A272" s="57"/>
      <c r="B272" s="57"/>
      <c r="C272" s="28"/>
      <c r="D272" s="58"/>
      <c r="E272" s="58"/>
      <c r="F272" s="55"/>
    </row>
    <row r="273" spans="1:6">
      <c r="A273" s="57"/>
      <c r="B273" s="57"/>
      <c r="C273" s="28"/>
      <c r="D273" s="58"/>
      <c r="E273" s="58"/>
      <c r="F273" s="55"/>
    </row>
    <row r="274" spans="1:6">
      <c r="A274" s="57"/>
      <c r="B274" s="57"/>
      <c r="C274" s="28"/>
      <c r="D274" s="58"/>
      <c r="E274" s="58"/>
      <c r="F274" s="56"/>
    </row>
    <row r="275" spans="1:6">
      <c r="A275" s="57"/>
      <c r="B275" s="57"/>
      <c r="C275" s="28"/>
      <c r="D275" s="58"/>
      <c r="E275" s="58"/>
      <c r="F275" s="56"/>
    </row>
    <row r="276" spans="1:6">
      <c r="A276" s="57"/>
      <c r="B276" s="57"/>
      <c r="C276" s="28"/>
      <c r="D276" s="58"/>
      <c r="E276" s="58"/>
      <c r="F276" s="56"/>
    </row>
    <row r="277" spans="1:6">
      <c r="A277" s="57"/>
      <c r="B277" s="57"/>
      <c r="C277" s="28"/>
      <c r="D277" s="58"/>
      <c r="E277" s="58"/>
      <c r="F277" s="55"/>
    </row>
    <row r="278" spans="1:6">
      <c r="A278" s="57"/>
      <c r="B278" s="57"/>
      <c r="C278" s="28"/>
      <c r="D278" s="58"/>
      <c r="E278" s="58"/>
      <c r="F278" s="56"/>
    </row>
    <row r="279" spans="1:6">
      <c r="A279" s="57"/>
      <c r="B279" s="57"/>
      <c r="C279" s="28"/>
      <c r="D279" s="58"/>
      <c r="E279" s="58"/>
      <c r="F279" s="56"/>
    </row>
    <row r="280" spans="1:6">
      <c r="A280" s="57"/>
      <c r="B280" s="57"/>
      <c r="C280" s="28"/>
      <c r="D280" s="58"/>
      <c r="E280" s="58"/>
      <c r="F280" s="55"/>
    </row>
    <row r="281" spans="1:6">
      <c r="A281" s="57"/>
      <c r="B281" s="57"/>
      <c r="C281" s="28"/>
      <c r="D281" s="58"/>
      <c r="E281" s="58"/>
      <c r="F281" s="55"/>
    </row>
    <row r="282" spans="1:6">
      <c r="A282" s="57"/>
      <c r="B282" s="57"/>
      <c r="C282" s="28"/>
      <c r="D282" s="58"/>
      <c r="E282" s="58"/>
      <c r="F282" s="55"/>
    </row>
    <row r="283" spans="1:6">
      <c r="A283" s="57"/>
      <c r="B283" s="57"/>
      <c r="C283" s="28"/>
      <c r="D283" s="58"/>
      <c r="E283" s="58"/>
      <c r="F283" s="56"/>
    </row>
    <row r="284" spans="1:6">
      <c r="A284" s="57"/>
      <c r="B284" s="57"/>
      <c r="C284" s="28"/>
      <c r="D284" s="58"/>
      <c r="E284" s="58"/>
      <c r="F284" s="56"/>
    </row>
    <row r="285" spans="1:6">
      <c r="A285" s="57"/>
      <c r="B285" s="57"/>
      <c r="C285" s="28"/>
      <c r="D285" s="58"/>
      <c r="E285" s="58"/>
      <c r="F285" s="55"/>
    </row>
    <row r="286" spans="1:6">
      <c r="A286" s="57"/>
      <c r="B286" s="57"/>
      <c r="C286" s="28"/>
      <c r="D286" s="58"/>
      <c r="E286" s="58"/>
      <c r="F286" s="55"/>
    </row>
    <row r="287" spans="1:6">
      <c r="A287" s="57"/>
      <c r="B287" s="57"/>
      <c r="C287" s="28"/>
      <c r="D287" s="58"/>
      <c r="E287" s="58"/>
      <c r="F287" s="55"/>
    </row>
    <row r="288" spans="1:6">
      <c r="A288" s="57"/>
      <c r="B288" s="57"/>
      <c r="C288" s="28"/>
      <c r="D288" s="58"/>
      <c r="E288" s="58"/>
      <c r="F288" s="56"/>
    </row>
    <row r="289" spans="1:6">
      <c r="A289" s="57"/>
      <c r="B289" s="57"/>
      <c r="C289" s="28"/>
      <c r="D289" s="58"/>
      <c r="E289" s="58"/>
      <c r="F289" s="55"/>
    </row>
    <row r="290" spans="1:6">
      <c r="A290" s="57"/>
      <c r="B290" s="57"/>
      <c r="C290" s="28"/>
      <c r="D290" s="58"/>
      <c r="E290" s="58"/>
      <c r="F290" s="55"/>
    </row>
    <row r="291" spans="1:6">
      <c r="A291" s="57"/>
      <c r="B291" s="57"/>
      <c r="C291" s="28"/>
      <c r="D291" s="58"/>
      <c r="E291" s="58"/>
      <c r="F291" s="55"/>
    </row>
    <row r="292" spans="1:6">
      <c r="A292" s="57"/>
      <c r="B292" s="57"/>
      <c r="C292" s="28"/>
      <c r="D292" s="58"/>
      <c r="E292" s="58"/>
      <c r="F292" s="56"/>
    </row>
    <row r="293" spans="1:6">
      <c r="A293" s="57"/>
      <c r="B293" s="57"/>
      <c r="C293" s="28"/>
      <c r="D293" s="58"/>
      <c r="E293" s="58"/>
      <c r="F293" s="55"/>
    </row>
    <row r="294" spans="1:6">
      <c r="A294" s="57"/>
      <c r="B294" s="57"/>
      <c r="C294" s="28"/>
      <c r="D294" s="58"/>
      <c r="E294" s="58"/>
      <c r="F294" s="55"/>
    </row>
    <row r="295" spans="1:6">
      <c r="A295" s="57"/>
      <c r="B295" s="57"/>
      <c r="C295" s="28"/>
      <c r="D295" s="58"/>
      <c r="E295" s="58"/>
      <c r="F295" s="56"/>
    </row>
    <row r="296" spans="1:6">
      <c r="A296" s="57"/>
      <c r="B296" s="57"/>
      <c r="C296" s="28"/>
      <c r="D296" s="58"/>
      <c r="E296" s="58"/>
      <c r="F296" s="56"/>
    </row>
    <row r="297" spans="1:6">
      <c r="A297" s="57"/>
      <c r="B297" s="57"/>
      <c r="C297" s="28"/>
      <c r="D297" s="58"/>
      <c r="E297" s="58"/>
      <c r="F297" s="56"/>
    </row>
    <row r="298" spans="1:6">
      <c r="A298" s="57"/>
      <c r="B298" s="57"/>
      <c r="C298" s="28"/>
      <c r="D298" s="58"/>
      <c r="E298" s="58"/>
      <c r="F298" s="56"/>
    </row>
    <row r="299" spans="1:6">
      <c r="A299" s="57"/>
      <c r="B299" s="57"/>
      <c r="C299" s="28"/>
      <c r="D299" s="58"/>
      <c r="E299" s="58"/>
      <c r="F299" s="56"/>
    </row>
    <row r="300" spans="1:6">
      <c r="A300" s="57"/>
      <c r="B300" s="57"/>
      <c r="C300" s="28"/>
      <c r="D300" s="58"/>
      <c r="E300" s="58"/>
      <c r="F300" s="56"/>
    </row>
    <row r="301" spans="1:6">
      <c r="A301" s="57"/>
      <c r="B301" s="57"/>
      <c r="C301" s="28"/>
      <c r="D301" s="58"/>
      <c r="E301" s="58"/>
      <c r="F301" s="55"/>
    </row>
    <row r="302" spans="1:6">
      <c r="A302" s="57"/>
      <c r="B302" s="57"/>
      <c r="C302" s="28"/>
      <c r="D302" s="58"/>
      <c r="E302" s="58"/>
      <c r="F302" s="55"/>
    </row>
    <row r="303" spans="1:6">
      <c r="A303" s="57"/>
      <c r="B303" s="57"/>
      <c r="C303" s="28"/>
      <c r="D303" s="58"/>
      <c r="E303" s="58"/>
      <c r="F303" s="55"/>
    </row>
    <row r="304" spans="1:6">
      <c r="A304" s="57"/>
      <c r="B304" s="57"/>
      <c r="C304" s="28"/>
      <c r="D304" s="58"/>
      <c r="E304" s="58"/>
      <c r="F304" s="55"/>
    </row>
    <row r="305" spans="1:6">
      <c r="A305" s="57"/>
      <c r="B305" s="57"/>
      <c r="C305" s="28"/>
      <c r="D305" s="58"/>
      <c r="E305" s="58"/>
      <c r="F305" s="55"/>
    </row>
    <row r="306" spans="1:6">
      <c r="A306" s="57"/>
      <c r="B306" s="57"/>
      <c r="C306" s="28"/>
      <c r="D306" s="58"/>
      <c r="E306" s="58"/>
      <c r="F306" s="55"/>
    </row>
    <row r="307" spans="1:6">
      <c r="A307" s="57"/>
      <c r="B307" s="57"/>
      <c r="C307" s="28"/>
      <c r="D307" s="58"/>
      <c r="E307" s="58"/>
      <c r="F307" s="56"/>
    </row>
    <row r="308" spans="1:6">
      <c r="A308" s="57"/>
      <c r="B308" s="57"/>
      <c r="C308" s="28"/>
      <c r="D308" s="58"/>
      <c r="E308" s="58"/>
      <c r="F308" s="56"/>
    </row>
    <row r="309" spans="1:6">
      <c r="A309" s="57"/>
      <c r="B309" s="57"/>
      <c r="C309" s="28"/>
      <c r="D309" s="58"/>
      <c r="E309" s="58"/>
      <c r="F309" s="56"/>
    </row>
    <row r="310" spans="1:6">
      <c r="A310" s="57"/>
      <c r="B310" s="57"/>
      <c r="C310" s="28"/>
      <c r="D310" s="58"/>
      <c r="E310" s="58"/>
      <c r="F310" s="55"/>
    </row>
    <row r="311" spans="1:6">
      <c r="A311" s="57"/>
      <c r="B311" s="57"/>
      <c r="C311" s="28"/>
      <c r="D311" s="58"/>
      <c r="E311" s="58"/>
      <c r="F311" s="55"/>
    </row>
    <row r="312" spans="1:6">
      <c r="A312" s="57"/>
      <c r="B312" s="57"/>
      <c r="C312" s="28"/>
      <c r="D312" s="58"/>
      <c r="E312" s="58"/>
      <c r="F312" s="55"/>
    </row>
    <row r="313" spans="1:6">
      <c r="A313" s="57"/>
      <c r="B313" s="57"/>
      <c r="C313" s="28"/>
      <c r="D313" s="58"/>
      <c r="E313" s="58"/>
      <c r="F313" s="55"/>
    </row>
    <row r="314" spans="1:6">
      <c r="A314" s="57"/>
      <c r="B314" s="57"/>
      <c r="C314" s="28"/>
      <c r="D314" s="58"/>
      <c r="E314" s="58"/>
      <c r="F314" s="56"/>
    </row>
    <row r="315" spans="1:6">
      <c r="A315" s="57"/>
      <c r="B315" s="57"/>
      <c r="C315" s="28"/>
      <c r="D315" s="58"/>
      <c r="E315" s="58"/>
      <c r="F315" s="56"/>
    </row>
    <row r="316" spans="1:6">
      <c r="A316" s="57"/>
      <c r="B316" s="57"/>
      <c r="C316" s="28"/>
      <c r="D316" s="58"/>
      <c r="E316" s="58"/>
      <c r="F316" s="56"/>
    </row>
    <row r="317" spans="1:6">
      <c r="A317" s="57"/>
      <c r="B317" s="57"/>
      <c r="C317" s="28"/>
      <c r="D317" s="58"/>
      <c r="E317" s="58"/>
      <c r="F317" s="55"/>
    </row>
    <row r="318" spans="1:6">
      <c r="A318" s="57"/>
      <c r="B318" s="57"/>
      <c r="C318" s="28"/>
      <c r="D318" s="58"/>
      <c r="E318" s="58"/>
      <c r="F318" s="55"/>
    </row>
    <row r="319" spans="1:6">
      <c r="A319" s="57"/>
      <c r="B319" s="57"/>
      <c r="C319" s="28"/>
      <c r="D319" s="58"/>
      <c r="E319" s="58"/>
      <c r="F319" s="55"/>
    </row>
    <row r="320" spans="1:6">
      <c r="A320" s="57"/>
      <c r="B320" s="57"/>
      <c r="C320" s="28"/>
      <c r="D320" s="58"/>
      <c r="E320" s="58"/>
      <c r="F320" s="55"/>
    </row>
    <row r="321" spans="1:6">
      <c r="A321" s="57"/>
      <c r="B321" s="57"/>
      <c r="C321" s="28"/>
      <c r="D321" s="58"/>
      <c r="E321" s="58"/>
      <c r="F321" s="55"/>
    </row>
    <row r="322" spans="1:6">
      <c r="A322" s="57"/>
      <c r="B322" s="57"/>
      <c r="C322" s="28"/>
      <c r="D322" s="58"/>
      <c r="E322" s="58"/>
      <c r="F322" s="55"/>
    </row>
    <row r="323" spans="1:6">
      <c r="A323" s="57"/>
      <c r="B323" s="57"/>
      <c r="C323" s="28"/>
      <c r="D323" s="58"/>
      <c r="E323" s="58"/>
      <c r="F323" s="55"/>
    </row>
    <row r="324" spans="1:6">
      <c r="A324" s="57"/>
      <c r="B324" s="57"/>
      <c r="C324" s="28"/>
      <c r="D324" s="58"/>
      <c r="E324" s="58"/>
      <c r="F324" s="55"/>
    </row>
    <row r="325" spans="1:6">
      <c r="A325" s="57"/>
      <c r="B325" s="57"/>
      <c r="C325" s="28"/>
      <c r="D325" s="58"/>
      <c r="E325" s="58"/>
      <c r="F325" s="55"/>
    </row>
    <row r="326" spans="1:6">
      <c r="A326" s="57"/>
      <c r="B326" s="57"/>
      <c r="C326" s="28"/>
      <c r="D326" s="58"/>
      <c r="E326" s="58"/>
      <c r="F326" s="55"/>
    </row>
    <row r="327" spans="1:6">
      <c r="A327" s="57"/>
      <c r="B327" s="57"/>
      <c r="C327" s="28"/>
      <c r="D327" s="58"/>
      <c r="E327" s="58"/>
      <c r="F327" s="55"/>
    </row>
    <row r="328" spans="1:6">
      <c r="A328" s="57"/>
      <c r="B328" s="57"/>
      <c r="C328" s="28"/>
      <c r="D328" s="58"/>
      <c r="E328" s="58"/>
      <c r="F328" s="56"/>
    </row>
    <row r="329" spans="1:6">
      <c r="A329" s="57"/>
      <c r="B329" s="57"/>
      <c r="C329" s="28"/>
      <c r="D329" s="58"/>
      <c r="E329" s="58"/>
      <c r="F329" s="56"/>
    </row>
    <row r="330" spans="1:6">
      <c r="A330" s="57"/>
      <c r="B330" s="57"/>
      <c r="C330" s="28"/>
      <c r="D330" s="58"/>
      <c r="E330" s="58"/>
      <c r="F330" s="56"/>
    </row>
    <row r="331" spans="1:6">
      <c r="A331" s="57"/>
      <c r="B331" s="57"/>
      <c r="C331" s="28"/>
      <c r="D331" s="58"/>
      <c r="E331" s="58"/>
      <c r="F331" s="56"/>
    </row>
    <row r="332" spans="1:6">
      <c r="A332" s="57"/>
      <c r="B332" s="57"/>
      <c r="C332" s="28"/>
      <c r="D332" s="58"/>
      <c r="E332" s="58"/>
      <c r="F332" s="56"/>
    </row>
    <row r="333" spans="1:6">
      <c r="A333" s="57"/>
      <c r="B333" s="57"/>
      <c r="C333" s="28"/>
      <c r="D333" s="58"/>
      <c r="E333" s="58"/>
      <c r="F333" s="56"/>
    </row>
    <row r="334" spans="1:6">
      <c r="A334" s="57"/>
      <c r="B334" s="57"/>
      <c r="C334" s="28"/>
      <c r="D334" s="58"/>
      <c r="E334" s="58"/>
      <c r="F334" s="55"/>
    </row>
    <row r="335" spans="1:6">
      <c r="A335" s="57"/>
      <c r="B335" s="57"/>
      <c r="C335" s="28"/>
      <c r="D335" s="58"/>
      <c r="E335" s="58"/>
      <c r="F335" s="55"/>
    </row>
    <row r="336" spans="1:6">
      <c r="A336" s="57"/>
      <c r="B336" s="57"/>
      <c r="C336" s="28"/>
      <c r="D336" s="58"/>
      <c r="E336" s="58"/>
      <c r="F336" s="55"/>
    </row>
    <row r="337" spans="1:6">
      <c r="A337" s="57"/>
      <c r="B337" s="57"/>
      <c r="C337" s="28"/>
      <c r="D337" s="58"/>
      <c r="E337" s="58"/>
      <c r="F337" s="55"/>
    </row>
    <row r="338" spans="1:6">
      <c r="A338" s="57"/>
      <c r="B338" s="57"/>
      <c r="C338" s="28"/>
      <c r="D338" s="58"/>
      <c r="E338" s="58"/>
      <c r="F338" s="55"/>
    </row>
    <row r="339" spans="1:6">
      <c r="A339" s="57"/>
      <c r="B339" s="57"/>
      <c r="C339" s="28"/>
      <c r="D339" s="58"/>
      <c r="E339" s="58"/>
      <c r="F339" s="55"/>
    </row>
    <row r="340" spans="1:6">
      <c r="A340" s="57"/>
      <c r="B340" s="57"/>
      <c r="C340" s="28"/>
      <c r="D340" s="58"/>
      <c r="E340" s="58"/>
      <c r="F340" s="55"/>
    </row>
    <row r="341" spans="1:6">
      <c r="A341" s="57"/>
      <c r="B341" s="57"/>
      <c r="C341" s="28"/>
      <c r="D341" s="58"/>
      <c r="E341" s="58"/>
      <c r="F341" s="55"/>
    </row>
    <row r="342" spans="1:6">
      <c r="A342" s="57"/>
      <c r="B342" s="57"/>
      <c r="C342" s="28"/>
      <c r="D342" s="58"/>
      <c r="E342" s="58"/>
      <c r="F342" s="55"/>
    </row>
    <row r="343" spans="1:6">
      <c r="A343" s="57"/>
      <c r="B343" s="57"/>
      <c r="C343" s="28"/>
      <c r="D343" s="58"/>
      <c r="E343" s="58"/>
      <c r="F343" s="55"/>
    </row>
    <row r="344" spans="1:6">
      <c r="A344" s="57"/>
      <c r="B344" s="57"/>
      <c r="C344" s="28"/>
      <c r="D344" s="58"/>
      <c r="E344" s="58"/>
      <c r="F344" s="55"/>
    </row>
    <row r="345" spans="1:6">
      <c r="A345" s="57"/>
      <c r="B345" s="57"/>
      <c r="C345" s="28"/>
      <c r="D345" s="58"/>
      <c r="E345" s="58"/>
      <c r="F345" s="55"/>
    </row>
    <row r="346" spans="1:6">
      <c r="A346" s="57"/>
      <c r="B346" s="57"/>
      <c r="C346" s="28"/>
      <c r="D346" s="58"/>
      <c r="E346" s="58"/>
      <c r="F346" s="55"/>
    </row>
    <row r="347" spans="1:6">
      <c r="A347" s="57"/>
      <c r="B347" s="57"/>
      <c r="C347" s="28"/>
      <c r="D347" s="58"/>
      <c r="E347" s="58"/>
      <c r="F347" s="56"/>
    </row>
    <row r="348" spans="1:6">
      <c r="A348" s="57"/>
      <c r="B348" s="57"/>
      <c r="C348" s="28"/>
      <c r="D348" s="58"/>
      <c r="E348" s="58"/>
      <c r="F348" s="56"/>
    </row>
    <row r="349" spans="1:6">
      <c r="A349" s="57"/>
      <c r="B349" s="57"/>
      <c r="C349" s="28"/>
      <c r="D349" s="58"/>
      <c r="E349" s="58"/>
      <c r="F349" s="56"/>
    </row>
    <row r="350" spans="1:6">
      <c r="A350" s="57"/>
      <c r="B350" s="57"/>
      <c r="C350" s="28"/>
      <c r="D350" s="58"/>
      <c r="E350" s="58"/>
      <c r="F350" s="56"/>
    </row>
    <row r="351" spans="1:6">
      <c r="A351" s="57"/>
      <c r="B351" s="57"/>
      <c r="C351" s="28"/>
      <c r="D351" s="58"/>
      <c r="E351" s="58"/>
      <c r="F351" s="56"/>
    </row>
    <row r="352" spans="1:6">
      <c r="A352" s="57"/>
      <c r="B352" s="57"/>
      <c r="C352" s="28"/>
      <c r="D352" s="58"/>
      <c r="E352" s="58"/>
      <c r="F352" s="56"/>
    </row>
    <row r="353" spans="1:6">
      <c r="A353" s="57"/>
      <c r="B353" s="57"/>
      <c r="C353" s="28"/>
      <c r="D353" s="58"/>
      <c r="E353" s="58"/>
      <c r="F353" s="56"/>
    </row>
    <row r="354" spans="1:6">
      <c r="A354" s="57"/>
      <c r="B354" s="57"/>
      <c r="C354" s="28"/>
      <c r="D354" s="58"/>
      <c r="E354" s="58"/>
      <c r="F354" s="55"/>
    </row>
    <row r="355" spans="1:6">
      <c r="A355" s="57"/>
      <c r="B355" s="57"/>
      <c r="C355" s="28"/>
      <c r="D355" s="58"/>
      <c r="E355" s="58"/>
      <c r="F355" s="55"/>
    </row>
    <row r="356" spans="1:6">
      <c r="A356" s="57"/>
      <c r="B356" s="57"/>
      <c r="C356" s="28"/>
      <c r="D356" s="58"/>
      <c r="E356" s="58"/>
      <c r="F356" s="55"/>
    </row>
    <row r="357" spans="1:6">
      <c r="A357" s="57"/>
      <c r="B357" s="57"/>
      <c r="C357" s="28"/>
      <c r="D357" s="58"/>
      <c r="E357" s="58"/>
      <c r="F357" s="55"/>
    </row>
    <row r="358" spans="1:6">
      <c r="A358" s="57"/>
      <c r="B358" s="57"/>
      <c r="C358" s="28"/>
      <c r="D358" s="58"/>
      <c r="E358" s="58"/>
      <c r="F358" s="55"/>
    </row>
    <row r="359" spans="1:6">
      <c r="A359" s="57"/>
      <c r="B359" s="57"/>
      <c r="C359" s="28"/>
      <c r="D359" s="58"/>
      <c r="E359" s="58"/>
      <c r="F359" s="55"/>
    </row>
    <row r="360" spans="1:6">
      <c r="A360" s="57"/>
      <c r="B360" s="57"/>
      <c r="C360" s="28"/>
      <c r="D360" s="58"/>
      <c r="E360" s="58"/>
      <c r="F360" s="55"/>
    </row>
    <row r="361" spans="1:6">
      <c r="A361" s="57"/>
      <c r="B361" s="57"/>
      <c r="C361" s="28"/>
      <c r="D361" s="58"/>
      <c r="E361" s="58"/>
      <c r="F361" s="56"/>
    </row>
    <row r="362" spans="1:6">
      <c r="A362" s="57"/>
      <c r="B362" s="57"/>
      <c r="C362" s="28"/>
      <c r="D362" s="58"/>
      <c r="E362" s="58"/>
      <c r="F362" s="56"/>
    </row>
    <row r="363" spans="1:6">
      <c r="A363" s="57"/>
      <c r="B363" s="57"/>
      <c r="C363" s="28"/>
      <c r="D363" s="58"/>
      <c r="E363" s="58"/>
      <c r="F363" s="56"/>
    </row>
    <row r="364" spans="1:6">
      <c r="A364" s="57"/>
      <c r="B364" s="57"/>
      <c r="C364" s="28"/>
      <c r="D364" s="58"/>
      <c r="E364" s="58"/>
      <c r="F364" s="56"/>
    </row>
    <row r="365" spans="1:6">
      <c r="A365" s="57"/>
      <c r="B365" s="57"/>
      <c r="C365" s="28"/>
      <c r="D365" s="58"/>
      <c r="E365" s="58"/>
      <c r="F365" s="56"/>
    </row>
    <row r="366" spans="1:6">
      <c r="A366" s="19"/>
      <c r="B366" s="19"/>
      <c r="F366" s="55"/>
    </row>
    <row r="367" spans="1:6">
      <c r="A367" s="19"/>
      <c r="B367" s="19"/>
      <c r="F367" s="55"/>
    </row>
    <row r="368" spans="1:6">
      <c r="A368" s="19"/>
      <c r="B368" s="19"/>
      <c r="F368" s="55"/>
    </row>
    <row r="369" spans="1:6">
      <c r="A369" s="19"/>
      <c r="B369" s="19"/>
      <c r="F369" s="55"/>
    </row>
    <row r="370" spans="1:6">
      <c r="A370" s="19"/>
      <c r="B370" s="19"/>
      <c r="F370" s="55"/>
    </row>
    <row r="371" spans="1:6">
      <c r="A371" s="19"/>
      <c r="B371" s="19"/>
      <c r="F371" s="55"/>
    </row>
    <row r="372" spans="1:6">
      <c r="A372" s="19"/>
      <c r="B372" s="19"/>
      <c r="F372" s="55"/>
    </row>
    <row r="373" spans="1:6">
      <c r="A373" s="19"/>
      <c r="B373" s="19"/>
      <c r="F373" s="55"/>
    </row>
    <row r="374" spans="1:6">
      <c r="A374" s="19"/>
      <c r="B374" s="19"/>
      <c r="F374" s="55"/>
    </row>
    <row r="375" spans="1:6">
      <c r="A375" s="19"/>
      <c r="B375" s="19"/>
      <c r="F375" s="55"/>
    </row>
    <row r="376" spans="1:6">
      <c r="A376" s="19"/>
      <c r="B376" s="19"/>
      <c r="F376" s="55"/>
    </row>
    <row r="377" spans="1:6">
      <c r="A377" s="19"/>
      <c r="B377" s="19"/>
      <c r="F377" s="55"/>
    </row>
    <row r="378" spans="1:6">
      <c r="A378" s="19"/>
      <c r="B378" s="19"/>
      <c r="F378" s="55"/>
    </row>
    <row r="379" spans="1:6">
      <c r="A379" s="19"/>
      <c r="B379" s="19"/>
      <c r="F379" s="55"/>
    </row>
    <row r="380" spans="1:6">
      <c r="A380" s="19"/>
      <c r="B380" s="19"/>
      <c r="F380" s="55"/>
    </row>
    <row r="381" spans="1:6">
      <c r="A381" s="19"/>
      <c r="B381" s="19"/>
      <c r="F381" s="55"/>
    </row>
    <row r="382" spans="1:6">
      <c r="A382" s="19"/>
      <c r="B382" s="19"/>
      <c r="F382" s="55"/>
    </row>
    <row r="383" spans="1:6">
      <c r="A383" s="19"/>
      <c r="B383" s="19"/>
      <c r="F383" s="55"/>
    </row>
    <row r="384" spans="1:6">
      <c r="A384" s="19"/>
      <c r="B384" s="19"/>
      <c r="F384" s="55"/>
    </row>
    <row r="385" spans="1:6">
      <c r="A385" s="19"/>
      <c r="B385" s="19"/>
      <c r="F385" s="55"/>
    </row>
    <row r="386" spans="1:6">
      <c r="A386" s="19"/>
      <c r="B386" s="19"/>
      <c r="F386" s="55"/>
    </row>
    <row r="387" spans="1:6">
      <c r="A387" s="19"/>
      <c r="B387" s="19"/>
      <c r="F387" s="55"/>
    </row>
    <row r="388" spans="1:6">
      <c r="A388" s="19"/>
      <c r="B388" s="19"/>
      <c r="F388" s="55"/>
    </row>
    <row r="389" spans="1:6">
      <c r="A389" s="19"/>
      <c r="B389" s="19"/>
      <c r="F389" s="55"/>
    </row>
    <row r="390" spans="1:6">
      <c r="A390" s="19"/>
      <c r="B390" s="19"/>
      <c r="F390" s="55"/>
    </row>
    <row r="391" spans="1:6">
      <c r="A391" s="19"/>
      <c r="B391" s="19"/>
      <c r="F391" s="55"/>
    </row>
    <row r="392" spans="1:6">
      <c r="A392" s="19"/>
      <c r="B392" s="19"/>
      <c r="F392" s="55"/>
    </row>
    <row r="393" spans="1:6">
      <c r="A393" s="19"/>
      <c r="B393" s="19"/>
      <c r="F393" s="55"/>
    </row>
    <row r="394" spans="1:6">
      <c r="A394" s="19"/>
      <c r="B394" s="19"/>
      <c r="F394" s="56"/>
    </row>
    <row r="395" spans="1:6">
      <c r="A395" s="19"/>
      <c r="B395" s="19"/>
      <c r="F395" s="56"/>
    </row>
    <row r="396" spans="1:6">
      <c r="A396" s="19"/>
      <c r="B396" s="19"/>
      <c r="F396" s="56"/>
    </row>
    <row r="397" spans="1:6">
      <c r="A397" s="19"/>
      <c r="B397" s="19"/>
      <c r="F397" s="56"/>
    </row>
    <row r="398" spans="1:6">
      <c r="A398" s="19"/>
      <c r="B398" s="19"/>
      <c r="F398" s="56"/>
    </row>
    <row r="432" spans="1:6">
      <c r="A432" s="19"/>
      <c r="B432" s="19"/>
      <c r="F432" s="55"/>
    </row>
    <row r="433" spans="1:6">
      <c r="A433" s="19"/>
      <c r="B433" s="19"/>
      <c r="F433" s="55"/>
    </row>
    <row r="434" spans="1:6">
      <c r="A434" s="19"/>
      <c r="B434" s="19"/>
      <c r="F434" s="55"/>
    </row>
    <row r="435" spans="1:6">
      <c r="A435" s="19"/>
      <c r="B435" s="19"/>
      <c r="F435" s="55"/>
    </row>
    <row r="436" spans="1:6">
      <c r="A436" s="19"/>
      <c r="B436" s="19"/>
      <c r="F436" s="55"/>
    </row>
    <row r="437" spans="1:6">
      <c r="A437" s="19"/>
      <c r="B437" s="19"/>
      <c r="F437" s="55"/>
    </row>
    <row r="438" spans="1:6">
      <c r="A438" s="19"/>
      <c r="B438" s="19"/>
      <c r="F438" s="55"/>
    </row>
    <row r="439" spans="1:6">
      <c r="A439" s="19"/>
      <c r="B439" s="19"/>
      <c r="F439" s="55"/>
    </row>
    <row r="440" spans="1:6">
      <c r="A440" s="19"/>
      <c r="B440" s="19"/>
      <c r="F440" s="55"/>
    </row>
    <row r="441" spans="1:6">
      <c r="A441" s="19"/>
      <c r="B441" s="19"/>
      <c r="F441" s="55"/>
    </row>
    <row r="442" spans="1:6">
      <c r="A442" s="19"/>
      <c r="B442" s="19"/>
      <c r="F442" s="55"/>
    </row>
    <row r="443" spans="1:6">
      <c r="A443" s="19"/>
      <c r="B443" s="19"/>
      <c r="F443" s="55"/>
    </row>
    <row r="444" spans="1:6">
      <c r="A444" s="19"/>
      <c r="B444" s="19"/>
      <c r="F444" s="55"/>
    </row>
    <row r="445" spans="1:6">
      <c r="A445" s="19"/>
      <c r="B445" s="19"/>
      <c r="F445" s="55"/>
    </row>
    <row r="446" spans="1:6">
      <c r="A446" s="19"/>
      <c r="B446" s="19"/>
      <c r="F446" s="55"/>
    </row>
    <row r="447" spans="1:6">
      <c r="A447" s="19"/>
      <c r="B447" s="19"/>
      <c r="F447" s="55"/>
    </row>
    <row r="448" spans="1:6">
      <c r="A448" s="19"/>
      <c r="B448" s="19"/>
      <c r="C448" s="27"/>
      <c r="F448" s="55"/>
    </row>
    <row r="449" spans="1:6">
      <c r="A449" s="19"/>
      <c r="B449" s="19"/>
      <c r="C449" s="27"/>
      <c r="F449" s="55"/>
    </row>
    <row r="450" spans="1:6">
      <c r="A450" s="19"/>
      <c r="B450" s="19"/>
      <c r="C450" s="27"/>
      <c r="F450" s="55"/>
    </row>
    <row r="451" spans="1:6">
      <c r="A451" s="19"/>
      <c r="B451" s="19"/>
      <c r="C451" s="27"/>
      <c r="F451" s="55"/>
    </row>
    <row r="452" spans="1:6">
      <c r="A452" s="19"/>
      <c r="B452" s="19"/>
      <c r="C452" s="27"/>
      <c r="F452" s="55"/>
    </row>
    <row r="453" spans="1:6">
      <c r="A453" s="19"/>
      <c r="B453" s="19"/>
      <c r="C453" s="27"/>
      <c r="F453" s="55"/>
    </row>
    <row r="454" spans="1:6">
      <c r="A454" s="19"/>
      <c r="B454" s="19"/>
      <c r="C454" s="27"/>
      <c r="F454" s="55"/>
    </row>
    <row r="455" spans="1:6">
      <c r="A455" s="19"/>
      <c r="B455" s="19"/>
      <c r="C455" s="27"/>
      <c r="F455" s="55"/>
    </row>
    <row r="456" spans="1:6">
      <c r="A456" s="19"/>
      <c r="B456" s="19"/>
      <c r="C456" s="27"/>
      <c r="F456" s="55"/>
    </row>
    <row r="457" spans="1:6">
      <c r="A457" s="19"/>
      <c r="B457" s="19"/>
      <c r="C457" s="27"/>
      <c r="F457" s="55"/>
    </row>
    <row r="458" spans="1:6">
      <c r="A458" s="19"/>
      <c r="B458" s="19"/>
      <c r="C458" s="27"/>
      <c r="F458" s="55"/>
    </row>
    <row r="459" spans="1:6">
      <c r="A459" s="19"/>
      <c r="B459" s="19"/>
      <c r="C459" s="27"/>
      <c r="F459" s="55"/>
    </row>
    <row r="460" spans="1:6">
      <c r="A460" s="19"/>
      <c r="B460" s="19"/>
      <c r="C460" s="27"/>
      <c r="F460" s="56"/>
    </row>
    <row r="461" spans="1:6">
      <c r="A461" s="19"/>
      <c r="B461" s="19"/>
      <c r="C461" s="27"/>
      <c r="F461" s="56"/>
    </row>
    <row r="462" spans="1:6">
      <c r="A462" s="19"/>
      <c r="B462" s="19"/>
      <c r="C462" s="27"/>
      <c r="F462" s="56"/>
    </row>
    <row r="463" spans="1:6">
      <c r="A463" s="19"/>
      <c r="B463" s="19"/>
      <c r="C463" s="27"/>
      <c r="F463" s="56"/>
    </row>
    <row r="464" spans="1:6">
      <c r="A464" s="19"/>
      <c r="B464" s="19"/>
      <c r="F464" s="56"/>
    </row>
    <row r="465" spans="1:6">
      <c r="A465" s="19"/>
      <c r="B465" s="19"/>
      <c r="F465" s="55"/>
    </row>
    <row r="466" spans="1:6">
      <c r="A466" s="19"/>
      <c r="B466" s="19"/>
      <c r="F466" s="55"/>
    </row>
    <row r="467" spans="1:6">
      <c r="A467" s="19"/>
      <c r="B467" s="19"/>
      <c r="F467" s="55"/>
    </row>
    <row r="468" spans="1:6">
      <c r="A468" s="19"/>
      <c r="B468" s="19"/>
      <c r="F468" s="55"/>
    </row>
    <row r="469" spans="1:6">
      <c r="A469" s="19"/>
      <c r="B469" s="19"/>
      <c r="F469" s="55"/>
    </row>
    <row r="470" spans="1:6">
      <c r="A470" s="19"/>
      <c r="B470" s="19"/>
      <c r="F470" s="55"/>
    </row>
    <row r="471" spans="1:6">
      <c r="A471" s="19"/>
      <c r="B471" s="19"/>
      <c r="F471" s="55"/>
    </row>
    <row r="472" spans="1:6">
      <c r="A472" s="19"/>
      <c r="B472" s="19"/>
      <c r="F472" s="55"/>
    </row>
    <row r="473" spans="1:6">
      <c r="A473" s="19"/>
      <c r="B473" s="19"/>
      <c r="F473" s="55"/>
    </row>
    <row r="474" spans="1:6">
      <c r="A474" s="19"/>
      <c r="B474" s="19"/>
      <c r="F474" s="55"/>
    </row>
    <row r="475" spans="1:6">
      <c r="A475" s="19"/>
      <c r="B475" s="19"/>
      <c r="F475" s="55"/>
    </row>
    <row r="476" spans="1:6">
      <c r="A476" s="19"/>
      <c r="B476" s="19"/>
      <c r="F476" s="55"/>
    </row>
    <row r="477" spans="1:6">
      <c r="A477" s="19"/>
      <c r="B477" s="19"/>
      <c r="F477" s="55"/>
    </row>
    <row r="478" spans="1:6">
      <c r="A478" s="19"/>
      <c r="B478" s="19"/>
      <c r="F478" s="55"/>
    </row>
    <row r="479" spans="1:6">
      <c r="A479" s="19"/>
      <c r="B479" s="19"/>
      <c r="F479" s="55"/>
    </row>
    <row r="480" spans="1:6">
      <c r="A480" s="19"/>
      <c r="B480" s="19"/>
      <c r="F480" s="55"/>
    </row>
    <row r="481" spans="1:6">
      <c r="A481" s="19"/>
      <c r="B481" s="19"/>
      <c r="F481" s="55"/>
    </row>
    <row r="482" spans="1:6">
      <c r="A482" s="19"/>
      <c r="B482" s="19"/>
      <c r="F482" s="55"/>
    </row>
    <row r="483" spans="1:6">
      <c r="A483" s="19"/>
      <c r="B483" s="19"/>
      <c r="F483" s="55"/>
    </row>
    <row r="484" spans="1:6">
      <c r="A484" s="19"/>
      <c r="B484" s="19"/>
      <c r="F484" s="55"/>
    </row>
    <row r="485" spans="1:6">
      <c r="A485" s="19"/>
      <c r="B485" s="19"/>
      <c r="F485" s="55"/>
    </row>
    <row r="486" spans="1:6">
      <c r="A486" s="19"/>
      <c r="B486" s="19"/>
      <c r="F486" s="55"/>
    </row>
    <row r="487" spans="1:6">
      <c r="A487" s="19"/>
      <c r="B487" s="19"/>
      <c r="F487" s="55"/>
    </row>
    <row r="488" spans="1:6">
      <c r="A488" s="19"/>
      <c r="B488" s="19"/>
      <c r="F488" s="55"/>
    </row>
    <row r="489" spans="1:6">
      <c r="A489" s="19"/>
      <c r="B489" s="19"/>
      <c r="F489" s="55"/>
    </row>
    <row r="490" spans="1:6">
      <c r="A490" s="19"/>
      <c r="B490" s="19"/>
      <c r="F490" s="55"/>
    </row>
    <row r="491" spans="1:6">
      <c r="A491" s="19"/>
      <c r="B491" s="19"/>
      <c r="F491" s="55"/>
    </row>
    <row r="492" spans="1:6">
      <c r="A492" s="19"/>
      <c r="B492" s="19"/>
      <c r="F492" s="55"/>
    </row>
    <row r="493" spans="1:6">
      <c r="A493" s="19"/>
      <c r="B493" s="19"/>
      <c r="F493" s="56"/>
    </row>
    <row r="494" spans="1:6">
      <c r="A494" s="19"/>
      <c r="B494" s="19"/>
      <c r="F494" s="56"/>
    </row>
    <row r="495" spans="1:6">
      <c r="A495" s="19"/>
      <c r="B495" s="19"/>
      <c r="F495" s="56"/>
    </row>
    <row r="496" spans="1:6">
      <c r="A496" s="19"/>
      <c r="B496" s="19"/>
      <c r="F496" s="56"/>
    </row>
    <row r="497" spans="1:6">
      <c r="A497" s="19"/>
      <c r="B497" s="19"/>
      <c r="F497" s="56"/>
    </row>
    <row r="498" spans="1:6">
      <c r="A498" s="19"/>
      <c r="B498" s="19"/>
      <c r="F498" s="56"/>
    </row>
    <row r="499" spans="1:6">
      <c r="A499" s="19"/>
      <c r="B499" s="19"/>
      <c r="F499" s="56"/>
    </row>
    <row r="500" spans="1:6">
      <c r="A500" s="19"/>
      <c r="B500" s="19"/>
      <c r="F500" s="56"/>
    </row>
    <row r="501" spans="1:6">
      <c r="A501" s="19"/>
      <c r="B501" s="19"/>
      <c r="F501" s="55"/>
    </row>
    <row r="502" spans="1:6">
      <c r="A502" s="19"/>
      <c r="B502" s="19"/>
      <c r="F502" s="56"/>
    </row>
    <row r="503" spans="1:6">
      <c r="A503" s="19"/>
      <c r="B503" s="19"/>
      <c r="F503" s="56"/>
    </row>
    <row r="504" spans="1:6">
      <c r="A504" s="19"/>
      <c r="B504" s="19"/>
      <c r="F504" s="55"/>
    </row>
    <row r="505" spans="1:6">
      <c r="A505" s="19"/>
      <c r="B505" s="19"/>
      <c r="F505" s="55"/>
    </row>
    <row r="506" spans="1:6">
      <c r="A506" s="19"/>
      <c r="B506" s="19"/>
      <c r="F506" s="55"/>
    </row>
    <row r="507" spans="1:6">
      <c r="A507" s="19"/>
      <c r="B507" s="19"/>
      <c r="F507" s="55"/>
    </row>
    <row r="508" spans="1:6">
      <c r="A508" s="19"/>
      <c r="B508" s="19"/>
      <c r="F508" s="55"/>
    </row>
    <row r="509" spans="1:6">
      <c r="A509" s="19"/>
      <c r="B509" s="19"/>
      <c r="F509" s="55"/>
    </row>
    <row r="510" spans="1:6">
      <c r="A510" s="19"/>
      <c r="B510" s="19"/>
      <c r="F510" s="55"/>
    </row>
    <row r="511" spans="1:6">
      <c r="A511" s="19"/>
      <c r="B511" s="19"/>
      <c r="F511" s="55"/>
    </row>
    <row r="512" spans="1:6">
      <c r="A512" s="19"/>
      <c r="B512" s="19"/>
      <c r="F512" s="55"/>
    </row>
    <row r="513" spans="1:6">
      <c r="A513" s="19"/>
      <c r="B513" s="19"/>
      <c r="F513" s="55"/>
    </row>
    <row r="514" spans="1:6">
      <c r="A514" s="19"/>
      <c r="B514" s="19"/>
      <c r="F514" s="55"/>
    </row>
    <row r="515" spans="1:6">
      <c r="A515" s="19"/>
      <c r="B515" s="19"/>
      <c r="F515" s="55"/>
    </row>
    <row r="516" spans="1:6">
      <c r="A516" s="19"/>
      <c r="B516" s="19"/>
      <c r="F516" s="55"/>
    </row>
    <row r="517" spans="1:6">
      <c r="A517" s="19"/>
      <c r="B517" s="19"/>
      <c r="F517" s="55"/>
    </row>
    <row r="518" spans="1:6">
      <c r="A518" s="19"/>
      <c r="B518" s="19"/>
      <c r="F518" s="55"/>
    </row>
    <row r="519" spans="1:6">
      <c r="A519" s="19"/>
      <c r="B519" s="19"/>
      <c r="F519" s="55"/>
    </row>
    <row r="520" spans="1:6">
      <c r="A520" s="19"/>
      <c r="B520" s="19"/>
      <c r="F520" s="55"/>
    </row>
    <row r="521" spans="1:6">
      <c r="A521" s="19"/>
      <c r="B521" s="19"/>
      <c r="F521" s="55"/>
    </row>
    <row r="522" spans="1:6">
      <c r="A522" s="19"/>
      <c r="B522" s="19"/>
      <c r="F522" s="55"/>
    </row>
    <row r="523" spans="1:6">
      <c r="A523" s="19"/>
      <c r="B523" s="19"/>
      <c r="F523" s="55"/>
    </row>
    <row r="524" spans="1:6">
      <c r="A524" s="19"/>
      <c r="B524" s="19"/>
      <c r="F524" s="55"/>
    </row>
    <row r="525" spans="1:6">
      <c r="A525" s="19"/>
      <c r="B525" s="19"/>
      <c r="F525" s="55"/>
    </row>
    <row r="526" spans="1:6">
      <c r="A526" s="19"/>
      <c r="B526" s="19"/>
      <c r="F526" s="56"/>
    </row>
    <row r="527" spans="1:6">
      <c r="A527" s="19"/>
      <c r="B527" s="19"/>
      <c r="F527" s="56"/>
    </row>
    <row r="528" spans="1:6">
      <c r="A528" s="19"/>
      <c r="B528" s="19"/>
      <c r="F528" s="56"/>
    </row>
    <row r="529" spans="1:6">
      <c r="A529" s="19"/>
      <c r="B529" s="19"/>
      <c r="F529" s="56"/>
    </row>
    <row r="530" spans="1:6">
      <c r="A530" s="19"/>
      <c r="B530" s="19"/>
      <c r="F530" s="56"/>
    </row>
    <row r="531" spans="1:6">
      <c r="A531" s="19"/>
      <c r="B531" s="19"/>
      <c r="F531" s="56"/>
    </row>
    <row r="532" spans="1:6">
      <c r="A532" s="19"/>
      <c r="B532" s="19"/>
      <c r="F532" s="55"/>
    </row>
    <row r="533" spans="1:6">
      <c r="A533" s="19"/>
      <c r="B533" s="19"/>
      <c r="F533" s="55"/>
    </row>
    <row r="534" spans="1:6">
      <c r="A534" s="19"/>
      <c r="B534" s="19"/>
      <c r="F534" s="55"/>
    </row>
    <row r="535" spans="1:6">
      <c r="A535" s="19"/>
      <c r="B535" s="19"/>
      <c r="F535" s="55"/>
    </row>
    <row r="536" spans="1:6">
      <c r="A536" s="19"/>
      <c r="B536" s="19"/>
      <c r="F536" s="55"/>
    </row>
    <row r="537" spans="1:6">
      <c r="A537" s="19"/>
      <c r="B537" s="19"/>
      <c r="F537" s="55"/>
    </row>
    <row r="538" spans="1:6">
      <c r="A538" s="19"/>
      <c r="B538" s="19"/>
      <c r="F538" s="55"/>
    </row>
    <row r="539" spans="1:6">
      <c r="A539" s="19"/>
      <c r="B539" s="19"/>
      <c r="F539" s="55"/>
    </row>
    <row r="540" spans="1:6">
      <c r="A540" s="19"/>
      <c r="B540" s="19"/>
      <c r="F540" s="55"/>
    </row>
    <row r="541" spans="1:6">
      <c r="A541" s="19"/>
      <c r="B541" s="19"/>
      <c r="F541" s="55"/>
    </row>
    <row r="542" spans="1:6">
      <c r="A542" s="19"/>
      <c r="B542" s="19"/>
      <c r="F542" s="55"/>
    </row>
    <row r="543" spans="1:6">
      <c r="A543" s="19"/>
      <c r="B543" s="19"/>
      <c r="F543" s="55"/>
    </row>
    <row r="544" spans="1:6">
      <c r="A544" s="19"/>
      <c r="B544" s="19"/>
      <c r="F544" s="55"/>
    </row>
    <row r="545" spans="1:6">
      <c r="A545" s="19"/>
      <c r="B545" s="19"/>
      <c r="F545" s="55"/>
    </row>
    <row r="546" spans="1:6">
      <c r="A546" s="19"/>
      <c r="B546" s="19"/>
      <c r="F546" s="55"/>
    </row>
    <row r="547" spans="1:6">
      <c r="A547" s="19"/>
      <c r="B547" s="19"/>
      <c r="F547" s="55"/>
    </row>
    <row r="548" spans="1:6">
      <c r="A548" s="19"/>
      <c r="B548" s="19"/>
      <c r="F548" s="55"/>
    </row>
    <row r="549" spans="1:6">
      <c r="A549" s="19"/>
      <c r="B549" s="19"/>
      <c r="F549" s="55"/>
    </row>
    <row r="550" spans="1:6">
      <c r="A550" s="19"/>
      <c r="B550" s="19"/>
      <c r="F550" s="55"/>
    </row>
    <row r="551" spans="1:6">
      <c r="A551" s="19"/>
      <c r="B551" s="19"/>
      <c r="F551" s="55"/>
    </row>
    <row r="552" spans="1:6">
      <c r="A552" s="19"/>
      <c r="B552" s="19"/>
      <c r="F552" s="55"/>
    </row>
    <row r="553" spans="1:6">
      <c r="A553" s="19"/>
      <c r="B553" s="19"/>
      <c r="F553" s="55"/>
    </row>
    <row r="554" spans="1:6">
      <c r="A554" s="19"/>
      <c r="B554" s="19"/>
      <c r="F554" s="55"/>
    </row>
    <row r="555" spans="1:6">
      <c r="A555" s="19"/>
      <c r="B555" s="19"/>
      <c r="F555" s="55"/>
    </row>
    <row r="556" spans="1:6">
      <c r="A556" s="19"/>
      <c r="B556" s="19"/>
      <c r="F556" s="55"/>
    </row>
    <row r="557" spans="1:6">
      <c r="A557" s="19"/>
      <c r="B557" s="19"/>
      <c r="F557" s="55"/>
    </row>
    <row r="558" spans="1:6">
      <c r="A558" s="19"/>
      <c r="B558" s="19"/>
      <c r="F558" s="55"/>
    </row>
    <row r="559" spans="1:6">
      <c r="A559" s="19"/>
      <c r="B559" s="19"/>
      <c r="F559" s="56"/>
    </row>
    <row r="560" spans="1:6">
      <c r="A560" s="19"/>
      <c r="B560" s="19"/>
      <c r="F560" s="56"/>
    </row>
    <row r="561" spans="1:6">
      <c r="A561" s="19"/>
      <c r="B561" s="19"/>
      <c r="F561" s="56"/>
    </row>
    <row r="562" spans="1:6">
      <c r="A562" s="19"/>
      <c r="B562" s="19"/>
      <c r="F562" s="56"/>
    </row>
    <row r="563" spans="1:6">
      <c r="A563" s="19"/>
      <c r="B563" s="19"/>
      <c r="F563" s="56"/>
    </row>
  </sheetData>
  <autoFilter ref="A1:G199" xr:uid="{00000000-0009-0000-0000-000013000000}"/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outlinePr summaryBelow="0" summaryRight="0"/>
  </sheetPr>
  <dimension ref="A1:F430"/>
  <sheetViews>
    <sheetView workbookViewId="0"/>
  </sheetViews>
  <sheetFormatPr baseColWidth="10" defaultColWidth="12.6640625" defaultRowHeight="15.75" customHeight="1"/>
  <sheetData>
    <row r="1" spans="1:6" ht="15.75" customHeight="1">
      <c r="A1" s="1" t="s">
        <v>1</v>
      </c>
      <c r="B1" s="1" t="s">
        <v>334</v>
      </c>
      <c r="C1" s="1" t="s">
        <v>0</v>
      </c>
      <c r="D1" s="1" t="s">
        <v>37</v>
      </c>
      <c r="E1" s="1" t="s">
        <v>39</v>
      </c>
      <c r="F1" s="1" t="s">
        <v>335</v>
      </c>
    </row>
    <row r="2" spans="1:6" ht="15.75" customHeight="1">
      <c r="A2" s="2" t="s">
        <v>3</v>
      </c>
      <c r="B2" s="1" t="s">
        <v>336</v>
      </c>
      <c r="C2" s="1">
        <v>2009</v>
      </c>
      <c r="D2" s="2" t="s">
        <v>5</v>
      </c>
      <c r="E2" s="2" t="s">
        <v>22</v>
      </c>
      <c r="F2" s="1">
        <v>82.963285851477295</v>
      </c>
    </row>
    <row r="3" spans="1:6" ht="15.75" customHeight="1">
      <c r="A3" s="2" t="s">
        <v>3</v>
      </c>
      <c r="B3" s="1" t="s">
        <v>336</v>
      </c>
      <c r="C3" s="1">
        <v>2010</v>
      </c>
      <c r="D3" s="2" t="s">
        <v>5</v>
      </c>
      <c r="E3" s="2" t="s">
        <v>22</v>
      </c>
      <c r="F3" s="1">
        <v>83.042799504103002</v>
      </c>
    </row>
    <row r="4" spans="1:6" ht="15.75" customHeight="1">
      <c r="A4" s="2" t="s">
        <v>3</v>
      </c>
      <c r="B4" s="1" t="s">
        <v>336</v>
      </c>
      <c r="C4" s="1">
        <v>2011</v>
      </c>
      <c r="D4" s="2" t="s">
        <v>5</v>
      </c>
      <c r="E4" s="2" t="s">
        <v>22</v>
      </c>
      <c r="F4" s="1">
        <v>83.100023665757902</v>
      </c>
    </row>
    <row r="5" spans="1:6" ht="15.75" customHeight="1">
      <c r="A5" s="2" t="s">
        <v>3</v>
      </c>
      <c r="B5" s="1" t="s">
        <v>336</v>
      </c>
      <c r="C5" s="1">
        <v>2012</v>
      </c>
      <c r="D5" s="2" t="s">
        <v>5</v>
      </c>
      <c r="E5" s="2" t="s">
        <v>22</v>
      </c>
      <c r="F5" s="1">
        <v>82.383288856268507</v>
      </c>
    </row>
    <row r="6" spans="1:6" ht="15.75" customHeight="1">
      <c r="A6" s="2" t="s">
        <v>3</v>
      </c>
      <c r="B6" s="1" t="s">
        <v>336</v>
      </c>
      <c r="C6" s="1">
        <v>2013</v>
      </c>
      <c r="D6" s="2" t="s">
        <v>5</v>
      </c>
      <c r="E6" s="2" t="s">
        <v>22</v>
      </c>
      <c r="F6" s="1">
        <v>81.229231512334195</v>
      </c>
    </row>
    <row r="7" spans="1:6" ht="15.75" customHeight="1">
      <c r="A7" s="2" t="s">
        <v>3</v>
      </c>
      <c r="B7" s="1" t="s">
        <v>336</v>
      </c>
      <c r="C7" s="1">
        <v>2014</v>
      </c>
      <c r="D7" s="2" t="s">
        <v>5</v>
      </c>
      <c r="E7" s="2" t="s">
        <v>22</v>
      </c>
      <c r="F7" s="1">
        <v>79.987195170482494</v>
      </c>
    </row>
    <row r="8" spans="1:6" ht="15.75" customHeight="1">
      <c r="A8" s="2" t="s">
        <v>3</v>
      </c>
      <c r="B8" s="1" t="s">
        <v>336</v>
      </c>
      <c r="C8" s="1">
        <v>2015</v>
      </c>
      <c r="D8" s="2" t="s">
        <v>5</v>
      </c>
      <c r="E8" s="2" t="s">
        <v>22</v>
      </c>
      <c r="F8" s="1">
        <v>79.522598504495207</v>
      </c>
    </row>
    <row r="9" spans="1:6" ht="15.75" customHeight="1">
      <c r="A9" s="2" t="s">
        <v>3</v>
      </c>
      <c r="B9" s="1" t="s">
        <v>336</v>
      </c>
      <c r="C9" s="1">
        <v>2016</v>
      </c>
      <c r="D9" s="2" t="s">
        <v>5</v>
      </c>
      <c r="E9" s="2" t="s">
        <v>22</v>
      </c>
      <c r="F9" s="1">
        <v>79.025990961949901</v>
      </c>
    </row>
    <row r="10" spans="1:6" ht="15.75" customHeight="1">
      <c r="A10" s="2" t="s">
        <v>3</v>
      </c>
      <c r="B10" s="1" t="s">
        <v>336</v>
      </c>
      <c r="C10" s="1">
        <v>2017</v>
      </c>
      <c r="D10" s="2" t="s">
        <v>5</v>
      </c>
      <c r="E10" s="2" t="s">
        <v>22</v>
      </c>
      <c r="F10" s="1">
        <v>78.5413657685407</v>
      </c>
    </row>
    <row r="11" spans="1:6" ht="15.75" customHeight="1">
      <c r="A11" s="2" t="s">
        <v>3</v>
      </c>
      <c r="B11" s="1" t="s">
        <v>336</v>
      </c>
      <c r="C11" s="1">
        <v>2018</v>
      </c>
      <c r="D11" s="2" t="s">
        <v>5</v>
      </c>
      <c r="E11" s="2" t="s">
        <v>22</v>
      </c>
      <c r="F11" s="1">
        <v>78.474211451015904</v>
      </c>
    </row>
    <row r="12" spans="1:6" ht="15.75" customHeight="1">
      <c r="A12" s="2" t="s">
        <v>3</v>
      </c>
      <c r="B12" s="1" t="s">
        <v>336</v>
      </c>
      <c r="C12" s="1">
        <v>2019</v>
      </c>
      <c r="D12" s="2" t="s">
        <v>5</v>
      </c>
      <c r="E12" s="2" t="s">
        <v>22</v>
      </c>
      <c r="F12" s="1">
        <v>78.055345262464996</v>
      </c>
    </row>
    <row r="13" spans="1:6" ht="15.75" customHeight="1">
      <c r="A13" s="2" t="s">
        <v>3</v>
      </c>
      <c r="B13" s="1" t="s">
        <v>336</v>
      </c>
      <c r="C13" s="1">
        <v>2020</v>
      </c>
      <c r="D13" s="2" t="s">
        <v>5</v>
      </c>
      <c r="E13" s="2" t="s">
        <v>22</v>
      </c>
      <c r="F13" s="1">
        <v>77.200564616826298</v>
      </c>
    </row>
    <row r="14" spans="1:6" ht="15.75" customHeight="1">
      <c r="A14" s="2" t="s">
        <v>3</v>
      </c>
      <c r="B14" s="1" t="s">
        <v>336</v>
      </c>
      <c r="C14" s="1">
        <v>2021</v>
      </c>
      <c r="D14" s="2" t="s">
        <v>5</v>
      </c>
      <c r="E14" s="2" t="s">
        <v>22</v>
      </c>
      <c r="F14" s="1">
        <v>76.204242895845994</v>
      </c>
    </row>
    <row r="15" spans="1:6" ht="15.75" customHeight="1">
      <c r="A15" s="2" t="s">
        <v>4</v>
      </c>
      <c r="B15" s="1" t="s">
        <v>337</v>
      </c>
      <c r="C15" s="1">
        <v>2009</v>
      </c>
      <c r="D15" s="2" t="s">
        <v>5</v>
      </c>
      <c r="E15" s="2" t="s">
        <v>22</v>
      </c>
      <c r="F15" s="1">
        <v>79.3557346559206</v>
      </c>
    </row>
    <row r="16" spans="1:6" ht="15.75" customHeight="1">
      <c r="A16" s="2" t="s">
        <v>4</v>
      </c>
      <c r="B16" s="1" t="s">
        <v>337</v>
      </c>
      <c r="C16" s="1">
        <v>2010</v>
      </c>
      <c r="D16" s="2" t="s">
        <v>5</v>
      </c>
      <c r="E16" s="2" t="s">
        <v>22</v>
      </c>
      <c r="F16" s="1">
        <v>79.111389792683994</v>
      </c>
    </row>
    <row r="17" spans="1:6" ht="15.75" customHeight="1">
      <c r="A17" s="2" t="s">
        <v>4</v>
      </c>
      <c r="B17" s="1" t="s">
        <v>337</v>
      </c>
      <c r="C17" s="1">
        <v>2011</v>
      </c>
      <c r="D17" s="2" t="s">
        <v>5</v>
      </c>
      <c r="E17" s="2" t="s">
        <v>22</v>
      </c>
      <c r="F17" s="1">
        <v>79.2408060601892</v>
      </c>
    </row>
    <row r="18" spans="1:6" ht="15.75" customHeight="1">
      <c r="A18" s="2" t="s">
        <v>4</v>
      </c>
      <c r="B18" s="1" t="s">
        <v>337</v>
      </c>
      <c r="C18" s="1">
        <v>2012</v>
      </c>
      <c r="D18" s="2" t="s">
        <v>5</v>
      </c>
      <c r="E18" s="2" t="s">
        <v>22</v>
      </c>
      <c r="F18" s="1">
        <v>78.023700789701707</v>
      </c>
    </row>
    <row r="19" spans="1:6" ht="15.75" customHeight="1">
      <c r="A19" s="2" t="s">
        <v>4</v>
      </c>
      <c r="B19" s="1" t="s">
        <v>337</v>
      </c>
      <c r="C19" s="1">
        <v>2013</v>
      </c>
      <c r="D19" s="2" t="s">
        <v>5</v>
      </c>
      <c r="E19" s="2" t="s">
        <v>22</v>
      </c>
      <c r="F19" s="1">
        <v>76.995880998025001</v>
      </c>
    </row>
    <row r="20" spans="1:6" ht="15.75" customHeight="1">
      <c r="A20" s="2" t="s">
        <v>4</v>
      </c>
      <c r="B20" s="1" t="s">
        <v>337</v>
      </c>
      <c r="C20" s="1">
        <v>2014</v>
      </c>
      <c r="D20" s="2" t="s">
        <v>5</v>
      </c>
      <c r="E20" s="2" t="s">
        <v>22</v>
      </c>
      <c r="F20" s="1">
        <v>75.853196943200103</v>
      </c>
    </row>
    <row r="21" spans="1:6" ht="15.75" customHeight="1">
      <c r="A21" s="2" t="s">
        <v>4</v>
      </c>
      <c r="B21" s="1" t="s">
        <v>337</v>
      </c>
      <c r="C21" s="1">
        <v>2015</v>
      </c>
      <c r="D21" s="2" t="s">
        <v>5</v>
      </c>
      <c r="E21" s="2" t="s">
        <v>22</v>
      </c>
      <c r="F21" s="1">
        <v>75.075292248110003</v>
      </c>
    </row>
    <row r="22" spans="1:6" ht="15.75" customHeight="1">
      <c r="A22" s="2" t="s">
        <v>4</v>
      </c>
      <c r="B22" s="1" t="s">
        <v>337</v>
      </c>
      <c r="C22" s="1">
        <v>2016</v>
      </c>
      <c r="D22" s="2" t="s">
        <v>5</v>
      </c>
      <c r="E22" s="2" t="s">
        <v>22</v>
      </c>
      <c r="F22" s="1">
        <v>74.486178339131797</v>
      </c>
    </row>
    <row r="23" spans="1:6" ht="15.75" customHeight="1">
      <c r="A23" s="2" t="s">
        <v>4</v>
      </c>
      <c r="B23" s="1" t="s">
        <v>337</v>
      </c>
      <c r="C23" s="1">
        <v>2017</v>
      </c>
      <c r="D23" s="2" t="s">
        <v>5</v>
      </c>
      <c r="E23" s="2" t="s">
        <v>22</v>
      </c>
      <c r="F23" s="1">
        <v>74.541462398970296</v>
      </c>
    </row>
    <row r="24" spans="1:6" ht="15.75" customHeight="1">
      <c r="A24" s="2" t="s">
        <v>4</v>
      </c>
      <c r="B24" s="1" t="s">
        <v>337</v>
      </c>
      <c r="C24" s="1">
        <v>2018</v>
      </c>
      <c r="D24" s="2" t="s">
        <v>5</v>
      </c>
      <c r="E24" s="2" t="s">
        <v>22</v>
      </c>
      <c r="F24" s="1">
        <v>75.295099219705506</v>
      </c>
    </row>
    <row r="25" spans="1:6" ht="15.75" customHeight="1">
      <c r="A25" s="2" t="s">
        <v>4</v>
      </c>
      <c r="B25" s="1" t="s">
        <v>337</v>
      </c>
      <c r="C25" s="1">
        <v>2019</v>
      </c>
      <c r="D25" s="2" t="s">
        <v>5</v>
      </c>
      <c r="E25" s="2" t="s">
        <v>22</v>
      </c>
      <c r="F25" s="1">
        <v>76.065671897045604</v>
      </c>
    </row>
    <row r="26" spans="1:6" ht="15.75" customHeight="1">
      <c r="A26" s="2" t="s">
        <v>4</v>
      </c>
      <c r="B26" s="1" t="s">
        <v>337</v>
      </c>
      <c r="C26" s="1">
        <v>2020</v>
      </c>
      <c r="D26" s="2" t="s">
        <v>5</v>
      </c>
      <c r="E26" s="2" t="s">
        <v>22</v>
      </c>
      <c r="F26" s="1">
        <v>76.410678830413801</v>
      </c>
    </row>
    <row r="27" spans="1:6" ht="15.75" customHeight="1">
      <c r="A27" s="2" t="s">
        <v>4</v>
      </c>
      <c r="B27" s="1" t="s">
        <v>337</v>
      </c>
      <c r="C27" s="1">
        <v>2021</v>
      </c>
      <c r="D27" s="2" t="s">
        <v>5</v>
      </c>
      <c r="E27" s="2" t="s">
        <v>22</v>
      </c>
      <c r="F27" s="1">
        <v>76.174490234468294</v>
      </c>
    </row>
    <row r="28" spans="1:6" ht="15.75" customHeight="1">
      <c r="A28" s="2" t="s">
        <v>5</v>
      </c>
      <c r="B28" s="1" t="s">
        <v>338</v>
      </c>
      <c r="C28" s="1">
        <v>2009</v>
      </c>
      <c r="D28" s="2" t="s">
        <v>5</v>
      </c>
      <c r="E28" s="2" t="s">
        <v>22</v>
      </c>
      <c r="F28" s="1">
        <v>83.455597036262503</v>
      </c>
    </row>
    <row r="29" spans="1:6" ht="15.75" customHeight="1">
      <c r="A29" s="2" t="s">
        <v>5</v>
      </c>
      <c r="B29" s="1" t="s">
        <v>338</v>
      </c>
      <c r="C29" s="1">
        <v>2010</v>
      </c>
      <c r="D29" s="2" t="s">
        <v>5</v>
      </c>
      <c r="E29" s="2" t="s">
        <v>22</v>
      </c>
      <c r="F29" s="1">
        <v>81.935967578520803</v>
      </c>
    </row>
    <row r="30" spans="1:6" ht="15.75" customHeight="1">
      <c r="A30" s="2" t="s">
        <v>5</v>
      </c>
      <c r="B30" s="1" t="s">
        <v>338</v>
      </c>
      <c r="C30" s="1">
        <v>2011</v>
      </c>
      <c r="D30" s="2" t="s">
        <v>5</v>
      </c>
      <c r="E30" s="2" t="s">
        <v>22</v>
      </c>
      <c r="F30" s="1">
        <v>82.040601952024701</v>
      </c>
    </row>
    <row r="31" spans="1:6" ht="15.75" customHeight="1">
      <c r="A31" s="2" t="s">
        <v>5</v>
      </c>
      <c r="B31" s="1" t="s">
        <v>338</v>
      </c>
      <c r="C31" s="1">
        <v>2012</v>
      </c>
      <c r="D31" s="2" t="s">
        <v>5</v>
      </c>
      <c r="E31" s="2" t="s">
        <v>22</v>
      </c>
      <c r="F31" s="1">
        <v>81.926956493456302</v>
      </c>
    </row>
    <row r="32" spans="1:6" ht="15.75" customHeight="1">
      <c r="A32" s="2" t="s">
        <v>5</v>
      </c>
      <c r="B32" s="1" t="s">
        <v>338</v>
      </c>
      <c r="C32" s="1">
        <v>2013</v>
      </c>
      <c r="D32" s="2" t="s">
        <v>5</v>
      </c>
      <c r="E32" s="2" t="s">
        <v>22</v>
      </c>
      <c r="F32" s="1">
        <v>79.259750191180203</v>
      </c>
    </row>
    <row r="33" spans="1:6" ht="15.75" customHeight="1">
      <c r="A33" s="2" t="s">
        <v>5</v>
      </c>
      <c r="B33" s="1" t="s">
        <v>338</v>
      </c>
      <c r="C33" s="1">
        <v>2014</v>
      </c>
      <c r="D33" s="2" t="s">
        <v>5</v>
      </c>
      <c r="E33" s="2" t="s">
        <v>22</v>
      </c>
      <c r="F33" s="1">
        <v>79.342049526366495</v>
      </c>
    </row>
    <row r="34" spans="1:6" ht="15.75" customHeight="1">
      <c r="A34" s="2" t="s">
        <v>5</v>
      </c>
      <c r="B34" s="1" t="s">
        <v>338</v>
      </c>
      <c r="C34" s="1">
        <v>2015</v>
      </c>
      <c r="D34" s="2" t="s">
        <v>5</v>
      </c>
      <c r="E34" s="2" t="s">
        <v>22</v>
      </c>
      <c r="F34" s="1">
        <v>79.200284423692693</v>
      </c>
    </row>
    <row r="35" spans="1:6" ht="15.75" customHeight="1">
      <c r="A35" s="2" t="s">
        <v>5</v>
      </c>
      <c r="B35" s="1" t="s">
        <v>338</v>
      </c>
      <c r="C35" s="1">
        <v>2016</v>
      </c>
      <c r="D35" s="2" t="s">
        <v>5</v>
      </c>
      <c r="E35" s="2" t="s">
        <v>22</v>
      </c>
      <c r="F35" s="1">
        <v>80.183519199519296</v>
      </c>
    </row>
    <row r="36" spans="1:6" ht="15.75" customHeight="1">
      <c r="A36" s="2" t="s">
        <v>5</v>
      </c>
      <c r="B36" s="1" t="s">
        <v>338</v>
      </c>
      <c r="C36" s="1">
        <v>2017</v>
      </c>
      <c r="D36" s="2" t="s">
        <v>5</v>
      </c>
      <c r="E36" s="2" t="s">
        <v>22</v>
      </c>
      <c r="F36" s="1">
        <v>80.308203986556094</v>
      </c>
    </row>
    <row r="37" spans="1:6" ht="15.75" customHeight="1">
      <c r="A37" s="2" t="s">
        <v>5</v>
      </c>
      <c r="B37" s="1" t="s">
        <v>338</v>
      </c>
      <c r="C37" s="1">
        <v>2018</v>
      </c>
      <c r="D37" s="2" t="s">
        <v>5</v>
      </c>
      <c r="E37" s="2" t="s">
        <v>22</v>
      </c>
      <c r="F37" s="1">
        <v>80.286794506541099</v>
      </c>
    </row>
    <row r="38" spans="1:6" ht="15.75" customHeight="1">
      <c r="A38" s="2" t="s">
        <v>5</v>
      </c>
      <c r="B38" s="1" t="s">
        <v>338</v>
      </c>
      <c r="C38" s="1">
        <v>2019</v>
      </c>
      <c r="D38" s="2" t="s">
        <v>5</v>
      </c>
      <c r="E38" s="2" t="s">
        <v>22</v>
      </c>
      <c r="F38" s="1">
        <v>80.340532416462494</v>
      </c>
    </row>
    <row r="39" spans="1:6" ht="15.75" customHeight="1">
      <c r="A39" s="2" t="s">
        <v>5</v>
      </c>
      <c r="B39" s="1" t="s">
        <v>338</v>
      </c>
      <c r="C39" s="1">
        <v>2020</v>
      </c>
      <c r="D39" s="2" t="s">
        <v>5</v>
      </c>
      <c r="E39" s="2" t="s">
        <v>22</v>
      </c>
      <c r="F39" s="1">
        <v>79.103615784844806</v>
      </c>
    </row>
    <row r="40" spans="1:6" ht="15.75" customHeight="1">
      <c r="A40" s="2" t="s">
        <v>5</v>
      </c>
      <c r="B40" s="1" t="s">
        <v>338</v>
      </c>
      <c r="C40" s="1">
        <v>2021</v>
      </c>
      <c r="D40" s="2" t="s">
        <v>5</v>
      </c>
      <c r="E40" s="2" t="s">
        <v>22</v>
      </c>
      <c r="F40" s="1">
        <v>78.028390811432601</v>
      </c>
    </row>
    <row r="41" spans="1:6" ht="15.75" customHeight="1">
      <c r="A41" s="2" t="s">
        <v>6</v>
      </c>
      <c r="B41" s="1" t="s">
        <v>339</v>
      </c>
      <c r="C41" s="1">
        <v>2009</v>
      </c>
      <c r="D41" s="2" t="s">
        <v>5</v>
      </c>
      <c r="E41" s="2" t="s">
        <v>22</v>
      </c>
      <c r="F41" s="1">
        <v>85.936423898071595</v>
      </c>
    </row>
    <row r="42" spans="1:6" ht="15.75" customHeight="1">
      <c r="A42" s="2" t="s">
        <v>6</v>
      </c>
      <c r="B42" s="1" t="s">
        <v>339</v>
      </c>
      <c r="C42" s="1">
        <v>2010</v>
      </c>
      <c r="D42" s="2" t="s">
        <v>5</v>
      </c>
      <c r="E42" s="2" t="s">
        <v>22</v>
      </c>
      <c r="F42" s="1">
        <v>84.160305343511496</v>
      </c>
    </row>
    <row r="43" spans="1:6" ht="15.75" customHeight="1">
      <c r="A43" s="2" t="s">
        <v>6</v>
      </c>
      <c r="B43" s="1" t="s">
        <v>339</v>
      </c>
      <c r="C43" s="1">
        <v>2011</v>
      </c>
      <c r="D43" s="2" t="s">
        <v>5</v>
      </c>
      <c r="E43" s="2" t="s">
        <v>22</v>
      </c>
      <c r="F43" s="1">
        <v>83.990817624370493</v>
      </c>
    </row>
    <row r="44" spans="1:6" ht="15.75" customHeight="1">
      <c r="A44" s="2" t="s">
        <v>6</v>
      </c>
      <c r="B44" s="1" t="s">
        <v>339</v>
      </c>
      <c r="C44" s="1">
        <v>2012</v>
      </c>
      <c r="D44" s="2" t="s">
        <v>5</v>
      </c>
      <c r="E44" s="2" t="s">
        <v>22</v>
      </c>
      <c r="F44" s="1">
        <v>82.922633769987897</v>
      </c>
    </row>
    <row r="45" spans="1:6" ht="15.75" customHeight="1">
      <c r="A45" s="2" t="s">
        <v>6</v>
      </c>
      <c r="B45" s="1" t="s">
        <v>339</v>
      </c>
      <c r="C45" s="1">
        <v>2013</v>
      </c>
      <c r="D45" s="2" t="s">
        <v>5</v>
      </c>
      <c r="E45" s="2" t="s">
        <v>22</v>
      </c>
      <c r="F45" s="1">
        <v>80.364234425769197</v>
      </c>
    </row>
    <row r="46" spans="1:6" ht="15.75" customHeight="1">
      <c r="A46" s="2" t="s">
        <v>6</v>
      </c>
      <c r="B46" s="1" t="s">
        <v>339</v>
      </c>
      <c r="C46" s="1">
        <v>2014</v>
      </c>
      <c r="D46" s="2" t="s">
        <v>5</v>
      </c>
      <c r="E46" s="2" t="s">
        <v>22</v>
      </c>
      <c r="F46" s="1">
        <v>79.406850872423504</v>
      </c>
    </row>
    <row r="47" spans="1:6" ht="15.75" customHeight="1">
      <c r="A47" s="2" t="s">
        <v>6</v>
      </c>
      <c r="B47" s="1" t="s">
        <v>339</v>
      </c>
      <c r="C47" s="1">
        <v>2015</v>
      </c>
      <c r="D47" s="2" t="s">
        <v>5</v>
      </c>
      <c r="E47" s="2" t="s">
        <v>22</v>
      </c>
      <c r="F47" s="1">
        <v>78.893972354186403</v>
      </c>
    </row>
    <row r="48" spans="1:6" ht="15.75" customHeight="1">
      <c r="A48" s="2" t="s">
        <v>6</v>
      </c>
      <c r="B48" s="1" t="s">
        <v>339</v>
      </c>
      <c r="C48" s="1">
        <v>2016</v>
      </c>
      <c r="D48" s="2" t="s">
        <v>5</v>
      </c>
      <c r="E48" s="2" t="s">
        <v>22</v>
      </c>
      <c r="F48" s="1">
        <v>78.6989144778031</v>
      </c>
    </row>
    <row r="49" spans="1:6" ht="15.75" customHeight="1">
      <c r="A49" s="2" t="s">
        <v>6</v>
      </c>
      <c r="B49" s="1" t="s">
        <v>339</v>
      </c>
      <c r="C49" s="1">
        <v>2017</v>
      </c>
      <c r="D49" s="2" t="s">
        <v>5</v>
      </c>
      <c r="E49" s="2" t="s">
        <v>22</v>
      </c>
      <c r="F49" s="1">
        <v>78.839131636904497</v>
      </c>
    </row>
    <row r="50" spans="1:6" ht="15.75" customHeight="1">
      <c r="A50" s="2" t="s">
        <v>6</v>
      </c>
      <c r="B50" s="1" t="s">
        <v>339</v>
      </c>
      <c r="C50" s="1">
        <v>2018</v>
      </c>
      <c r="D50" s="2" t="s">
        <v>5</v>
      </c>
      <c r="E50" s="2" t="s">
        <v>22</v>
      </c>
      <c r="F50" s="1">
        <v>79.2601256390424</v>
      </c>
    </row>
    <row r="51" spans="1:6" ht="13">
      <c r="A51" s="2" t="s">
        <v>6</v>
      </c>
      <c r="B51" s="1" t="s">
        <v>339</v>
      </c>
      <c r="C51" s="1">
        <v>2019</v>
      </c>
      <c r="D51" s="2" t="s">
        <v>5</v>
      </c>
      <c r="E51" s="2" t="s">
        <v>22</v>
      </c>
      <c r="F51" s="1">
        <v>79.894806539153805</v>
      </c>
    </row>
    <row r="52" spans="1:6" ht="13">
      <c r="A52" s="2" t="s">
        <v>6</v>
      </c>
      <c r="B52" s="1" t="s">
        <v>339</v>
      </c>
      <c r="C52" s="1">
        <v>2020</v>
      </c>
      <c r="D52" s="2" t="s">
        <v>5</v>
      </c>
      <c r="E52" s="2" t="s">
        <v>22</v>
      </c>
      <c r="F52" s="1">
        <v>77.085099325544505</v>
      </c>
    </row>
    <row r="53" spans="1:6" ht="13">
      <c r="A53" s="2" t="s">
        <v>6</v>
      </c>
      <c r="B53" s="1" t="s">
        <v>339</v>
      </c>
      <c r="C53" s="1">
        <v>2021</v>
      </c>
      <c r="D53" s="2" t="s">
        <v>5</v>
      </c>
      <c r="E53" s="2" t="s">
        <v>22</v>
      </c>
      <c r="F53" s="1">
        <v>75.2721546639482</v>
      </c>
    </row>
    <row r="54" spans="1:6" ht="13">
      <c r="A54" s="2" t="s">
        <v>7</v>
      </c>
      <c r="B54" s="1" t="s">
        <v>340</v>
      </c>
      <c r="C54" s="1">
        <v>2009</v>
      </c>
      <c r="D54" s="2" t="s">
        <v>5</v>
      </c>
      <c r="E54" s="2" t="s">
        <v>22</v>
      </c>
      <c r="F54" s="1">
        <v>81.370367821891904</v>
      </c>
    </row>
    <row r="55" spans="1:6" ht="13">
      <c r="A55" s="2" t="s">
        <v>7</v>
      </c>
      <c r="B55" s="1" t="s">
        <v>340</v>
      </c>
      <c r="C55" s="1">
        <v>2010</v>
      </c>
      <c r="D55" s="2" t="s">
        <v>5</v>
      </c>
      <c r="E55" s="2" t="s">
        <v>22</v>
      </c>
      <c r="F55" s="1">
        <v>82.298451517758394</v>
      </c>
    </row>
    <row r="56" spans="1:6" ht="13">
      <c r="A56" s="2" t="s">
        <v>7</v>
      </c>
      <c r="B56" s="1" t="s">
        <v>340</v>
      </c>
      <c r="C56" s="1">
        <v>2011</v>
      </c>
      <c r="D56" s="2" t="s">
        <v>5</v>
      </c>
      <c r="E56" s="2" t="s">
        <v>22</v>
      </c>
      <c r="F56" s="1">
        <v>81.544319476408603</v>
      </c>
    </row>
    <row r="57" spans="1:6" ht="13">
      <c r="A57" s="2" t="s">
        <v>7</v>
      </c>
      <c r="B57" s="1" t="s">
        <v>340</v>
      </c>
      <c r="C57" s="1">
        <v>2012</v>
      </c>
      <c r="D57" s="2" t="s">
        <v>5</v>
      </c>
      <c r="E57" s="2" t="s">
        <v>22</v>
      </c>
      <c r="F57" s="1">
        <v>80.260583354821094</v>
      </c>
    </row>
    <row r="58" spans="1:6" ht="13">
      <c r="A58" s="2" t="s">
        <v>7</v>
      </c>
      <c r="B58" s="1" t="s">
        <v>340</v>
      </c>
      <c r="C58" s="1">
        <v>2013</v>
      </c>
      <c r="D58" s="2" t="s">
        <v>5</v>
      </c>
      <c r="E58" s="2" t="s">
        <v>22</v>
      </c>
      <c r="F58" s="1">
        <v>79.366573065428</v>
      </c>
    </row>
    <row r="59" spans="1:6" ht="13">
      <c r="A59" s="2" t="s">
        <v>7</v>
      </c>
      <c r="B59" s="1" t="s">
        <v>340</v>
      </c>
      <c r="C59" s="1">
        <v>2014</v>
      </c>
      <c r="D59" s="2" t="s">
        <v>5</v>
      </c>
      <c r="E59" s="2" t="s">
        <v>22</v>
      </c>
      <c r="F59" s="1">
        <v>77.033603707995397</v>
      </c>
    </row>
    <row r="60" spans="1:6" ht="13">
      <c r="A60" s="2" t="s">
        <v>7</v>
      </c>
      <c r="B60" s="1" t="s">
        <v>340</v>
      </c>
      <c r="C60" s="1">
        <v>2015</v>
      </c>
      <c r="D60" s="2" t="s">
        <v>5</v>
      </c>
      <c r="E60" s="2" t="s">
        <v>22</v>
      </c>
      <c r="F60" s="1">
        <v>75.992451204018096</v>
      </c>
    </row>
    <row r="61" spans="1:6" ht="13">
      <c r="A61" s="2" t="s">
        <v>7</v>
      </c>
      <c r="B61" s="1" t="s">
        <v>340</v>
      </c>
      <c r="C61" s="1">
        <v>2016</v>
      </c>
      <c r="D61" s="2" t="s">
        <v>5</v>
      </c>
      <c r="E61" s="2" t="s">
        <v>22</v>
      </c>
      <c r="F61" s="1">
        <v>74.830997465885503</v>
      </c>
    </row>
    <row r="62" spans="1:6" ht="13">
      <c r="A62" s="2" t="s">
        <v>7</v>
      </c>
      <c r="B62" s="1" t="s">
        <v>340</v>
      </c>
      <c r="C62" s="1">
        <v>2017</v>
      </c>
      <c r="D62" s="2" t="s">
        <v>5</v>
      </c>
      <c r="E62" s="2" t="s">
        <v>22</v>
      </c>
      <c r="F62" s="1">
        <v>73.529260949506593</v>
      </c>
    </row>
    <row r="63" spans="1:6" ht="13">
      <c r="A63" s="2" t="s">
        <v>7</v>
      </c>
      <c r="B63" s="1" t="s">
        <v>340</v>
      </c>
      <c r="C63" s="1">
        <v>2018</v>
      </c>
      <c r="D63" s="2" t="s">
        <v>5</v>
      </c>
      <c r="E63" s="2" t="s">
        <v>22</v>
      </c>
      <c r="F63" s="1">
        <v>72.491491353473506</v>
      </c>
    </row>
    <row r="64" spans="1:6" ht="13">
      <c r="A64" s="2" t="s">
        <v>7</v>
      </c>
      <c r="B64" s="1" t="s">
        <v>340</v>
      </c>
      <c r="C64" s="1">
        <v>2019</v>
      </c>
      <c r="D64" s="2" t="s">
        <v>5</v>
      </c>
      <c r="E64" s="2" t="s">
        <v>22</v>
      </c>
      <c r="F64" s="1">
        <v>72.161498355428506</v>
      </c>
    </row>
    <row r="65" spans="1:6" ht="13">
      <c r="A65" s="2" t="s">
        <v>7</v>
      </c>
      <c r="B65" s="1" t="s">
        <v>340</v>
      </c>
      <c r="C65" s="1">
        <v>2020</v>
      </c>
      <c r="D65" s="2" t="s">
        <v>5</v>
      </c>
      <c r="E65" s="2" t="s">
        <v>22</v>
      </c>
      <c r="F65" s="1">
        <v>71.0950314925405</v>
      </c>
    </row>
    <row r="66" spans="1:6" ht="13">
      <c r="A66" s="2" t="s">
        <v>7</v>
      </c>
      <c r="B66" s="1" t="s">
        <v>340</v>
      </c>
      <c r="C66" s="1">
        <v>2021</v>
      </c>
      <c r="D66" s="2" t="s">
        <v>5</v>
      </c>
      <c r="E66" s="2" t="s">
        <v>22</v>
      </c>
      <c r="F66" s="1">
        <v>69.395377573085497</v>
      </c>
    </row>
    <row r="67" spans="1:6" ht="13">
      <c r="A67" s="2" t="s">
        <v>8</v>
      </c>
      <c r="B67" s="1" t="s">
        <v>341</v>
      </c>
      <c r="C67" s="1">
        <v>2009</v>
      </c>
      <c r="D67" s="2" t="s">
        <v>5</v>
      </c>
      <c r="E67" s="2" t="s">
        <v>22</v>
      </c>
      <c r="F67" s="1">
        <v>81.536176845163894</v>
      </c>
    </row>
    <row r="68" spans="1:6" ht="13">
      <c r="A68" s="2" t="s">
        <v>8</v>
      </c>
      <c r="B68" s="1" t="s">
        <v>341</v>
      </c>
      <c r="C68" s="1">
        <v>2010</v>
      </c>
      <c r="D68" s="2" t="s">
        <v>5</v>
      </c>
      <c r="E68" s="2" t="s">
        <v>22</v>
      </c>
      <c r="F68" s="1">
        <v>83.362828620946701</v>
      </c>
    </row>
    <row r="69" spans="1:6" ht="13">
      <c r="A69" s="2" t="s">
        <v>8</v>
      </c>
      <c r="B69" s="1" t="s">
        <v>341</v>
      </c>
      <c r="C69" s="1">
        <v>2011</v>
      </c>
      <c r="D69" s="2" t="s">
        <v>5</v>
      </c>
      <c r="E69" s="2" t="s">
        <v>22</v>
      </c>
      <c r="F69" s="1">
        <v>83.080011667228803</v>
      </c>
    </row>
    <row r="70" spans="1:6" ht="13">
      <c r="A70" s="2" t="s">
        <v>8</v>
      </c>
      <c r="B70" s="1" t="s">
        <v>341</v>
      </c>
      <c r="C70" s="1">
        <v>2012</v>
      </c>
      <c r="D70" s="2" t="s">
        <v>5</v>
      </c>
      <c r="E70" s="2" t="s">
        <v>22</v>
      </c>
      <c r="F70" s="1">
        <v>82.414233733749597</v>
      </c>
    </row>
    <row r="71" spans="1:6" ht="13">
      <c r="A71" s="2" t="s">
        <v>8</v>
      </c>
      <c r="B71" s="1" t="s">
        <v>341</v>
      </c>
      <c r="C71" s="1">
        <v>2013</v>
      </c>
      <c r="D71" s="2" t="s">
        <v>5</v>
      </c>
      <c r="E71" s="2" t="s">
        <v>22</v>
      </c>
      <c r="F71" s="1">
        <v>81.5257821200085</v>
      </c>
    </row>
    <row r="72" spans="1:6" ht="13">
      <c r="A72" s="2" t="s">
        <v>8</v>
      </c>
      <c r="B72" s="1" t="s">
        <v>341</v>
      </c>
      <c r="C72" s="1">
        <v>2014</v>
      </c>
      <c r="D72" s="2" t="s">
        <v>5</v>
      </c>
      <c r="E72" s="2" t="s">
        <v>22</v>
      </c>
      <c r="F72" s="1">
        <v>75.965868423355403</v>
      </c>
    </row>
    <row r="73" spans="1:6" ht="13">
      <c r="A73" s="2" t="s">
        <v>8</v>
      </c>
      <c r="B73" s="1" t="s">
        <v>341</v>
      </c>
      <c r="C73" s="1">
        <v>2015</v>
      </c>
      <c r="D73" s="2" t="s">
        <v>5</v>
      </c>
      <c r="E73" s="2" t="s">
        <v>22</v>
      </c>
      <c r="F73" s="1">
        <v>75.497345923897896</v>
      </c>
    </row>
    <row r="74" spans="1:6" ht="13">
      <c r="A74" s="2" t="s">
        <v>8</v>
      </c>
      <c r="B74" s="1" t="s">
        <v>341</v>
      </c>
      <c r="C74" s="1">
        <v>2016</v>
      </c>
      <c r="D74" s="2" t="s">
        <v>5</v>
      </c>
      <c r="E74" s="2" t="s">
        <v>22</v>
      </c>
      <c r="F74" s="1">
        <v>74.713613998667995</v>
      </c>
    </row>
    <row r="75" spans="1:6" ht="13">
      <c r="A75" s="2" t="s">
        <v>8</v>
      </c>
      <c r="B75" s="1" t="s">
        <v>341</v>
      </c>
      <c r="C75" s="1">
        <v>2017</v>
      </c>
      <c r="D75" s="2" t="s">
        <v>5</v>
      </c>
      <c r="E75" s="2" t="s">
        <v>22</v>
      </c>
      <c r="F75" s="1">
        <v>74.921109007351305</v>
      </c>
    </row>
    <row r="76" spans="1:6" ht="13">
      <c r="A76" s="2" t="s">
        <v>8</v>
      </c>
      <c r="B76" s="1" t="s">
        <v>341</v>
      </c>
      <c r="C76" s="1">
        <v>2018</v>
      </c>
      <c r="D76" s="2" t="s">
        <v>5</v>
      </c>
      <c r="E76" s="2" t="s">
        <v>22</v>
      </c>
      <c r="F76" s="1">
        <v>74.682980646533395</v>
      </c>
    </row>
    <row r="77" spans="1:6" ht="13">
      <c r="A77" s="2" t="s">
        <v>8</v>
      </c>
      <c r="B77" s="1" t="s">
        <v>341</v>
      </c>
      <c r="C77" s="1">
        <v>2019</v>
      </c>
      <c r="D77" s="2" t="s">
        <v>5</v>
      </c>
      <c r="E77" s="2" t="s">
        <v>22</v>
      </c>
      <c r="F77" s="1">
        <v>74.667816398677701</v>
      </c>
    </row>
    <row r="78" spans="1:6" ht="13">
      <c r="A78" s="2" t="s">
        <v>8</v>
      </c>
      <c r="B78" s="1" t="s">
        <v>341</v>
      </c>
      <c r="C78" s="1">
        <v>2020</v>
      </c>
      <c r="D78" s="2" t="s">
        <v>5</v>
      </c>
      <c r="E78" s="2" t="s">
        <v>22</v>
      </c>
      <c r="F78" s="1">
        <v>72.127134005343606</v>
      </c>
    </row>
    <row r="79" spans="1:6" ht="13">
      <c r="A79" s="2" t="s">
        <v>8</v>
      </c>
      <c r="B79" s="1" t="s">
        <v>341</v>
      </c>
      <c r="C79" s="1">
        <v>2021</v>
      </c>
      <c r="D79" s="2" t="s">
        <v>5</v>
      </c>
      <c r="E79" s="2" t="s">
        <v>22</v>
      </c>
      <c r="F79" s="1">
        <v>70.472591683743801</v>
      </c>
    </row>
    <row r="80" spans="1:6" ht="13">
      <c r="A80" s="2" t="s">
        <v>9</v>
      </c>
      <c r="B80" s="1" t="s">
        <v>342</v>
      </c>
      <c r="C80" s="1">
        <v>2009</v>
      </c>
      <c r="D80" s="2" t="s">
        <v>5</v>
      </c>
      <c r="E80" s="2" t="s">
        <v>22</v>
      </c>
      <c r="F80" s="1">
        <v>77.348472302724204</v>
      </c>
    </row>
    <row r="81" spans="1:6" ht="13">
      <c r="A81" s="2" t="s">
        <v>9</v>
      </c>
      <c r="B81" s="1" t="s">
        <v>342</v>
      </c>
      <c r="C81" s="1">
        <v>2010</v>
      </c>
      <c r="D81" s="2" t="s">
        <v>5</v>
      </c>
      <c r="E81" s="2" t="s">
        <v>22</v>
      </c>
      <c r="F81" s="1">
        <v>78.829958147007403</v>
      </c>
    </row>
    <row r="82" spans="1:6" ht="13">
      <c r="A82" s="2" t="s">
        <v>9</v>
      </c>
      <c r="B82" s="1" t="s">
        <v>342</v>
      </c>
      <c r="C82" s="1">
        <v>2011</v>
      </c>
      <c r="D82" s="2" t="s">
        <v>5</v>
      </c>
      <c r="E82" s="2" t="s">
        <v>22</v>
      </c>
      <c r="F82" s="1">
        <v>81.205446576568306</v>
      </c>
    </row>
    <row r="83" spans="1:6" ht="13">
      <c r="A83" s="2" t="s">
        <v>9</v>
      </c>
      <c r="B83" s="1" t="s">
        <v>342</v>
      </c>
      <c r="C83" s="1">
        <v>2012</v>
      </c>
      <c r="D83" s="2" t="s">
        <v>5</v>
      </c>
      <c r="E83" s="2" t="s">
        <v>22</v>
      </c>
      <c r="F83" s="1">
        <v>80.934524946467903</v>
      </c>
    </row>
    <row r="84" spans="1:6" ht="13">
      <c r="A84" s="2" t="s">
        <v>9</v>
      </c>
      <c r="B84" s="1" t="s">
        <v>342</v>
      </c>
      <c r="C84" s="1">
        <v>2013</v>
      </c>
      <c r="D84" s="2" t="s">
        <v>5</v>
      </c>
      <c r="E84" s="2" t="s">
        <v>22</v>
      </c>
      <c r="F84" s="1">
        <v>80.348332935465905</v>
      </c>
    </row>
    <row r="85" spans="1:6" ht="13">
      <c r="A85" s="2" t="s">
        <v>9</v>
      </c>
      <c r="B85" s="1" t="s">
        <v>342</v>
      </c>
      <c r="C85" s="1">
        <v>2014</v>
      </c>
      <c r="D85" s="2" t="s">
        <v>5</v>
      </c>
      <c r="E85" s="2" t="s">
        <v>22</v>
      </c>
      <c r="F85" s="1">
        <v>79.598688550415005</v>
      </c>
    </row>
    <row r="86" spans="1:6" ht="13">
      <c r="A86" s="2" t="s">
        <v>9</v>
      </c>
      <c r="B86" s="1" t="s">
        <v>342</v>
      </c>
      <c r="C86" s="1">
        <v>2015</v>
      </c>
      <c r="D86" s="2" t="s">
        <v>5</v>
      </c>
      <c r="E86" s="2" t="s">
        <v>22</v>
      </c>
      <c r="F86" s="1">
        <v>76.817503438454096</v>
      </c>
    </row>
    <row r="87" spans="1:6" ht="13">
      <c r="A87" s="2" t="s">
        <v>9</v>
      </c>
      <c r="B87" s="1" t="s">
        <v>342</v>
      </c>
      <c r="C87" s="1">
        <v>2016</v>
      </c>
      <c r="D87" s="2" t="s">
        <v>5</v>
      </c>
      <c r="E87" s="2" t="s">
        <v>22</v>
      </c>
      <c r="F87" s="1">
        <v>75.204749610806502</v>
      </c>
    </row>
    <row r="88" spans="1:6" ht="13">
      <c r="A88" s="2" t="s">
        <v>9</v>
      </c>
      <c r="B88" s="1" t="s">
        <v>342</v>
      </c>
      <c r="C88" s="1">
        <v>2017</v>
      </c>
      <c r="D88" s="2" t="s">
        <v>5</v>
      </c>
      <c r="E88" s="2" t="s">
        <v>22</v>
      </c>
      <c r="F88" s="1">
        <v>73.669258086188705</v>
      </c>
    </row>
    <row r="89" spans="1:6" ht="13">
      <c r="A89" s="2" t="s">
        <v>9</v>
      </c>
      <c r="B89" s="1" t="s">
        <v>342</v>
      </c>
      <c r="C89" s="1">
        <v>2018</v>
      </c>
      <c r="D89" s="2" t="s">
        <v>5</v>
      </c>
      <c r="E89" s="2" t="s">
        <v>22</v>
      </c>
      <c r="F89" s="1">
        <v>72.450418182857405</v>
      </c>
    </row>
    <row r="90" spans="1:6" ht="13">
      <c r="A90" s="2" t="s">
        <v>9</v>
      </c>
      <c r="B90" s="1" t="s">
        <v>342</v>
      </c>
      <c r="C90" s="1">
        <v>2019</v>
      </c>
      <c r="D90" s="2" t="s">
        <v>5</v>
      </c>
      <c r="E90" s="2" t="s">
        <v>22</v>
      </c>
      <c r="F90" s="1">
        <v>71.621749319624996</v>
      </c>
    </row>
    <row r="91" spans="1:6" ht="13">
      <c r="A91" s="2" t="s">
        <v>9</v>
      </c>
      <c r="B91" s="1" t="s">
        <v>342</v>
      </c>
      <c r="C91" s="1">
        <v>2020</v>
      </c>
      <c r="D91" s="2" t="s">
        <v>5</v>
      </c>
      <c r="E91" s="2" t="s">
        <v>22</v>
      </c>
      <c r="F91" s="1">
        <v>69.861986901404507</v>
      </c>
    </row>
    <row r="92" spans="1:6" ht="13">
      <c r="A92" s="2" t="s">
        <v>9</v>
      </c>
      <c r="B92" s="1" t="s">
        <v>342</v>
      </c>
      <c r="C92" s="1">
        <v>2021</v>
      </c>
      <c r="D92" s="2" t="s">
        <v>5</v>
      </c>
      <c r="E92" s="2" t="s">
        <v>22</v>
      </c>
      <c r="F92" s="1">
        <v>67.714999582029094</v>
      </c>
    </row>
    <row r="93" spans="1:6" ht="13">
      <c r="A93" s="2" t="s">
        <v>10</v>
      </c>
      <c r="B93" s="1" t="s">
        <v>343</v>
      </c>
      <c r="C93" s="1">
        <v>2009</v>
      </c>
      <c r="D93" s="2" t="s">
        <v>5</v>
      </c>
      <c r="E93" s="2" t="s">
        <v>22</v>
      </c>
      <c r="F93" s="1">
        <v>86.230359162864005</v>
      </c>
    </row>
    <row r="94" spans="1:6" ht="13">
      <c r="A94" s="2" t="s">
        <v>10</v>
      </c>
      <c r="B94" s="1" t="s">
        <v>343</v>
      </c>
      <c r="C94" s="1">
        <v>2010</v>
      </c>
      <c r="D94" s="2" t="s">
        <v>5</v>
      </c>
      <c r="E94" s="2" t="s">
        <v>22</v>
      </c>
      <c r="F94" s="1">
        <v>86.051281017376695</v>
      </c>
    </row>
    <row r="95" spans="1:6" ht="13">
      <c r="A95" s="2" t="s">
        <v>10</v>
      </c>
      <c r="B95" s="1" t="s">
        <v>343</v>
      </c>
      <c r="C95" s="1">
        <v>2011</v>
      </c>
      <c r="D95" s="2" t="s">
        <v>5</v>
      </c>
      <c r="E95" s="2" t="s">
        <v>22</v>
      </c>
      <c r="F95" s="1">
        <v>86.283723234313499</v>
      </c>
    </row>
    <row r="96" spans="1:6" ht="13">
      <c r="A96" s="2" t="s">
        <v>10</v>
      </c>
      <c r="B96" s="1" t="s">
        <v>343</v>
      </c>
      <c r="C96" s="1">
        <v>2012</v>
      </c>
      <c r="D96" s="2" t="s">
        <v>5</v>
      </c>
      <c r="E96" s="2" t="s">
        <v>22</v>
      </c>
      <c r="F96" s="1">
        <v>85.197921333411102</v>
      </c>
    </row>
    <row r="97" spans="1:6" ht="13">
      <c r="A97" s="2" t="s">
        <v>10</v>
      </c>
      <c r="B97" s="1" t="s">
        <v>343</v>
      </c>
      <c r="C97" s="1">
        <v>2013</v>
      </c>
      <c r="D97" s="2" t="s">
        <v>5</v>
      </c>
      <c r="E97" s="2" t="s">
        <v>22</v>
      </c>
      <c r="F97" s="1">
        <v>83.810808190512105</v>
      </c>
    </row>
    <row r="98" spans="1:6" ht="13">
      <c r="A98" s="2" t="s">
        <v>10</v>
      </c>
      <c r="B98" s="1" t="s">
        <v>343</v>
      </c>
      <c r="C98" s="1">
        <v>2014</v>
      </c>
      <c r="D98" s="2" t="s">
        <v>5</v>
      </c>
      <c r="E98" s="2" t="s">
        <v>22</v>
      </c>
      <c r="F98" s="1">
        <v>83.742190019402898</v>
      </c>
    </row>
    <row r="99" spans="1:6" ht="13">
      <c r="A99" s="2" t="s">
        <v>10</v>
      </c>
      <c r="B99" s="1" t="s">
        <v>343</v>
      </c>
      <c r="C99" s="1">
        <v>2015</v>
      </c>
      <c r="D99" s="2" t="s">
        <v>5</v>
      </c>
      <c r="E99" s="2" t="s">
        <v>22</v>
      </c>
      <c r="F99" s="1">
        <v>83.475142815918403</v>
      </c>
    </row>
    <row r="100" spans="1:6" ht="13">
      <c r="A100" s="2" t="s">
        <v>10</v>
      </c>
      <c r="B100" s="1" t="s">
        <v>343</v>
      </c>
      <c r="C100" s="1">
        <v>2016</v>
      </c>
      <c r="D100" s="2" t="s">
        <v>5</v>
      </c>
      <c r="E100" s="2" t="s">
        <v>22</v>
      </c>
      <c r="F100" s="1">
        <v>82.6279731469658</v>
      </c>
    </row>
    <row r="101" spans="1:6" ht="13">
      <c r="A101" s="2" t="s">
        <v>10</v>
      </c>
      <c r="B101" s="1" t="s">
        <v>343</v>
      </c>
      <c r="C101" s="1">
        <v>2017</v>
      </c>
      <c r="D101" s="2" t="s">
        <v>5</v>
      </c>
      <c r="E101" s="2" t="s">
        <v>22</v>
      </c>
      <c r="F101" s="1">
        <v>82.374889931720901</v>
      </c>
    </row>
    <row r="102" spans="1:6" ht="13">
      <c r="A102" s="2" t="s">
        <v>10</v>
      </c>
      <c r="B102" s="1" t="s">
        <v>343</v>
      </c>
      <c r="C102" s="1">
        <v>2018</v>
      </c>
      <c r="D102" s="2" t="s">
        <v>5</v>
      </c>
      <c r="E102" s="2" t="s">
        <v>22</v>
      </c>
      <c r="F102" s="1">
        <v>82.2180304206681</v>
      </c>
    </row>
    <row r="103" spans="1:6" ht="13">
      <c r="A103" s="2" t="s">
        <v>10</v>
      </c>
      <c r="B103" s="1" t="s">
        <v>343</v>
      </c>
      <c r="C103" s="1">
        <v>2019</v>
      </c>
      <c r="D103" s="2" t="s">
        <v>5</v>
      </c>
      <c r="E103" s="2" t="s">
        <v>22</v>
      </c>
      <c r="F103" s="1">
        <v>82.328976088897704</v>
      </c>
    </row>
    <row r="104" spans="1:6" ht="13">
      <c r="A104" s="2" t="s">
        <v>10</v>
      </c>
      <c r="B104" s="1" t="s">
        <v>343</v>
      </c>
      <c r="C104" s="1">
        <v>2020</v>
      </c>
      <c r="D104" s="2" t="s">
        <v>5</v>
      </c>
      <c r="E104" s="2" t="s">
        <v>22</v>
      </c>
      <c r="F104" s="1">
        <v>81.733220050977096</v>
      </c>
    </row>
    <row r="105" spans="1:6" ht="13">
      <c r="A105" s="2" t="s">
        <v>10</v>
      </c>
      <c r="B105" s="1" t="s">
        <v>343</v>
      </c>
      <c r="C105" s="1">
        <v>2021</v>
      </c>
      <c r="D105" s="2" t="s">
        <v>5</v>
      </c>
      <c r="E105" s="2" t="s">
        <v>22</v>
      </c>
      <c r="F105" s="1">
        <v>80.694703485924293</v>
      </c>
    </row>
    <row r="106" spans="1:6" ht="13">
      <c r="A106" s="2" t="s">
        <v>11</v>
      </c>
      <c r="B106" s="1" t="s">
        <v>344</v>
      </c>
      <c r="C106" s="1">
        <v>2009</v>
      </c>
      <c r="D106" s="2" t="s">
        <v>5</v>
      </c>
      <c r="E106" s="2" t="s">
        <v>22</v>
      </c>
      <c r="F106" s="1">
        <v>80.8775799047866</v>
      </c>
    </row>
    <row r="107" spans="1:6" ht="13">
      <c r="A107" s="2" t="s">
        <v>11</v>
      </c>
      <c r="B107" s="1" t="s">
        <v>344</v>
      </c>
      <c r="C107" s="1">
        <v>2010</v>
      </c>
      <c r="D107" s="2" t="s">
        <v>5</v>
      </c>
      <c r="E107" s="2" t="s">
        <v>22</v>
      </c>
      <c r="F107" s="1">
        <v>80.249557602432006</v>
      </c>
    </row>
    <row r="108" spans="1:6" ht="13">
      <c r="A108" s="2" t="s">
        <v>11</v>
      </c>
      <c r="B108" s="1" t="s">
        <v>344</v>
      </c>
      <c r="C108" s="1">
        <v>2011</v>
      </c>
      <c r="D108" s="2" t="s">
        <v>5</v>
      </c>
      <c r="E108" s="2" t="s">
        <v>22</v>
      </c>
      <c r="F108" s="1">
        <v>79.727141869165294</v>
      </c>
    </row>
    <row r="109" spans="1:6" ht="13">
      <c r="A109" s="2" t="s">
        <v>11</v>
      </c>
      <c r="B109" s="1" t="s">
        <v>344</v>
      </c>
      <c r="C109" s="1">
        <v>2012</v>
      </c>
      <c r="D109" s="2" t="s">
        <v>5</v>
      </c>
      <c r="E109" s="2" t="s">
        <v>22</v>
      </c>
      <c r="F109" s="1">
        <v>79.382681721614304</v>
      </c>
    </row>
    <row r="110" spans="1:6" ht="13">
      <c r="A110" s="2" t="s">
        <v>11</v>
      </c>
      <c r="B110" s="1" t="s">
        <v>344</v>
      </c>
      <c r="C110" s="1">
        <v>2013</v>
      </c>
      <c r="D110" s="2" t="s">
        <v>5</v>
      </c>
      <c r="E110" s="2" t="s">
        <v>22</v>
      </c>
      <c r="F110" s="1">
        <v>79.017958751135694</v>
      </c>
    </row>
    <row r="111" spans="1:6" ht="13">
      <c r="A111" s="2" t="s">
        <v>11</v>
      </c>
      <c r="B111" s="1" t="s">
        <v>344</v>
      </c>
      <c r="C111" s="1">
        <v>2014</v>
      </c>
      <c r="D111" s="2" t="s">
        <v>5</v>
      </c>
      <c r="E111" s="2" t="s">
        <v>22</v>
      </c>
      <c r="F111" s="1">
        <v>78.656676107331606</v>
      </c>
    </row>
    <row r="112" spans="1:6" ht="13">
      <c r="A112" s="2" t="s">
        <v>11</v>
      </c>
      <c r="B112" s="1" t="s">
        <v>344</v>
      </c>
      <c r="C112" s="1">
        <v>2015</v>
      </c>
      <c r="D112" s="2" t="s">
        <v>5</v>
      </c>
      <c r="E112" s="2" t="s">
        <v>22</v>
      </c>
      <c r="F112" s="1">
        <v>78.647831434679503</v>
      </c>
    </row>
    <row r="113" spans="1:6" ht="13">
      <c r="A113" s="2" t="s">
        <v>11</v>
      </c>
      <c r="B113" s="1" t="s">
        <v>344</v>
      </c>
      <c r="C113" s="1">
        <v>2016</v>
      </c>
      <c r="D113" s="2" t="s">
        <v>5</v>
      </c>
      <c r="E113" s="2" t="s">
        <v>22</v>
      </c>
      <c r="F113" s="1">
        <v>78.504981863262799</v>
      </c>
    </row>
    <row r="114" spans="1:6" ht="13">
      <c r="A114" s="2" t="s">
        <v>11</v>
      </c>
      <c r="B114" s="1" t="s">
        <v>344</v>
      </c>
      <c r="C114" s="1">
        <v>2017</v>
      </c>
      <c r="D114" s="2" t="s">
        <v>5</v>
      </c>
      <c r="E114" s="2" t="s">
        <v>22</v>
      </c>
      <c r="F114" s="1">
        <v>78.292334228027002</v>
      </c>
    </row>
    <row r="115" spans="1:6" ht="13">
      <c r="A115" s="2" t="s">
        <v>11</v>
      </c>
      <c r="B115" s="1" t="s">
        <v>344</v>
      </c>
      <c r="C115" s="1">
        <v>2018</v>
      </c>
      <c r="D115" s="2" t="s">
        <v>5</v>
      </c>
      <c r="E115" s="2" t="s">
        <v>22</v>
      </c>
      <c r="F115" s="1">
        <v>78.273064209155606</v>
      </c>
    </row>
    <row r="116" spans="1:6" ht="13">
      <c r="A116" s="2" t="s">
        <v>11</v>
      </c>
      <c r="B116" s="1" t="s">
        <v>344</v>
      </c>
      <c r="C116" s="1">
        <v>2019</v>
      </c>
      <c r="D116" s="2" t="s">
        <v>5</v>
      </c>
      <c r="E116" s="2" t="s">
        <v>22</v>
      </c>
      <c r="F116" s="1">
        <v>78.077118365640203</v>
      </c>
    </row>
    <row r="117" spans="1:6" ht="13">
      <c r="A117" s="2" t="s">
        <v>11</v>
      </c>
      <c r="B117" s="1" t="s">
        <v>344</v>
      </c>
      <c r="C117" s="1">
        <v>2020</v>
      </c>
      <c r="D117" s="2" t="s">
        <v>5</v>
      </c>
      <c r="E117" s="2" t="s">
        <v>22</v>
      </c>
      <c r="F117" s="1">
        <v>77.177629291306005</v>
      </c>
    </row>
    <row r="118" spans="1:6" ht="13">
      <c r="A118" s="2" t="s">
        <v>11</v>
      </c>
      <c r="B118" s="1" t="s">
        <v>344</v>
      </c>
      <c r="C118" s="1">
        <v>2021</v>
      </c>
      <c r="D118" s="2" t="s">
        <v>5</v>
      </c>
      <c r="E118" s="2" t="s">
        <v>22</v>
      </c>
      <c r="F118" s="1">
        <v>77.902417402570805</v>
      </c>
    </row>
    <row r="119" spans="1:6" ht="13">
      <c r="A119" s="2" t="s">
        <v>12</v>
      </c>
      <c r="B119" s="1" t="s">
        <v>345</v>
      </c>
      <c r="C119" s="1">
        <v>2009</v>
      </c>
      <c r="D119" s="2" t="s">
        <v>5</v>
      </c>
      <c r="E119" s="2" t="s">
        <v>22</v>
      </c>
      <c r="F119" s="1">
        <v>83.832648487112394</v>
      </c>
    </row>
    <row r="120" spans="1:6" ht="13">
      <c r="A120" s="2" t="s">
        <v>12</v>
      </c>
      <c r="B120" s="1" t="s">
        <v>345</v>
      </c>
      <c r="C120" s="1">
        <v>2010</v>
      </c>
      <c r="D120" s="2" t="s">
        <v>5</v>
      </c>
      <c r="E120" s="2" t="s">
        <v>22</v>
      </c>
      <c r="F120" s="1">
        <v>85.076216732475004</v>
      </c>
    </row>
    <row r="121" spans="1:6" ht="13">
      <c r="A121" s="2" t="s">
        <v>12</v>
      </c>
      <c r="B121" s="1" t="s">
        <v>345</v>
      </c>
      <c r="C121" s="1">
        <v>2011</v>
      </c>
      <c r="D121" s="2" t="s">
        <v>5</v>
      </c>
      <c r="E121" s="2" t="s">
        <v>22</v>
      </c>
      <c r="F121" s="1">
        <v>86.020917505426198</v>
      </c>
    </row>
    <row r="122" spans="1:6" ht="13">
      <c r="A122" s="2" t="s">
        <v>12</v>
      </c>
      <c r="B122" s="1" t="s">
        <v>345</v>
      </c>
      <c r="C122" s="1">
        <v>2012</v>
      </c>
      <c r="D122" s="2" t="s">
        <v>5</v>
      </c>
      <c r="E122" s="2" t="s">
        <v>22</v>
      </c>
      <c r="F122" s="1">
        <v>85.927577078096903</v>
      </c>
    </row>
    <row r="123" spans="1:6" ht="13">
      <c r="A123" s="2" t="s">
        <v>12</v>
      </c>
      <c r="B123" s="1" t="s">
        <v>345</v>
      </c>
      <c r="C123" s="1">
        <v>2013</v>
      </c>
      <c r="D123" s="2" t="s">
        <v>5</v>
      </c>
      <c r="E123" s="2" t="s">
        <v>22</v>
      </c>
      <c r="F123" s="1">
        <v>86.211171869066604</v>
      </c>
    </row>
    <row r="124" spans="1:6" ht="13">
      <c r="A124" s="2" t="s">
        <v>12</v>
      </c>
      <c r="B124" s="1" t="s">
        <v>345</v>
      </c>
      <c r="C124" s="1">
        <v>2014</v>
      </c>
      <c r="D124" s="2" t="s">
        <v>5</v>
      </c>
      <c r="E124" s="2" t="s">
        <v>22</v>
      </c>
      <c r="F124" s="1">
        <v>85.091686371385407</v>
      </c>
    </row>
    <row r="125" spans="1:6" ht="13">
      <c r="A125" s="2" t="s">
        <v>12</v>
      </c>
      <c r="B125" s="1" t="s">
        <v>345</v>
      </c>
      <c r="C125" s="1">
        <v>2015</v>
      </c>
      <c r="D125" s="2" t="s">
        <v>5</v>
      </c>
      <c r="E125" s="2" t="s">
        <v>22</v>
      </c>
      <c r="F125" s="1">
        <v>87.331853258085104</v>
      </c>
    </row>
    <row r="126" spans="1:6" ht="13">
      <c r="A126" s="2" t="s">
        <v>12</v>
      </c>
      <c r="B126" s="1" t="s">
        <v>345</v>
      </c>
      <c r="C126" s="1">
        <v>2016</v>
      </c>
      <c r="D126" s="2" t="s">
        <v>5</v>
      </c>
      <c r="E126" s="2" t="s">
        <v>22</v>
      </c>
      <c r="F126" s="1">
        <v>87.169523104397996</v>
      </c>
    </row>
    <row r="127" spans="1:6" ht="13">
      <c r="A127" s="2" t="s">
        <v>12</v>
      </c>
      <c r="B127" s="1" t="s">
        <v>345</v>
      </c>
      <c r="C127" s="1">
        <v>2017</v>
      </c>
      <c r="D127" s="2" t="s">
        <v>5</v>
      </c>
      <c r="E127" s="2" t="s">
        <v>22</v>
      </c>
      <c r="F127" s="1">
        <v>87.240600706493396</v>
      </c>
    </row>
    <row r="128" spans="1:6" ht="13">
      <c r="A128" s="2" t="s">
        <v>12</v>
      </c>
      <c r="B128" s="1" t="s">
        <v>345</v>
      </c>
      <c r="C128" s="1">
        <v>2018</v>
      </c>
      <c r="D128" s="2" t="s">
        <v>5</v>
      </c>
      <c r="E128" s="2" t="s">
        <v>22</v>
      </c>
      <c r="F128" s="1">
        <v>87.232188457609794</v>
      </c>
    </row>
    <row r="129" spans="1:6" ht="13">
      <c r="A129" s="2" t="s">
        <v>12</v>
      </c>
      <c r="B129" s="1" t="s">
        <v>345</v>
      </c>
      <c r="C129" s="1">
        <v>2019</v>
      </c>
      <c r="D129" s="2" t="s">
        <v>5</v>
      </c>
      <c r="E129" s="2" t="s">
        <v>22</v>
      </c>
      <c r="F129" s="1">
        <v>87.834309566870601</v>
      </c>
    </row>
    <row r="130" spans="1:6" ht="13">
      <c r="A130" s="2" t="s">
        <v>12</v>
      </c>
      <c r="B130" s="1" t="s">
        <v>345</v>
      </c>
      <c r="C130" s="1">
        <v>2020</v>
      </c>
      <c r="D130" s="2" t="s">
        <v>5</v>
      </c>
      <c r="E130" s="2" t="s">
        <v>22</v>
      </c>
      <c r="F130" s="1">
        <v>88.262066992149101</v>
      </c>
    </row>
    <row r="131" spans="1:6" ht="13">
      <c r="A131" s="2" t="s">
        <v>12</v>
      </c>
      <c r="B131" s="1" t="s">
        <v>345</v>
      </c>
      <c r="C131" s="1">
        <v>2021</v>
      </c>
      <c r="D131" s="2" t="s">
        <v>5</v>
      </c>
      <c r="E131" s="2" t="s">
        <v>22</v>
      </c>
      <c r="F131" s="1">
        <v>89.026864534983105</v>
      </c>
    </row>
    <row r="132" spans="1:6" ht="13">
      <c r="A132" s="2" t="s">
        <v>13</v>
      </c>
      <c r="B132" s="1" t="s">
        <v>346</v>
      </c>
      <c r="C132" s="1">
        <v>2009</v>
      </c>
      <c r="D132" s="2" t="s">
        <v>5</v>
      </c>
      <c r="E132" s="2" t="s">
        <v>22</v>
      </c>
      <c r="F132" s="1">
        <v>82.052570446510202</v>
      </c>
    </row>
    <row r="133" spans="1:6" ht="13">
      <c r="A133" s="2" t="s">
        <v>13</v>
      </c>
      <c r="B133" s="1" t="s">
        <v>346</v>
      </c>
      <c r="C133" s="1">
        <v>2010</v>
      </c>
      <c r="D133" s="2" t="s">
        <v>5</v>
      </c>
      <c r="E133" s="2" t="s">
        <v>22</v>
      </c>
      <c r="F133" s="1">
        <v>82.129206776839595</v>
      </c>
    </row>
    <row r="134" spans="1:6" ht="13">
      <c r="A134" s="2" t="s">
        <v>13</v>
      </c>
      <c r="B134" s="1" t="s">
        <v>346</v>
      </c>
      <c r="C134" s="1">
        <v>2011</v>
      </c>
      <c r="D134" s="2" t="s">
        <v>5</v>
      </c>
      <c r="E134" s="2" t="s">
        <v>22</v>
      </c>
      <c r="F134" s="1">
        <v>82.407639745002399</v>
      </c>
    </row>
    <row r="135" spans="1:6" ht="13">
      <c r="A135" s="2" t="s">
        <v>13</v>
      </c>
      <c r="B135" s="1" t="s">
        <v>346</v>
      </c>
      <c r="C135" s="1">
        <v>2012</v>
      </c>
      <c r="D135" s="2" t="s">
        <v>5</v>
      </c>
      <c r="E135" s="2" t="s">
        <v>22</v>
      </c>
      <c r="F135" s="1">
        <v>81.461266715310501</v>
      </c>
    </row>
    <row r="136" spans="1:6" ht="13">
      <c r="A136" s="2" t="s">
        <v>13</v>
      </c>
      <c r="B136" s="1" t="s">
        <v>346</v>
      </c>
      <c r="C136" s="1">
        <v>2013</v>
      </c>
      <c r="D136" s="2" t="s">
        <v>5</v>
      </c>
      <c r="E136" s="2" t="s">
        <v>22</v>
      </c>
      <c r="F136" s="1">
        <v>80.543267504488298</v>
      </c>
    </row>
    <row r="137" spans="1:6" ht="13">
      <c r="A137" s="2" t="s">
        <v>13</v>
      </c>
      <c r="B137" s="1" t="s">
        <v>346</v>
      </c>
      <c r="C137" s="1">
        <v>2014</v>
      </c>
      <c r="D137" s="2" t="s">
        <v>5</v>
      </c>
      <c r="E137" s="2" t="s">
        <v>22</v>
      </c>
      <c r="F137" s="1">
        <v>77.813841220872504</v>
      </c>
    </row>
    <row r="138" spans="1:6" ht="13">
      <c r="A138" s="2" t="s">
        <v>13</v>
      </c>
      <c r="B138" s="1" t="s">
        <v>346</v>
      </c>
      <c r="C138" s="1">
        <v>2015</v>
      </c>
      <c r="D138" s="2" t="s">
        <v>5</v>
      </c>
      <c r="E138" s="2" t="s">
        <v>22</v>
      </c>
      <c r="F138" s="1">
        <v>77.161355891247297</v>
      </c>
    </row>
    <row r="139" spans="1:6" ht="13">
      <c r="A139" s="2" t="s">
        <v>13</v>
      </c>
      <c r="B139" s="1" t="s">
        <v>346</v>
      </c>
      <c r="C139" s="1">
        <v>2016</v>
      </c>
      <c r="D139" s="2" t="s">
        <v>5</v>
      </c>
      <c r="E139" s="2" t="s">
        <v>22</v>
      </c>
      <c r="F139" s="1">
        <v>76.894852116438599</v>
      </c>
    </row>
    <row r="140" spans="1:6" ht="13">
      <c r="A140" s="2" t="s">
        <v>13</v>
      </c>
      <c r="B140" s="1" t="s">
        <v>346</v>
      </c>
      <c r="C140" s="1">
        <v>2017</v>
      </c>
      <c r="D140" s="2" t="s">
        <v>5</v>
      </c>
      <c r="E140" s="2" t="s">
        <v>22</v>
      </c>
      <c r="F140" s="1">
        <v>76.898321669922495</v>
      </c>
    </row>
    <row r="141" spans="1:6" ht="13">
      <c r="A141" s="2" t="s">
        <v>13</v>
      </c>
      <c r="B141" s="1" t="s">
        <v>346</v>
      </c>
      <c r="C141" s="1">
        <v>2018</v>
      </c>
      <c r="D141" s="2" t="s">
        <v>5</v>
      </c>
      <c r="E141" s="2" t="s">
        <v>22</v>
      </c>
      <c r="F141" s="1">
        <v>77.560686379004906</v>
      </c>
    </row>
    <row r="142" spans="1:6" ht="13">
      <c r="A142" s="2" t="s">
        <v>13</v>
      </c>
      <c r="B142" s="1" t="s">
        <v>346</v>
      </c>
      <c r="C142" s="1">
        <v>2019</v>
      </c>
      <c r="D142" s="2" t="s">
        <v>5</v>
      </c>
      <c r="E142" s="2" t="s">
        <v>22</v>
      </c>
      <c r="F142" s="1">
        <v>77.814703879710294</v>
      </c>
    </row>
    <row r="143" spans="1:6" ht="13">
      <c r="A143" s="2" t="s">
        <v>13</v>
      </c>
      <c r="B143" s="1" t="s">
        <v>346</v>
      </c>
      <c r="C143" s="1">
        <v>2020</v>
      </c>
      <c r="D143" s="2" t="s">
        <v>5</v>
      </c>
      <c r="E143" s="2" t="s">
        <v>22</v>
      </c>
      <c r="F143" s="1">
        <v>77.354787930553698</v>
      </c>
    </row>
    <row r="144" spans="1:6" ht="13">
      <c r="A144" s="2" t="s">
        <v>13</v>
      </c>
      <c r="B144" s="1" t="s">
        <v>346</v>
      </c>
      <c r="C144" s="1">
        <v>2021</v>
      </c>
      <c r="D144" s="2" t="s">
        <v>5</v>
      </c>
      <c r="E144" s="2" t="s">
        <v>22</v>
      </c>
      <c r="F144" s="1">
        <v>76.156398573692599</v>
      </c>
    </row>
    <row r="145" spans="1:6" ht="13">
      <c r="A145" s="2" t="s">
        <v>14</v>
      </c>
      <c r="B145" s="1" t="s">
        <v>347</v>
      </c>
      <c r="C145" s="1">
        <v>2009</v>
      </c>
      <c r="D145" s="2" t="s">
        <v>5</v>
      </c>
      <c r="E145" s="2" t="s">
        <v>22</v>
      </c>
      <c r="F145" s="1">
        <v>84.850600134861807</v>
      </c>
    </row>
    <row r="146" spans="1:6" ht="13">
      <c r="A146" s="2" t="s">
        <v>14</v>
      </c>
      <c r="B146" s="1" t="s">
        <v>347</v>
      </c>
      <c r="C146" s="1">
        <v>2010</v>
      </c>
      <c r="D146" s="2" t="s">
        <v>5</v>
      </c>
      <c r="E146" s="2" t="s">
        <v>22</v>
      </c>
      <c r="F146" s="1">
        <v>84.246038057003801</v>
      </c>
    </row>
    <row r="147" spans="1:6" ht="13">
      <c r="A147" s="2" t="s">
        <v>14</v>
      </c>
      <c r="B147" s="1" t="s">
        <v>347</v>
      </c>
      <c r="C147" s="1">
        <v>2011</v>
      </c>
      <c r="D147" s="2" t="s">
        <v>5</v>
      </c>
      <c r="E147" s="2" t="s">
        <v>22</v>
      </c>
      <c r="F147" s="1">
        <v>84.184181172237899</v>
      </c>
    </row>
    <row r="148" spans="1:6" ht="13">
      <c r="A148" s="2" t="s">
        <v>14</v>
      </c>
      <c r="B148" s="1" t="s">
        <v>347</v>
      </c>
      <c r="C148" s="1">
        <v>2012</v>
      </c>
      <c r="D148" s="2" t="s">
        <v>5</v>
      </c>
      <c r="E148" s="2" t="s">
        <v>22</v>
      </c>
      <c r="F148" s="1">
        <v>83.149222085604507</v>
      </c>
    </row>
    <row r="149" spans="1:6" ht="13">
      <c r="A149" s="2" t="s">
        <v>14</v>
      </c>
      <c r="B149" s="1" t="s">
        <v>347</v>
      </c>
      <c r="C149" s="1">
        <v>2013</v>
      </c>
      <c r="D149" s="2" t="s">
        <v>5</v>
      </c>
      <c r="E149" s="2" t="s">
        <v>22</v>
      </c>
      <c r="F149" s="1">
        <v>81.964784103276997</v>
      </c>
    </row>
    <row r="150" spans="1:6" ht="13">
      <c r="A150" s="2" t="s">
        <v>14</v>
      </c>
      <c r="B150" s="1" t="s">
        <v>347</v>
      </c>
      <c r="C150" s="1">
        <v>2014</v>
      </c>
      <c r="D150" s="2" t="s">
        <v>5</v>
      </c>
      <c r="E150" s="2" t="s">
        <v>22</v>
      </c>
      <c r="F150" s="1">
        <v>78.7872701592526</v>
      </c>
    </row>
    <row r="151" spans="1:6" ht="13">
      <c r="A151" s="2" t="s">
        <v>14</v>
      </c>
      <c r="B151" s="1" t="s">
        <v>347</v>
      </c>
      <c r="C151" s="1">
        <v>2015</v>
      </c>
      <c r="D151" s="2" t="s">
        <v>5</v>
      </c>
      <c r="E151" s="2" t="s">
        <v>22</v>
      </c>
      <c r="F151" s="1">
        <v>77.805692058796097</v>
      </c>
    </row>
    <row r="152" spans="1:6" ht="13">
      <c r="A152" s="2" t="s">
        <v>14</v>
      </c>
      <c r="B152" s="1" t="s">
        <v>347</v>
      </c>
      <c r="C152" s="1">
        <v>2016</v>
      </c>
      <c r="D152" s="2" t="s">
        <v>5</v>
      </c>
      <c r="E152" s="2" t="s">
        <v>22</v>
      </c>
      <c r="F152" s="1">
        <v>77.400117770530002</v>
      </c>
    </row>
    <row r="153" spans="1:6" ht="13">
      <c r="A153" s="2" t="s">
        <v>14</v>
      </c>
      <c r="B153" s="1" t="s">
        <v>347</v>
      </c>
      <c r="C153" s="1">
        <v>2017</v>
      </c>
      <c r="D153" s="2" t="s">
        <v>5</v>
      </c>
      <c r="E153" s="2" t="s">
        <v>22</v>
      </c>
      <c r="F153" s="1">
        <v>77.362228953786399</v>
      </c>
    </row>
    <row r="154" spans="1:6" ht="13">
      <c r="A154" s="2" t="s">
        <v>14</v>
      </c>
      <c r="B154" s="1" t="s">
        <v>347</v>
      </c>
      <c r="C154" s="1">
        <v>2018</v>
      </c>
      <c r="D154" s="2" t="s">
        <v>5</v>
      </c>
      <c r="E154" s="2" t="s">
        <v>22</v>
      </c>
      <c r="F154" s="1">
        <v>77.6922379823624</v>
      </c>
    </row>
    <row r="155" spans="1:6" ht="13">
      <c r="A155" s="2" t="s">
        <v>14</v>
      </c>
      <c r="B155" s="1" t="s">
        <v>347</v>
      </c>
      <c r="C155" s="1">
        <v>2019</v>
      </c>
      <c r="D155" s="2" t="s">
        <v>5</v>
      </c>
      <c r="E155" s="2" t="s">
        <v>22</v>
      </c>
      <c r="F155" s="1">
        <v>77.4453837765233</v>
      </c>
    </row>
    <row r="156" spans="1:6" ht="13">
      <c r="A156" s="2" t="s">
        <v>14</v>
      </c>
      <c r="B156" s="1" t="s">
        <v>347</v>
      </c>
      <c r="C156" s="1">
        <v>2020</v>
      </c>
      <c r="D156" s="2" t="s">
        <v>5</v>
      </c>
      <c r="E156" s="2" t="s">
        <v>22</v>
      </c>
      <c r="F156" s="1">
        <v>76.6276627662766</v>
      </c>
    </row>
    <row r="157" spans="1:6" ht="13">
      <c r="A157" s="2" t="s">
        <v>14</v>
      </c>
      <c r="B157" s="1" t="s">
        <v>347</v>
      </c>
      <c r="C157" s="1">
        <v>2021</v>
      </c>
      <c r="D157" s="2" t="s">
        <v>5</v>
      </c>
      <c r="E157" s="2" t="s">
        <v>22</v>
      </c>
      <c r="F157" s="1">
        <v>75.684573452599906</v>
      </c>
    </row>
    <row r="158" spans="1:6" ht="13">
      <c r="A158" s="2" t="s">
        <v>15</v>
      </c>
      <c r="B158" s="1" t="s">
        <v>348</v>
      </c>
      <c r="C158" s="1">
        <v>2009</v>
      </c>
      <c r="D158" s="2" t="s">
        <v>5</v>
      </c>
      <c r="E158" s="2" t="s">
        <v>22</v>
      </c>
      <c r="F158" s="1">
        <v>85.699820073433401</v>
      </c>
    </row>
    <row r="159" spans="1:6" ht="13">
      <c r="A159" s="2" t="s">
        <v>15</v>
      </c>
      <c r="B159" s="1" t="s">
        <v>348</v>
      </c>
      <c r="C159" s="1">
        <v>2010</v>
      </c>
      <c r="D159" s="2" t="s">
        <v>5</v>
      </c>
      <c r="E159" s="2" t="s">
        <v>22</v>
      </c>
      <c r="F159" s="1">
        <v>85.467109413588503</v>
      </c>
    </row>
    <row r="160" spans="1:6" ht="13">
      <c r="A160" s="2" t="s">
        <v>15</v>
      </c>
      <c r="B160" s="1" t="s">
        <v>348</v>
      </c>
      <c r="C160" s="1">
        <v>2011</v>
      </c>
      <c r="D160" s="2" t="s">
        <v>5</v>
      </c>
      <c r="E160" s="2" t="s">
        <v>22</v>
      </c>
      <c r="F160" s="1">
        <v>85.097615690400801</v>
      </c>
    </row>
    <row r="161" spans="1:6" ht="13">
      <c r="A161" s="2" t="s">
        <v>15</v>
      </c>
      <c r="B161" s="1" t="s">
        <v>348</v>
      </c>
      <c r="C161" s="1">
        <v>2012</v>
      </c>
      <c r="D161" s="2" t="s">
        <v>5</v>
      </c>
      <c r="E161" s="2" t="s">
        <v>22</v>
      </c>
      <c r="F161" s="1">
        <v>84.286446559066306</v>
      </c>
    </row>
    <row r="162" spans="1:6" ht="13">
      <c r="A162" s="2" t="s">
        <v>15</v>
      </c>
      <c r="B162" s="1" t="s">
        <v>348</v>
      </c>
      <c r="C162" s="1">
        <v>2013</v>
      </c>
      <c r="D162" s="2" t="s">
        <v>5</v>
      </c>
      <c r="E162" s="2" t="s">
        <v>22</v>
      </c>
      <c r="F162" s="1">
        <v>82.633890044340703</v>
      </c>
    </row>
    <row r="163" spans="1:6" ht="13">
      <c r="A163" s="2" t="s">
        <v>15</v>
      </c>
      <c r="B163" s="1" t="s">
        <v>348</v>
      </c>
      <c r="C163" s="1">
        <v>2014</v>
      </c>
      <c r="D163" s="2" t="s">
        <v>5</v>
      </c>
      <c r="E163" s="2" t="s">
        <v>22</v>
      </c>
      <c r="F163" s="1">
        <v>81.236404789841103</v>
      </c>
    </row>
    <row r="164" spans="1:6" ht="13">
      <c r="A164" s="2" t="s">
        <v>15</v>
      </c>
      <c r="B164" s="1" t="s">
        <v>348</v>
      </c>
      <c r="C164" s="1">
        <v>2015</v>
      </c>
      <c r="D164" s="2" t="s">
        <v>5</v>
      </c>
      <c r="E164" s="2" t="s">
        <v>22</v>
      </c>
      <c r="F164" s="1">
        <v>80.301777836649606</v>
      </c>
    </row>
    <row r="165" spans="1:6" ht="13">
      <c r="A165" s="2" t="s">
        <v>15</v>
      </c>
      <c r="B165" s="1" t="s">
        <v>348</v>
      </c>
      <c r="C165" s="1">
        <v>2016</v>
      </c>
      <c r="D165" s="2" t="s">
        <v>5</v>
      </c>
      <c r="E165" s="2" t="s">
        <v>22</v>
      </c>
      <c r="F165" s="1">
        <v>78.823704389770697</v>
      </c>
    </row>
    <row r="166" spans="1:6" ht="13">
      <c r="A166" s="2" t="s">
        <v>15</v>
      </c>
      <c r="B166" s="1" t="s">
        <v>348</v>
      </c>
      <c r="C166" s="1">
        <v>2017</v>
      </c>
      <c r="D166" s="2" t="s">
        <v>5</v>
      </c>
      <c r="E166" s="2" t="s">
        <v>22</v>
      </c>
      <c r="F166" s="1">
        <v>77.547540894433496</v>
      </c>
    </row>
    <row r="167" spans="1:6" ht="13">
      <c r="A167" s="2" t="s">
        <v>15</v>
      </c>
      <c r="B167" s="1" t="s">
        <v>348</v>
      </c>
      <c r="C167" s="1">
        <v>2018</v>
      </c>
      <c r="D167" s="2" t="s">
        <v>5</v>
      </c>
      <c r="E167" s="2" t="s">
        <v>22</v>
      </c>
      <c r="F167" s="1">
        <v>76.634268439359005</v>
      </c>
    </row>
    <row r="168" spans="1:6" ht="13">
      <c r="A168" s="2" t="s">
        <v>15</v>
      </c>
      <c r="B168" s="1" t="s">
        <v>348</v>
      </c>
      <c r="C168" s="1">
        <v>2019</v>
      </c>
      <c r="D168" s="2" t="s">
        <v>5</v>
      </c>
      <c r="E168" s="2" t="s">
        <v>22</v>
      </c>
      <c r="F168" s="1">
        <v>76.2895743650962</v>
      </c>
    </row>
    <row r="169" spans="1:6" ht="13">
      <c r="A169" s="2" t="s">
        <v>15</v>
      </c>
      <c r="B169" s="1" t="s">
        <v>348</v>
      </c>
      <c r="C169" s="1">
        <v>2020</v>
      </c>
      <c r="D169" s="2" t="s">
        <v>5</v>
      </c>
      <c r="E169" s="2" t="s">
        <v>22</v>
      </c>
      <c r="F169" s="1">
        <v>76.259552051305207</v>
      </c>
    </row>
    <row r="170" spans="1:6" ht="13">
      <c r="A170" s="2" t="s">
        <v>15</v>
      </c>
      <c r="B170" s="1" t="s">
        <v>348</v>
      </c>
      <c r="C170" s="1">
        <v>2021</v>
      </c>
      <c r="D170" s="2" t="s">
        <v>5</v>
      </c>
      <c r="E170" s="2" t="s">
        <v>22</v>
      </c>
      <c r="F170" s="1">
        <v>75.368610775718807</v>
      </c>
    </row>
    <row r="171" spans="1:6" ht="13">
      <c r="A171" s="2" t="s">
        <v>16</v>
      </c>
      <c r="B171" s="1" t="s">
        <v>349</v>
      </c>
      <c r="C171" s="1">
        <v>2009</v>
      </c>
      <c r="D171" s="2" t="s">
        <v>5</v>
      </c>
      <c r="E171" s="2" t="s">
        <v>22</v>
      </c>
      <c r="F171" s="1">
        <v>81.685726801625506</v>
      </c>
    </row>
    <row r="172" spans="1:6" ht="13">
      <c r="A172" s="2" t="s">
        <v>16</v>
      </c>
      <c r="B172" s="1" t="s">
        <v>349</v>
      </c>
      <c r="C172" s="1">
        <v>2010</v>
      </c>
      <c r="D172" s="2" t="s">
        <v>5</v>
      </c>
      <c r="E172" s="2" t="s">
        <v>22</v>
      </c>
      <c r="F172" s="1">
        <v>82.167964600134894</v>
      </c>
    </row>
    <row r="173" spans="1:6" ht="13">
      <c r="A173" s="2" t="s">
        <v>16</v>
      </c>
      <c r="B173" s="1" t="s">
        <v>349</v>
      </c>
      <c r="C173" s="1">
        <v>2011</v>
      </c>
      <c r="D173" s="2" t="s">
        <v>5</v>
      </c>
      <c r="E173" s="2" t="s">
        <v>22</v>
      </c>
      <c r="F173" s="1">
        <v>82.810175097545098</v>
      </c>
    </row>
    <row r="174" spans="1:6" ht="13">
      <c r="A174" s="2" t="s">
        <v>16</v>
      </c>
      <c r="B174" s="1" t="s">
        <v>349</v>
      </c>
      <c r="C174" s="1">
        <v>2012</v>
      </c>
      <c r="D174" s="2" t="s">
        <v>5</v>
      </c>
      <c r="E174" s="2" t="s">
        <v>22</v>
      </c>
      <c r="F174" s="1">
        <v>82.619114777180798</v>
      </c>
    </row>
    <row r="175" spans="1:6" ht="13">
      <c r="A175" s="2" t="s">
        <v>16</v>
      </c>
      <c r="B175" s="1" t="s">
        <v>349</v>
      </c>
      <c r="C175" s="1">
        <v>2013</v>
      </c>
      <c r="D175" s="2" t="s">
        <v>5</v>
      </c>
      <c r="E175" s="2" t="s">
        <v>22</v>
      </c>
      <c r="F175" s="1">
        <v>81.886620879999597</v>
      </c>
    </row>
    <row r="176" spans="1:6" ht="13">
      <c r="A176" s="2" t="s">
        <v>16</v>
      </c>
      <c r="B176" s="1" t="s">
        <v>349</v>
      </c>
      <c r="C176" s="1">
        <v>2014</v>
      </c>
      <c r="D176" s="2" t="s">
        <v>5</v>
      </c>
      <c r="E176" s="2" t="s">
        <v>22</v>
      </c>
      <c r="F176" s="1">
        <v>81.241261527951707</v>
      </c>
    </row>
    <row r="177" spans="1:6" ht="13">
      <c r="A177" s="2" t="s">
        <v>16</v>
      </c>
      <c r="B177" s="1" t="s">
        <v>349</v>
      </c>
      <c r="C177" s="1">
        <v>2015</v>
      </c>
      <c r="D177" s="2" t="s">
        <v>5</v>
      </c>
      <c r="E177" s="2" t="s">
        <v>22</v>
      </c>
      <c r="F177" s="1">
        <v>80.811668990955695</v>
      </c>
    </row>
    <row r="178" spans="1:6" ht="13">
      <c r="A178" s="2" t="s">
        <v>16</v>
      </c>
      <c r="B178" s="1" t="s">
        <v>349</v>
      </c>
      <c r="C178" s="1">
        <v>2016</v>
      </c>
      <c r="D178" s="2" t="s">
        <v>5</v>
      </c>
      <c r="E178" s="2" t="s">
        <v>22</v>
      </c>
      <c r="F178" s="1">
        <v>80.3455997679078</v>
      </c>
    </row>
    <row r="179" spans="1:6" ht="13">
      <c r="A179" s="2" t="s">
        <v>16</v>
      </c>
      <c r="B179" s="1" t="s">
        <v>349</v>
      </c>
      <c r="C179" s="1">
        <v>2017</v>
      </c>
      <c r="D179" s="2" t="s">
        <v>5</v>
      </c>
      <c r="E179" s="2" t="s">
        <v>22</v>
      </c>
      <c r="F179" s="1">
        <v>79.948526765402903</v>
      </c>
    </row>
    <row r="180" spans="1:6" ht="13">
      <c r="A180" s="2" t="s">
        <v>16</v>
      </c>
      <c r="B180" s="1" t="s">
        <v>349</v>
      </c>
      <c r="C180" s="1">
        <v>2018</v>
      </c>
      <c r="D180" s="2" t="s">
        <v>5</v>
      </c>
      <c r="E180" s="2" t="s">
        <v>22</v>
      </c>
      <c r="F180" s="1">
        <v>79.877394740057795</v>
      </c>
    </row>
    <row r="181" spans="1:6" ht="13">
      <c r="A181" s="2" t="s">
        <v>16</v>
      </c>
      <c r="B181" s="1" t="s">
        <v>349</v>
      </c>
      <c r="C181" s="1">
        <v>2019</v>
      </c>
      <c r="D181" s="2" t="s">
        <v>5</v>
      </c>
      <c r="E181" s="2" t="s">
        <v>22</v>
      </c>
      <c r="F181" s="1">
        <v>79.102747803726402</v>
      </c>
    </row>
    <row r="182" spans="1:6" ht="13">
      <c r="A182" s="2" t="s">
        <v>16</v>
      </c>
      <c r="B182" s="1" t="s">
        <v>349</v>
      </c>
      <c r="C182" s="1">
        <v>2020</v>
      </c>
      <c r="D182" s="2" t="s">
        <v>5</v>
      </c>
      <c r="E182" s="2" t="s">
        <v>22</v>
      </c>
      <c r="F182" s="1">
        <v>77.823689587835801</v>
      </c>
    </row>
    <row r="183" spans="1:6" ht="13">
      <c r="A183" s="2" t="s">
        <v>16</v>
      </c>
      <c r="B183" s="1" t="s">
        <v>349</v>
      </c>
      <c r="C183" s="1">
        <v>2021</v>
      </c>
      <c r="D183" s="2" t="s">
        <v>5</v>
      </c>
      <c r="E183" s="2" t="s">
        <v>22</v>
      </c>
      <c r="F183" s="1">
        <v>76.551594252884001</v>
      </c>
    </row>
    <row r="184" spans="1:6" ht="13">
      <c r="A184" s="2" t="s">
        <v>17</v>
      </c>
      <c r="B184" s="1" t="s">
        <v>350</v>
      </c>
      <c r="C184" s="1">
        <v>2009</v>
      </c>
      <c r="D184" s="2" t="s">
        <v>5</v>
      </c>
      <c r="E184" s="2" t="s">
        <v>22</v>
      </c>
      <c r="F184" s="1">
        <v>82.532030866493798</v>
      </c>
    </row>
    <row r="185" spans="1:6" ht="13">
      <c r="A185" s="2" t="s">
        <v>17</v>
      </c>
      <c r="B185" s="1" t="s">
        <v>350</v>
      </c>
      <c r="C185" s="1">
        <v>2010</v>
      </c>
      <c r="D185" s="2" t="s">
        <v>5</v>
      </c>
      <c r="E185" s="2" t="s">
        <v>22</v>
      </c>
      <c r="F185" s="1">
        <v>83.407945519538202</v>
      </c>
    </row>
    <row r="186" spans="1:6" ht="13">
      <c r="A186" s="2" t="s">
        <v>17</v>
      </c>
      <c r="B186" s="1" t="s">
        <v>350</v>
      </c>
      <c r="C186" s="1">
        <v>2011</v>
      </c>
      <c r="D186" s="2" t="s">
        <v>5</v>
      </c>
      <c r="E186" s="2" t="s">
        <v>22</v>
      </c>
      <c r="F186" s="1">
        <v>83.941411293666107</v>
      </c>
    </row>
    <row r="187" spans="1:6" ht="13">
      <c r="A187" s="2" t="s">
        <v>17</v>
      </c>
      <c r="B187" s="1" t="s">
        <v>350</v>
      </c>
      <c r="C187" s="1">
        <v>2012</v>
      </c>
      <c r="D187" s="2" t="s">
        <v>5</v>
      </c>
      <c r="E187" s="2" t="s">
        <v>22</v>
      </c>
      <c r="F187" s="1">
        <v>82.264752172277497</v>
      </c>
    </row>
    <row r="188" spans="1:6" ht="13">
      <c r="A188" s="2" t="s">
        <v>17</v>
      </c>
      <c r="B188" s="1" t="s">
        <v>350</v>
      </c>
      <c r="C188" s="1">
        <v>2013</v>
      </c>
      <c r="D188" s="2" t="s">
        <v>5</v>
      </c>
      <c r="E188" s="2" t="s">
        <v>22</v>
      </c>
      <c r="F188" s="1">
        <v>80.757108673776699</v>
      </c>
    </row>
    <row r="189" spans="1:6" ht="13">
      <c r="A189" s="2" t="s">
        <v>17</v>
      </c>
      <c r="B189" s="1" t="s">
        <v>350</v>
      </c>
      <c r="C189" s="1">
        <v>2014</v>
      </c>
      <c r="D189" s="2" t="s">
        <v>5</v>
      </c>
      <c r="E189" s="2" t="s">
        <v>22</v>
      </c>
      <c r="F189" s="1">
        <v>79.102016554570596</v>
      </c>
    </row>
    <row r="190" spans="1:6" ht="13">
      <c r="A190" s="2" t="s">
        <v>17</v>
      </c>
      <c r="B190" s="1" t="s">
        <v>350</v>
      </c>
      <c r="C190" s="1">
        <v>2015</v>
      </c>
      <c r="D190" s="2" t="s">
        <v>5</v>
      </c>
      <c r="E190" s="2" t="s">
        <v>22</v>
      </c>
      <c r="F190" s="1">
        <v>78.281910255550301</v>
      </c>
    </row>
    <row r="191" spans="1:6" ht="13">
      <c r="A191" s="2" t="s">
        <v>17</v>
      </c>
      <c r="B191" s="1" t="s">
        <v>350</v>
      </c>
      <c r="C191" s="1">
        <v>2016</v>
      </c>
      <c r="D191" s="2" t="s">
        <v>5</v>
      </c>
      <c r="E191" s="2" t="s">
        <v>22</v>
      </c>
      <c r="F191" s="1">
        <v>78.073517992499603</v>
      </c>
    </row>
    <row r="192" spans="1:6" ht="13">
      <c r="A192" s="2" t="s">
        <v>17</v>
      </c>
      <c r="B192" s="1" t="s">
        <v>350</v>
      </c>
      <c r="C192" s="1">
        <v>2017</v>
      </c>
      <c r="D192" s="2" t="s">
        <v>5</v>
      </c>
      <c r="E192" s="2" t="s">
        <v>22</v>
      </c>
      <c r="F192" s="1">
        <v>78.188546252550793</v>
      </c>
    </row>
    <row r="193" spans="1:6" ht="13">
      <c r="A193" s="2" t="s">
        <v>17</v>
      </c>
      <c r="B193" s="1" t="s">
        <v>350</v>
      </c>
      <c r="C193" s="1">
        <v>2018</v>
      </c>
      <c r="D193" s="2" t="s">
        <v>5</v>
      </c>
      <c r="E193" s="2" t="s">
        <v>22</v>
      </c>
      <c r="F193" s="1">
        <v>78.5912205646611</v>
      </c>
    </row>
    <row r="194" spans="1:6" ht="13">
      <c r="A194" s="2" t="s">
        <v>17</v>
      </c>
      <c r="B194" s="1" t="s">
        <v>350</v>
      </c>
      <c r="C194" s="1">
        <v>2019</v>
      </c>
      <c r="D194" s="2" t="s">
        <v>5</v>
      </c>
      <c r="E194" s="2" t="s">
        <v>22</v>
      </c>
      <c r="F194" s="1">
        <v>78.687812588905302</v>
      </c>
    </row>
    <row r="195" spans="1:6" ht="13">
      <c r="A195" s="2" t="s">
        <v>17</v>
      </c>
      <c r="B195" s="1" t="s">
        <v>350</v>
      </c>
      <c r="C195" s="1">
        <v>2020</v>
      </c>
      <c r="D195" s="2" t="s">
        <v>5</v>
      </c>
      <c r="E195" s="2" t="s">
        <v>22</v>
      </c>
      <c r="F195" s="1">
        <v>78.690200026815305</v>
      </c>
    </row>
    <row r="196" spans="1:6" ht="13">
      <c r="A196" s="2" t="s">
        <v>17</v>
      </c>
      <c r="B196" s="1" t="s">
        <v>350</v>
      </c>
      <c r="C196" s="1">
        <v>2021</v>
      </c>
      <c r="D196" s="2" t="s">
        <v>5</v>
      </c>
      <c r="E196" s="2" t="s">
        <v>22</v>
      </c>
      <c r="F196" s="1">
        <v>78.888246559735805</v>
      </c>
    </row>
    <row r="197" spans="1:6" ht="13">
      <c r="A197" s="2" t="s">
        <v>18</v>
      </c>
      <c r="B197" s="1" t="s">
        <v>351</v>
      </c>
      <c r="C197" s="1">
        <v>2009</v>
      </c>
      <c r="D197" s="2" t="s">
        <v>5</v>
      </c>
      <c r="E197" s="2" t="s">
        <v>22</v>
      </c>
      <c r="F197" s="1">
        <v>80.875132254357794</v>
      </c>
    </row>
    <row r="198" spans="1:6" ht="13">
      <c r="A198" s="2" t="s">
        <v>18</v>
      </c>
      <c r="B198" s="1" t="s">
        <v>351</v>
      </c>
      <c r="C198" s="1">
        <v>2010</v>
      </c>
      <c r="D198" s="2" t="s">
        <v>5</v>
      </c>
      <c r="E198" s="2" t="s">
        <v>22</v>
      </c>
      <c r="F198" s="1">
        <v>81.256040174780793</v>
      </c>
    </row>
    <row r="199" spans="1:6" ht="13">
      <c r="A199" s="2" t="s">
        <v>18</v>
      </c>
      <c r="B199" s="1" t="s">
        <v>351</v>
      </c>
      <c r="C199" s="1">
        <v>2011</v>
      </c>
      <c r="D199" s="2" t="s">
        <v>5</v>
      </c>
      <c r="E199" s="2" t="s">
        <v>22</v>
      </c>
      <c r="F199" s="1">
        <v>81.764813956133395</v>
      </c>
    </row>
    <row r="200" spans="1:6" ht="13">
      <c r="A200" s="2" t="s">
        <v>18</v>
      </c>
      <c r="B200" s="1" t="s">
        <v>351</v>
      </c>
      <c r="C200" s="1">
        <v>2012</v>
      </c>
      <c r="D200" s="2" t="s">
        <v>5</v>
      </c>
      <c r="E200" s="2" t="s">
        <v>22</v>
      </c>
      <c r="F200" s="1">
        <v>82.014634582879296</v>
      </c>
    </row>
    <row r="201" spans="1:6" ht="13">
      <c r="A201" s="2" t="s">
        <v>18</v>
      </c>
      <c r="B201" s="1" t="s">
        <v>351</v>
      </c>
      <c r="C201" s="1">
        <v>2013</v>
      </c>
      <c r="D201" s="2" t="s">
        <v>5</v>
      </c>
      <c r="E201" s="2" t="s">
        <v>22</v>
      </c>
      <c r="F201" s="1">
        <v>82.107812662770797</v>
      </c>
    </row>
    <row r="202" spans="1:6" ht="13">
      <c r="A202" s="2" t="s">
        <v>18</v>
      </c>
      <c r="B202" s="1" t="s">
        <v>351</v>
      </c>
      <c r="C202" s="1">
        <v>2014</v>
      </c>
      <c r="D202" s="2" t="s">
        <v>5</v>
      </c>
      <c r="E202" s="2" t="s">
        <v>22</v>
      </c>
      <c r="F202" s="1">
        <v>82.156550572591598</v>
      </c>
    </row>
    <row r="203" spans="1:6" ht="13">
      <c r="A203" s="2" t="s">
        <v>18</v>
      </c>
      <c r="B203" s="1" t="s">
        <v>351</v>
      </c>
      <c r="C203" s="1">
        <v>2015</v>
      </c>
      <c r="D203" s="2" t="s">
        <v>5</v>
      </c>
      <c r="E203" s="2" t="s">
        <v>22</v>
      </c>
      <c r="F203" s="1">
        <v>82.190934264162394</v>
      </c>
    </row>
    <row r="204" spans="1:6" ht="13">
      <c r="A204" s="2" t="s">
        <v>18</v>
      </c>
      <c r="B204" s="1" t="s">
        <v>351</v>
      </c>
      <c r="C204" s="1">
        <v>2016</v>
      </c>
      <c r="D204" s="2" t="s">
        <v>5</v>
      </c>
      <c r="E204" s="2" t="s">
        <v>22</v>
      </c>
      <c r="F204" s="1">
        <v>81.868724760797406</v>
      </c>
    </row>
    <row r="205" spans="1:6" ht="13">
      <c r="A205" s="2" t="s">
        <v>18</v>
      </c>
      <c r="B205" s="1" t="s">
        <v>351</v>
      </c>
      <c r="C205" s="1">
        <v>2017</v>
      </c>
      <c r="D205" s="2" t="s">
        <v>5</v>
      </c>
      <c r="E205" s="2" t="s">
        <v>22</v>
      </c>
      <c r="F205" s="1">
        <v>81.253183683760099</v>
      </c>
    </row>
    <row r="206" spans="1:6" ht="13">
      <c r="A206" s="2" t="s">
        <v>18</v>
      </c>
      <c r="B206" s="1" t="s">
        <v>351</v>
      </c>
      <c r="C206" s="1">
        <v>2018</v>
      </c>
      <c r="D206" s="2" t="s">
        <v>5</v>
      </c>
      <c r="E206" s="2" t="s">
        <v>22</v>
      </c>
      <c r="F206" s="1">
        <v>80.8014348657032</v>
      </c>
    </row>
    <row r="207" spans="1:6" ht="13">
      <c r="A207" s="2" t="s">
        <v>18</v>
      </c>
      <c r="B207" s="1" t="s">
        <v>351</v>
      </c>
      <c r="C207" s="1">
        <v>2019</v>
      </c>
      <c r="D207" s="2" t="s">
        <v>5</v>
      </c>
      <c r="E207" s="2" t="s">
        <v>22</v>
      </c>
      <c r="F207" s="1">
        <v>79.719339572635604</v>
      </c>
    </row>
    <row r="208" spans="1:6" ht="13">
      <c r="A208" s="2" t="s">
        <v>18</v>
      </c>
      <c r="B208" s="1" t="s">
        <v>351</v>
      </c>
      <c r="C208" s="1">
        <v>2020</v>
      </c>
      <c r="D208" s="2" t="s">
        <v>5</v>
      </c>
      <c r="E208" s="2" t="s">
        <v>22</v>
      </c>
      <c r="F208" s="1">
        <v>77.520758858235595</v>
      </c>
    </row>
    <row r="209" spans="1:6" ht="13">
      <c r="A209" s="2" t="s">
        <v>18</v>
      </c>
      <c r="B209" s="1" t="s">
        <v>351</v>
      </c>
      <c r="C209" s="1">
        <v>2021</v>
      </c>
      <c r="D209" s="2" t="s">
        <v>5</v>
      </c>
      <c r="E209" s="2" t="s">
        <v>22</v>
      </c>
      <c r="F209" s="1">
        <v>75.102405821794406</v>
      </c>
    </row>
    <row r="210" spans="1:6" ht="13">
      <c r="A210" s="2" t="s">
        <v>19</v>
      </c>
      <c r="B210" s="1" t="s">
        <v>352</v>
      </c>
      <c r="C210" s="1">
        <v>2009</v>
      </c>
      <c r="D210" s="2" t="s">
        <v>5</v>
      </c>
      <c r="E210" s="2" t="s">
        <v>22</v>
      </c>
      <c r="F210" s="1">
        <v>80.991547513848204</v>
      </c>
    </row>
    <row r="211" spans="1:6" ht="13">
      <c r="A211" s="2" t="s">
        <v>19</v>
      </c>
      <c r="B211" s="1" t="s">
        <v>352</v>
      </c>
      <c r="C211" s="1">
        <v>2010</v>
      </c>
      <c r="D211" s="2" t="s">
        <v>5</v>
      </c>
      <c r="E211" s="2" t="s">
        <v>22</v>
      </c>
      <c r="F211" s="1">
        <v>78.688757041098299</v>
      </c>
    </row>
    <row r="212" spans="1:6" ht="13">
      <c r="A212" s="2" t="s">
        <v>19</v>
      </c>
      <c r="B212" s="1" t="s">
        <v>352</v>
      </c>
      <c r="C212" s="1">
        <v>2011</v>
      </c>
      <c r="D212" s="2" t="s">
        <v>5</v>
      </c>
      <c r="E212" s="2" t="s">
        <v>22</v>
      </c>
      <c r="F212" s="1">
        <v>77.704178939566006</v>
      </c>
    </row>
    <row r="213" spans="1:6" ht="13">
      <c r="A213" s="2" t="s">
        <v>19</v>
      </c>
      <c r="B213" s="1" t="s">
        <v>352</v>
      </c>
      <c r="C213" s="1">
        <v>2012</v>
      </c>
      <c r="D213" s="2" t="s">
        <v>5</v>
      </c>
      <c r="E213" s="2" t="s">
        <v>22</v>
      </c>
      <c r="F213" s="1">
        <v>77.199675302187799</v>
      </c>
    </row>
    <row r="214" spans="1:6" ht="13">
      <c r="A214" s="2" t="s">
        <v>19</v>
      </c>
      <c r="B214" s="1" t="s">
        <v>352</v>
      </c>
      <c r="C214" s="1">
        <v>2013</v>
      </c>
      <c r="D214" s="2" t="s">
        <v>5</v>
      </c>
      <c r="E214" s="2" t="s">
        <v>22</v>
      </c>
      <c r="F214" s="1">
        <v>78.854142889751202</v>
      </c>
    </row>
    <row r="215" spans="1:6" ht="13">
      <c r="A215" s="2" t="s">
        <v>19</v>
      </c>
      <c r="B215" s="1" t="s">
        <v>352</v>
      </c>
      <c r="C215" s="1">
        <v>2014</v>
      </c>
      <c r="D215" s="2" t="s">
        <v>5</v>
      </c>
      <c r="E215" s="2" t="s">
        <v>22</v>
      </c>
      <c r="F215" s="1">
        <v>78.202590984347395</v>
      </c>
    </row>
    <row r="216" spans="1:6" ht="13">
      <c r="A216" s="2" t="s">
        <v>19</v>
      </c>
      <c r="B216" s="1" t="s">
        <v>352</v>
      </c>
      <c r="C216" s="1">
        <v>2015</v>
      </c>
      <c r="D216" s="2" t="s">
        <v>5</v>
      </c>
      <c r="E216" s="2" t="s">
        <v>22</v>
      </c>
      <c r="F216" s="1">
        <v>77.706052382873594</v>
      </c>
    </row>
    <row r="217" spans="1:6" ht="13">
      <c r="A217" s="2" t="s">
        <v>19</v>
      </c>
      <c r="B217" s="1" t="s">
        <v>352</v>
      </c>
      <c r="C217" s="1">
        <v>2016</v>
      </c>
      <c r="D217" s="2" t="s">
        <v>5</v>
      </c>
      <c r="E217" s="2" t="s">
        <v>22</v>
      </c>
      <c r="F217" s="1">
        <v>77.275252636932507</v>
      </c>
    </row>
    <row r="218" spans="1:6" ht="13">
      <c r="A218" s="2" t="s">
        <v>19</v>
      </c>
      <c r="B218" s="1" t="s">
        <v>352</v>
      </c>
      <c r="C218" s="1">
        <v>2017</v>
      </c>
      <c r="D218" s="2" t="s">
        <v>5</v>
      </c>
      <c r="E218" s="2" t="s">
        <v>22</v>
      </c>
      <c r="F218" s="1">
        <v>76.479862167602207</v>
      </c>
    </row>
    <row r="219" spans="1:6" ht="13">
      <c r="A219" s="2" t="s">
        <v>19</v>
      </c>
      <c r="B219" s="1" t="s">
        <v>352</v>
      </c>
      <c r="C219" s="1">
        <v>2018</v>
      </c>
      <c r="D219" s="2" t="s">
        <v>5</v>
      </c>
      <c r="E219" s="2" t="s">
        <v>22</v>
      </c>
      <c r="F219" s="1">
        <v>76.813764836007493</v>
      </c>
    </row>
    <row r="220" spans="1:6" ht="13">
      <c r="A220" s="2" t="s">
        <v>19</v>
      </c>
      <c r="B220" s="1" t="s">
        <v>352</v>
      </c>
      <c r="C220" s="1">
        <v>2019</v>
      </c>
      <c r="D220" s="2" t="s">
        <v>5</v>
      </c>
      <c r="E220" s="2" t="s">
        <v>22</v>
      </c>
      <c r="F220" s="1">
        <v>75.919201714704499</v>
      </c>
    </row>
    <row r="221" spans="1:6" ht="13">
      <c r="A221" s="2" t="s">
        <v>19</v>
      </c>
      <c r="B221" s="1" t="s">
        <v>352</v>
      </c>
      <c r="C221" s="1">
        <v>2020</v>
      </c>
      <c r="D221" s="2" t="s">
        <v>5</v>
      </c>
      <c r="E221" s="2" t="s">
        <v>22</v>
      </c>
      <c r="F221" s="1">
        <v>74.567207954789296</v>
      </c>
    </row>
    <row r="222" spans="1:6" ht="13">
      <c r="A222" s="2" t="s">
        <v>19</v>
      </c>
      <c r="B222" s="1" t="s">
        <v>352</v>
      </c>
      <c r="C222" s="1">
        <v>2021</v>
      </c>
      <c r="D222" s="2" t="s">
        <v>5</v>
      </c>
      <c r="E222" s="2" t="s">
        <v>22</v>
      </c>
      <c r="F222" s="1">
        <v>73.064287324532202</v>
      </c>
    </row>
    <row r="223" spans="1:6" ht="13">
      <c r="A223" s="2" t="s">
        <v>20</v>
      </c>
      <c r="B223" s="1" t="s">
        <v>353</v>
      </c>
      <c r="C223" s="1">
        <v>2009</v>
      </c>
      <c r="D223" s="2" t="s">
        <v>5</v>
      </c>
      <c r="E223" s="2" t="s">
        <v>22</v>
      </c>
      <c r="F223" s="1">
        <v>81.686265890024501</v>
      </c>
    </row>
    <row r="224" spans="1:6" ht="13">
      <c r="A224" s="2" t="s">
        <v>20</v>
      </c>
      <c r="B224" s="1" t="s">
        <v>353</v>
      </c>
      <c r="C224" s="1">
        <v>2010</v>
      </c>
      <c r="D224" s="2" t="s">
        <v>5</v>
      </c>
      <c r="E224" s="2" t="s">
        <v>22</v>
      </c>
      <c r="F224" s="1">
        <v>82.576882290561997</v>
      </c>
    </row>
    <row r="225" spans="1:6" ht="13">
      <c r="A225" s="2" t="s">
        <v>20</v>
      </c>
      <c r="B225" s="1" t="s">
        <v>353</v>
      </c>
      <c r="C225" s="1">
        <v>2011</v>
      </c>
      <c r="D225" s="2" t="s">
        <v>5</v>
      </c>
      <c r="E225" s="2" t="s">
        <v>22</v>
      </c>
      <c r="F225" s="1">
        <v>83.000885065794805</v>
      </c>
    </row>
    <row r="226" spans="1:6" ht="13">
      <c r="A226" s="2" t="s">
        <v>20</v>
      </c>
      <c r="B226" s="1" t="s">
        <v>353</v>
      </c>
      <c r="C226" s="1">
        <v>2012</v>
      </c>
      <c r="D226" s="2" t="s">
        <v>5</v>
      </c>
      <c r="E226" s="2" t="s">
        <v>22</v>
      </c>
      <c r="F226" s="1">
        <v>82.430527329517801</v>
      </c>
    </row>
    <row r="227" spans="1:6" ht="13">
      <c r="A227" s="2" t="s">
        <v>20</v>
      </c>
      <c r="B227" s="1" t="s">
        <v>353</v>
      </c>
      <c r="C227" s="1">
        <v>2013</v>
      </c>
      <c r="D227" s="2" t="s">
        <v>5</v>
      </c>
      <c r="E227" s="2" t="s">
        <v>22</v>
      </c>
      <c r="F227" s="1">
        <v>79.771504883220899</v>
      </c>
    </row>
    <row r="228" spans="1:6" ht="13">
      <c r="A228" s="2" t="s">
        <v>20</v>
      </c>
      <c r="B228" s="1" t="s">
        <v>353</v>
      </c>
      <c r="C228" s="1">
        <v>2014</v>
      </c>
      <c r="D228" s="2" t="s">
        <v>5</v>
      </c>
      <c r="E228" s="2" t="s">
        <v>22</v>
      </c>
      <c r="F228" s="1">
        <v>79.036451151485707</v>
      </c>
    </row>
    <row r="229" spans="1:6" ht="13">
      <c r="A229" s="2" t="s">
        <v>20</v>
      </c>
      <c r="B229" s="1" t="s">
        <v>353</v>
      </c>
      <c r="C229" s="1">
        <v>2015</v>
      </c>
      <c r="D229" s="2" t="s">
        <v>5</v>
      </c>
      <c r="E229" s="2" t="s">
        <v>22</v>
      </c>
      <c r="F229" s="1">
        <v>78.391416758565001</v>
      </c>
    </row>
    <row r="230" spans="1:6" ht="13">
      <c r="A230" s="2" t="s">
        <v>20</v>
      </c>
      <c r="B230" s="1" t="s">
        <v>353</v>
      </c>
      <c r="C230" s="1">
        <v>2016</v>
      </c>
      <c r="D230" s="2" t="s">
        <v>5</v>
      </c>
      <c r="E230" s="2" t="s">
        <v>22</v>
      </c>
      <c r="F230" s="1">
        <v>78.015389227540695</v>
      </c>
    </row>
    <row r="231" spans="1:6" ht="13">
      <c r="A231" s="2" t="s">
        <v>20</v>
      </c>
      <c r="B231" s="1" t="s">
        <v>353</v>
      </c>
      <c r="C231" s="1">
        <v>2017</v>
      </c>
      <c r="D231" s="2" t="s">
        <v>5</v>
      </c>
      <c r="E231" s="2" t="s">
        <v>22</v>
      </c>
      <c r="F231" s="1">
        <v>77.361952275405997</v>
      </c>
    </row>
    <row r="232" spans="1:6" ht="13">
      <c r="A232" s="2" t="s">
        <v>20</v>
      </c>
      <c r="B232" s="1" t="s">
        <v>353</v>
      </c>
      <c r="C232" s="1">
        <v>2018</v>
      </c>
      <c r="D232" s="2" t="s">
        <v>5</v>
      </c>
      <c r="E232" s="2" t="s">
        <v>22</v>
      </c>
      <c r="F232" s="1">
        <v>76.691726533277901</v>
      </c>
    </row>
    <row r="233" spans="1:6" ht="13">
      <c r="A233" s="2" t="s">
        <v>20</v>
      </c>
      <c r="B233" s="1" t="s">
        <v>353</v>
      </c>
      <c r="C233" s="1">
        <v>2019</v>
      </c>
      <c r="D233" s="2" t="s">
        <v>5</v>
      </c>
      <c r="E233" s="2" t="s">
        <v>22</v>
      </c>
      <c r="F233" s="1">
        <v>76.0536192233305</v>
      </c>
    </row>
    <row r="234" spans="1:6" ht="13">
      <c r="A234" s="2" t="s">
        <v>20</v>
      </c>
      <c r="B234" s="1" t="s">
        <v>353</v>
      </c>
      <c r="C234" s="1">
        <v>2020</v>
      </c>
      <c r="D234" s="2" t="s">
        <v>5</v>
      </c>
      <c r="E234" s="2" t="s">
        <v>22</v>
      </c>
      <c r="F234" s="1">
        <v>74.655239579275403</v>
      </c>
    </row>
    <row r="235" spans="1:6" ht="13">
      <c r="A235" s="2" t="s">
        <v>20</v>
      </c>
      <c r="B235" s="1" t="s">
        <v>353</v>
      </c>
      <c r="C235" s="1">
        <v>2021</v>
      </c>
      <c r="D235" s="2" t="s">
        <v>5</v>
      </c>
      <c r="E235" s="2" t="s">
        <v>22</v>
      </c>
      <c r="F235" s="1">
        <v>73.182579440360399</v>
      </c>
    </row>
    <row r="236" spans="1:6" ht="13">
      <c r="A236" s="2" t="s">
        <v>21</v>
      </c>
      <c r="B236" s="1" t="s">
        <v>354</v>
      </c>
      <c r="C236" s="1">
        <v>2009</v>
      </c>
      <c r="D236" s="2" t="s">
        <v>5</v>
      </c>
      <c r="E236" s="2" t="s">
        <v>22</v>
      </c>
      <c r="F236" s="1">
        <v>80.395538420789293</v>
      </c>
    </row>
    <row r="237" spans="1:6" ht="13">
      <c r="A237" s="2" t="s">
        <v>21</v>
      </c>
      <c r="B237" s="1" t="s">
        <v>354</v>
      </c>
      <c r="C237" s="1">
        <v>2010</v>
      </c>
      <c r="D237" s="2" t="s">
        <v>5</v>
      </c>
      <c r="E237" s="2" t="s">
        <v>22</v>
      </c>
      <c r="F237" s="1">
        <v>79.848655198326895</v>
      </c>
    </row>
    <row r="238" spans="1:6" ht="13">
      <c r="A238" s="2" t="s">
        <v>21</v>
      </c>
      <c r="B238" s="1" t="s">
        <v>354</v>
      </c>
      <c r="C238" s="1">
        <v>2011</v>
      </c>
      <c r="D238" s="2" t="s">
        <v>5</v>
      </c>
      <c r="E238" s="2" t="s">
        <v>22</v>
      </c>
      <c r="F238" s="1">
        <v>80.108456233053701</v>
      </c>
    </row>
    <row r="239" spans="1:6" ht="13">
      <c r="A239" s="2" t="s">
        <v>21</v>
      </c>
      <c r="B239" s="1" t="s">
        <v>354</v>
      </c>
      <c r="C239" s="1">
        <v>2012</v>
      </c>
      <c r="D239" s="2" t="s">
        <v>5</v>
      </c>
      <c r="E239" s="2" t="s">
        <v>22</v>
      </c>
      <c r="F239" s="1">
        <v>79.403902166540306</v>
      </c>
    </row>
    <row r="240" spans="1:6" ht="13">
      <c r="A240" s="2" t="s">
        <v>21</v>
      </c>
      <c r="B240" s="1" t="s">
        <v>354</v>
      </c>
      <c r="C240" s="1">
        <v>2013</v>
      </c>
      <c r="D240" s="2" t="s">
        <v>5</v>
      </c>
      <c r="E240" s="2" t="s">
        <v>22</v>
      </c>
      <c r="F240" s="1">
        <v>76.781154023557505</v>
      </c>
    </row>
    <row r="241" spans="1:6" ht="13">
      <c r="A241" s="2" t="s">
        <v>21</v>
      </c>
      <c r="B241" s="1" t="s">
        <v>354</v>
      </c>
      <c r="C241" s="1">
        <v>2014</v>
      </c>
      <c r="D241" s="2" t="s">
        <v>5</v>
      </c>
      <c r="E241" s="2" t="s">
        <v>22</v>
      </c>
      <c r="F241" s="1">
        <v>75.859713428857006</v>
      </c>
    </row>
    <row r="242" spans="1:6" ht="13">
      <c r="A242" s="2" t="s">
        <v>21</v>
      </c>
      <c r="B242" s="1" t="s">
        <v>354</v>
      </c>
      <c r="C242" s="1">
        <v>2015</v>
      </c>
      <c r="D242" s="2" t="s">
        <v>5</v>
      </c>
      <c r="E242" s="2" t="s">
        <v>22</v>
      </c>
      <c r="F242" s="1">
        <v>75.230933889514006</v>
      </c>
    </row>
    <row r="243" spans="1:6" ht="13">
      <c r="A243" s="2" t="s">
        <v>21</v>
      </c>
      <c r="B243" s="1" t="s">
        <v>354</v>
      </c>
      <c r="C243" s="1">
        <v>2016</v>
      </c>
      <c r="D243" s="2" t="s">
        <v>5</v>
      </c>
      <c r="E243" s="2" t="s">
        <v>22</v>
      </c>
      <c r="F243" s="1">
        <v>74.237004792635702</v>
      </c>
    </row>
    <row r="244" spans="1:6" ht="13">
      <c r="A244" s="2" t="s">
        <v>21</v>
      </c>
      <c r="B244" s="1" t="s">
        <v>354</v>
      </c>
      <c r="C244" s="1">
        <v>2017</v>
      </c>
      <c r="D244" s="2" t="s">
        <v>5</v>
      </c>
      <c r="E244" s="2" t="s">
        <v>22</v>
      </c>
      <c r="F244" s="1">
        <v>74.3212450826544</v>
      </c>
    </row>
    <row r="245" spans="1:6" ht="13">
      <c r="A245" s="2" t="s">
        <v>21</v>
      </c>
      <c r="B245" s="1" t="s">
        <v>354</v>
      </c>
      <c r="C245" s="1">
        <v>2018</v>
      </c>
      <c r="D245" s="2" t="s">
        <v>5</v>
      </c>
      <c r="E245" s="2" t="s">
        <v>22</v>
      </c>
      <c r="F245" s="1">
        <v>73.532417757904796</v>
      </c>
    </row>
    <row r="246" spans="1:6" ht="13">
      <c r="A246" s="2" t="s">
        <v>21</v>
      </c>
      <c r="B246" s="1" t="s">
        <v>354</v>
      </c>
      <c r="C246" s="1">
        <v>2019</v>
      </c>
      <c r="D246" s="2" t="s">
        <v>5</v>
      </c>
      <c r="E246" s="2" t="s">
        <v>22</v>
      </c>
      <c r="F246" s="1">
        <v>73.462477651141597</v>
      </c>
    </row>
    <row r="247" spans="1:6" ht="13">
      <c r="A247" s="2" t="s">
        <v>21</v>
      </c>
      <c r="B247" s="1" t="s">
        <v>354</v>
      </c>
      <c r="C247" s="1">
        <v>2020</v>
      </c>
      <c r="D247" s="2" t="s">
        <v>5</v>
      </c>
      <c r="E247" s="2" t="s">
        <v>22</v>
      </c>
      <c r="F247" s="1">
        <v>72.186084937724203</v>
      </c>
    </row>
    <row r="248" spans="1:6" ht="13">
      <c r="A248" s="2" t="s">
        <v>21</v>
      </c>
      <c r="B248" s="1" t="s">
        <v>354</v>
      </c>
      <c r="C248" s="1">
        <v>2021</v>
      </c>
      <c r="D248" s="2" t="s">
        <v>5</v>
      </c>
      <c r="E248" s="2" t="s">
        <v>22</v>
      </c>
      <c r="F248" s="1">
        <v>70.378504672897193</v>
      </c>
    </row>
    <row r="249" spans="1:6" ht="13">
      <c r="A249" s="2" t="s">
        <v>22</v>
      </c>
      <c r="B249" s="1" t="s">
        <v>355</v>
      </c>
      <c r="C249" s="1">
        <v>2009</v>
      </c>
      <c r="D249" s="2" t="s">
        <v>5</v>
      </c>
      <c r="E249" s="2" t="s">
        <v>22</v>
      </c>
      <c r="F249" s="1">
        <v>84.632469159810498</v>
      </c>
    </row>
    <row r="250" spans="1:6" ht="13">
      <c r="A250" s="2" t="s">
        <v>22</v>
      </c>
      <c r="B250" s="1" t="s">
        <v>355</v>
      </c>
      <c r="C250" s="1">
        <v>2010</v>
      </c>
      <c r="D250" s="2" t="s">
        <v>5</v>
      </c>
      <c r="E250" s="2" t="s">
        <v>22</v>
      </c>
      <c r="F250" s="1">
        <v>83.991544027497895</v>
      </c>
    </row>
    <row r="251" spans="1:6" ht="13">
      <c r="A251" s="2" t="s">
        <v>22</v>
      </c>
      <c r="B251" s="1" t="s">
        <v>355</v>
      </c>
      <c r="C251" s="1">
        <v>2011</v>
      </c>
      <c r="D251" s="2" t="s">
        <v>5</v>
      </c>
      <c r="E251" s="2" t="s">
        <v>22</v>
      </c>
      <c r="F251" s="1">
        <v>83.617660369961499</v>
      </c>
    </row>
    <row r="252" spans="1:6" ht="13">
      <c r="A252" s="2" t="s">
        <v>22</v>
      </c>
      <c r="B252" s="1" t="s">
        <v>355</v>
      </c>
      <c r="C252" s="1">
        <v>2012</v>
      </c>
      <c r="D252" s="2" t="s">
        <v>5</v>
      </c>
      <c r="E252" s="2" t="s">
        <v>22</v>
      </c>
      <c r="F252" s="1">
        <v>82.257315836836099</v>
      </c>
    </row>
    <row r="253" spans="1:6" ht="13">
      <c r="A253" s="2" t="s">
        <v>22</v>
      </c>
      <c r="B253" s="1" t="s">
        <v>355</v>
      </c>
      <c r="C253" s="1">
        <v>2013</v>
      </c>
      <c r="D253" s="2" t="s">
        <v>5</v>
      </c>
      <c r="E253" s="2" t="s">
        <v>22</v>
      </c>
      <c r="F253" s="1">
        <v>80.346657243776505</v>
      </c>
    </row>
    <row r="254" spans="1:6" ht="13">
      <c r="A254" s="2" t="s">
        <v>22</v>
      </c>
      <c r="B254" s="1" t="s">
        <v>355</v>
      </c>
      <c r="C254" s="1">
        <v>2014</v>
      </c>
      <c r="D254" s="2" t="s">
        <v>5</v>
      </c>
      <c r="E254" s="2" t="s">
        <v>22</v>
      </c>
      <c r="F254" s="1">
        <v>77.708585146854901</v>
      </c>
    </row>
    <row r="255" spans="1:6" ht="13">
      <c r="A255" s="2" t="s">
        <v>22</v>
      </c>
      <c r="B255" s="1" t="s">
        <v>355</v>
      </c>
      <c r="C255" s="1">
        <v>2015</v>
      </c>
      <c r="D255" s="2" t="s">
        <v>5</v>
      </c>
      <c r="E255" s="2" t="s">
        <v>22</v>
      </c>
      <c r="F255" s="1">
        <v>77.382140631634698</v>
      </c>
    </row>
    <row r="256" spans="1:6" ht="13">
      <c r="A256" s="2" t="s">
        <v>22</v>
      </c>
      <c r="B256" s="1" t="s">
        <v>355</v>
      </c>
      <c r="C256" s="1">
        <v>2016</v>
      </c>
      <c r="D256" s="2" t="s">
        <v>5</v>
      </c>
      <c r="E256" s="2" t="s">
        <v>22</v>
      </c>
      <c r="F256" s="1">
        <v>77.274328838437796</v>
      </c>
    </row>
    <row r="257" spans="1:6" ht="13">
      <c r="A257" s="2" t="s">
        <v>22</v>
      </c>
      <c r="B257" s="1" t="s">
        <v>355</v>
      </c>
      <c r="C257" s="1">
        <v>2017</v>
      </c>
      <c r="D257" s="2" t="s">
        <v>5</v>
      </c>
      <c r="E257" s="2" t="s">
        <v>22</v>
      </c>
      <c r="F257" s="1">
        <v>77.890509406045197</v>
      </c>
    </row>
    <row r="258" spans="1:6" ht="13">
      <c r="A258" s="2" t="s">
        <v>22</v>
      </c>
      <c r="B258" s="1" t="s">
        <v>355</v>
      </c>
      <c r="C258" s="1">
        <v>2018</v>
      </c>
      <c r="D258" s="2" t="s">
        <v>5</v>
      </c>
      <c r="E258" s="2" t="s">
        <v>22</v>
      </c>
      <c r="F258" s="1">
        <v>78.630836214868296</v>
      </c>
    </row>
    <row r="259" spans="1:6" ht="13">
      <c r="A259" s="2" t="s">
        <v>22</v>
      </c>
      <c r="B259" s="1" t="s">
        <v>355</v>
      </c>
      <c r="C259" s="1">
        <v>2019</v>
      </c>
      <c r="D259" s="2" t="s">
        <v>5</v>
      </c>
      <c r="E259" s="2" t="s">
        <v>22</v>
      </c>
      <c r="F259" s="1">
        <v>79.006395654816899</v>
      </c>
    </row>
    <row r="260" spans="1:6" ht="13">
      <c r="A260" s="2" t="s">
        <v>22</v>
      </c>
      <c r="B260" s="1" t="s">
        <v>355</v>
      </c>
      <c r="C260" s="1">
        <v>2020</v>
      </c>
      <c r="D260" s="2" t="s">
        <v>5</v>
      </c>
      <c r="E260" s="2" t="s">
        <v>22</v>
      </c>
      <c r="F260" s="1">
        <v>79.051888335747606</v>
      </c>
    </row>
    <row r="261" spans="1:6" ht="13">
      <c r="A261" s="2" t="s">
        <v>22</v>
      </c>
      <c r="B261" s="1" t="s">
        <v>355</v>
      </c>
      <c r="C261" s="1">
        <v>2021</v>
      </c>
      <c r="D261" s="2" t="s">
        <v>5</v>
      </c>
      <c r="E261" s="2" t="s">
        <v>22</v>
      </c>
      <c r="F261" s="1">
        <v>78.719998047992306</v>
      </c>
    </row>
    <row r="262" spans="1:6" ht="13">
      <c r="A262" s="2" t="s">
        <v>23</v>
      </c>
      <c r="B262" s="1" t="s">
        <v>356</v>
      </c>
      <c r="C262" s="1">
        <v>2009</v>
      </c>
      <c r="D262" s="2" t="s">
        <v>5</v>
      </c>
      <c r="E262" s="2" t="s">
        <v>22</v>
      </c>
      <c r="F262" s="1">
        <v>85.129707227687902</v>
      </c>
    </row>
    <row r="263" spans="1:6" ht="13">
      <c r="A263" s="2" t="s">
        <v>23</v>
      </c>
      <c r="B263" s="1" t="s">
        <v>356</v>
      </c>
      <c r="C263" s="1">
        <v>2010</v>
      </c>
      <c r="D263" s="2" t="s">
        <v>5</v>
      </c>
      <c r="E263" s="2" t="s">
        <v>22</v>
      </c>
      <c r="F263" s="1">
        <v>85.551370355524398</v>
      </c>
    </row>
    <row r="264" spans="1:6" ht="13">
      <c r="A264" s="2" t="s">
        <v>23</v>
      </c>
      <c r="B264" s="1" t="s">
        <v>356</v>
      </c>
      <c r="C264" s="1">
        <v>2011</v>
      </c>
      <c r="D264" s="2" t="s">
        <v>5</v>
      </c>
      <c r="E264" s="2" t="s">
        <v>22</v>
      </c>
      <c r="F264" s="1">
        <v>85.658266138300704</v>
      </c>
    </row>
    <row r="265" spans="1:6" ht="13">
      <c r="A265" s="2" t="s">
        <v>23</v>
      </c>
      <c r="B265" s="1" t="s">
        <v>356</v>
      </c>
      <c r="C265" s="1">
        <v>2012</v>
      </c>
      <c r="D265" s="2" t="s">
        <v>5</v>
      </c>
      <c r="E265" s="2" t="s">
        <v>22</v>
      </c>
      <c r="F265" s="1">
        <v>85.293474982611897</v>
      </c>
    </row>
    <row r="266" spans="1:6" ht="13">
      <c r="A266" s="2" t="s">
        <v>23</v>
      </c>
      <c r="B266" s="1" t="s">
        <v>356</v>
      </c>
      <c r="C266" s="1">
        <v>2013</v>
      </c>
      <c r="D266" s="2" t="s">
        <v>5</v>
      </c>
      <c r="E266" s="2" t="s">
        <v>22</v>
      </c>
      <c r="F266" s="1">
        <v>82.362755801043505</v>
      </c>
    </row>
    <row r="267" spans="1:6" ht="13">
      <c r="A267" s="2" t="s">
        <v>23</v>
      </c>
      <c r="B267" s="1" t="s">
        <v>356</v>
      </c>
      <c r="C267" s="1">
        <v>2014</v>
      </c>
      <c r="D267" s="2" t="s">
        <v>5</v>
      </c>
      <c r="E267" s="2" t="s">
        <v>22</v>
      </c>
      <c r="F267" s="1">
        <v>82.752590492356802</v>
      </c>
    </row>
    <row r="268" spans="1:6" ht="13">
      <c r="A268" s="2" t="s">
        <v>23</v>
      </c>
      <c r="B268" s="1" t="s">
        <v>356</v>
      </c>
      <c r="C268" s="1">
        <v>2015</v>
      </c>
      <c r="D268" s="2" t="s">
        <v>5</v>
      </c>
      <c r="E268" s="2" t="s">
        <v>22</v>
      </c>
      <c r="F268" s="1">
        <v>83.052464328385298</v>
      </c>
    </row>
    <row r="269" spans="1:6" ht="13">
      <c r="A269" s="2" t="s">
        <v>23</v>
      </c>
      <c r="B269" s="1" t="s">
        <v>356</v>
      </c>
      <c r="C269" s="1">
        <v>2016</v>
      </c>
      <c r="D269" s="2" t="s">
        <v>5</v>
      </c>
      <c r="E269" s="2" t="s">
        <v>22</v>
      </c>
      <c r="F269" s="1">
        <v>83.287894195018893</v>
      </c>
    </row>
    <row r="270" spans="1:6" ht="13">
      <c r="A270" s="2" t="s">
        <v>23</v>
      </c>
      <c r="B270" s="1" t="s">
        <v>356</v>
      </c>
      <c r="C270" s="1">
        <v>2017</v>
      </c>
      <c r="D270" s="2" t="s">
        <v>5</v>
      </c>
      <c r="E270" s="2" t="s">
        <v>22</v>
      </c>
      <c r="F270" s="1">
        <v>78.739789005721505</v>
      </c>
    </row>
    <row r="271" spans="1:6" ht="13">
      <c r="A271" s="2" t="s">
        <v>23</v>
      </c>
      <c r="B271" s="1" t="s">
        <v>356</v>
      </c>
      <c r="C271" s="1">
        <v>2018</v>
      </c>
      <c r="D271" s="2" t="s">
        <v>5</v>
      </c>
      <c r="E271" s="2" t="s">
        <v>22</v>
      </c>
      <c r="F271" s="1">
        <v>79.241293235712604</v>
      </c>
    </row>
    <row r="272" spans="1:6" ht="13">
      <c r="A272" s="2" t="s">
        <v>23</v>
      </c>
      <c r="B272" s="1" t="s">
        <v>356</v>
      </c>
      <c r="C272" s="1">
        <v>2019</v>
      </c>
      <c r="D272" s="2" t="s">
        <v>5</v>
      </c>
      <c r="E272" s="2" t="s">
        <v>22</v>
      </c>
      <c r="F272" s="1">
        <v>74.610188316291996</v>
      </c>
    </row>
    <row r="273" spans="1:6" ht="13">
      <c r="A273" s="2" t="s">
        <v>23</v>
      </c>
      <c r="B273" s="1" t="s">
        <v>356</v>
      </c>
      <c r="C273" s="1">
        <v>2020</v>
      </c>
      <c r="D273" s="2" t="s">
        <v>5</v>
      </c>
      <c r="E273" s="2" t="s">
        <v>22</v>
      </c>
      <c r="F273" s="1">
        <v>75.031319683272102</v>
      </c>
    </row>
    <row r="274" spans="1:6" ht="13">
      <c r="A274" s="2" t="s">
        <v>23</v>
      </c>
      <c r="B274" s="1" t="s">
        <v>356</v>
      </c>
      <c r="C274" s="1">
        <v>2021</v>
      </c>
      <c r="D274" s="2" t="s">
        <v>5</v>
      </c>
      <c r="E274" s="2" t="s">
        <v>22</v>
      </c>
      <c r="F274" s="1">
        <v>74.491817679018794</v>
      </c>
    </row>
    <row r="275" spans="1:6" ht="13">
      <c r="A275" s="2" t="s">
        <v>24</v>
      </c>
      <c r="B275" s="1" t="s">
        <v>357</v>
      </c>
      <c r="C275" s="1">
        <v>2009</v>
      </c>
      <c r="D275" s="2" t="s">
        <v>5</v>
      </c>
      <c r="E275" s="2" t="s">
        <v>22</v>
      </c>
      <c r="F275" s="1">
        <v>84.0934947777356</v>
      </c>
    </row>
    <row r="276" spans="1:6" ht="13">
      <c r="A276" s="2" t="s">
        <v>24</v>
      </c>
      <c r="B276" s="1" t="s">
        <v>357</v>
      </c>
      <c r="C276" s="1">
        <v>2010</v>
      </c>
      <c r="D276" s="2" t="s">
        <v>5</v>
      </c>
      <c r="E276" s="2" t="s">
        <v>22</v>
      </c>
      <c r="F276" s="1">
        <v>84.740337640708802</v>
      </c>
    </row>
    <row r="277" spans="1:6" ht="13">
      <c r="A277" s="2" t="s">
        <v>24</v>
      </c>
      <c r="B277" s="1" t="s">
        <v>357</v>
      </c>
      <c r="C277" s="1">
        <v>2011</v>
      </c>
      <c r="D277" s="2" t="s">
        <v>5</v>
      </c>
      <c r="E277" s="2" t="s">
        <v>22</v>
      </c>
      <c r="F277" s="1">
        <v>85.211748633879793</v>
      </c>
    </row>
    <row r="278" spans="1:6" ht="13">
      <c r="A278" s="2" t="s">
        <v>24</v>
      </c>
      <c r="B278" s="1" t="s">
        <v>357</v>
      </c>
      <c r="C278" s="1">
        <v>2012</v>
      </c>
      <c r="D278" s="2" t="s">
        <v>5</v>
      </c>
      <c r="E278" s="2" t="s">
        <v>22</v>
      </c>
      <c r="F278" s="1">
        <v>84.730844065598106</v>
      </c>
    </row>
    <row r="279" spans="1:6" ht="13">
      <c r="A279" s="2" t="s">
        <v>24</v>
      </c>
      <c r="B279" s="1" t="s">
        <v>357</v>
      </c>
      <c r="C279" s="1">
        <v>2013</v>
      </c>
      <c r="D279" s="2" t="s">
        <v>5</v>
      </c>
      <c r="E279" s="2" t="s">
        <v>22</v>
      </c>
      <c r="F279" s="1">
        <v>84.028715952444998</v>
      </c>
    </row>
    <row r="280" spans="1:6" ht="13">
      <c r="A280" s="2" t="s">
        <v>24</v>
      </c>
      <c r="B280" s="1" t="s">
        <v>357</v>
      </c>
      <c r="C280" s="1">
        <v>2014</v>
      </c>
      <c r="D280" s="2" t="s">
        <v>5</v>
      </c>
      <c r="E280" s="2" t="s">
        <v>22</v>
      </c>
      <c r="F280" s="1">
        <v>82.233161217219106</v>
      </c>
    </row>
    <row r="281" spans="1:6" ht="13">
      <c r="A281" s="2" t="s">
        <v>24</v>
      </c>
      <c r="B281" s="1" t="s">
        <v>357</v>
      </c>
      <c r="C281" s="1">
        <v>2015</v>
      </c>
      <c r="D281" s="2" t="s">
        <v>5</v>
      </c>
      <c r="E281" s="2" t="s">
        <v>22</v>
      </c>
      <c r="F281" s="1">
        <v>80.479992085269103</v>
      </c>
    </row>
    <row r="282" spans="1:6" ht="13">
      <c r="A282" s="2" t="s">
        <v>24</v>
      </c>
      <c r="B282" s="1" t="s">
        <v>357</v>
      </c>
      <c r="C282" s="1">
        <v>2016</v>
      </c>
      <c r="D282" s="2" t="s">
        <v>5</v>
      </c>
      <c r="E282" s="2" t="s">
        <v>22</v>
      </c>
      <c r="F282" s="1">
        <v>79.567289943653194</v>
      </c>
    </row>
    <row r="283" spans="1:6" ht="13">
      <c r="A283" s="2" t="s">
        <v>24</v>
      </c>
      <c r="B283" s="1" t="s">
        <v>357</v>
      </c>
      <c r="C283" s="1">
        <v>2017</v>
      </c>
      <c r="D283" s="2" t="s">
        <v>5</v>
      </c>
      <c r="E283" s="2" t="s">
        <v>22</v>
      </c>
      <c r="F283" s="1">
        <v>79.315903087454203</v>
      </c>
    </row>
    <row r="284" spans="1:6" ht="13">
      <c r="A284" s="2" t="s">
        <v>24</v>
      </c>
      <c r="B284" s="1" t="s">
        <v>357</v>
      </c>
      <c r="C284" s="1">
        <v>2018</v>
      </c>
      <c r="D284" s="2" t="s">
        <v>5</v>
      </c>
      <c r="E284" s="2" t="s">
        <v>22</v>
      </c>
      <c r="F284" s="1">
        <v>79.682133470146397</v>
      </c>
    </row>
    <row r="285" spans="1:6" ht="13">
      <c r="A285" s="2" t="s">
        <v>24</v>
      </c>
      <c r="B285" s="1" t="s">
        <v>357</v>
      </c>
      <c r="C285" s="1">
        <v>2019</v>
      </c>
      <c r="D285" s="2" t="s">
        <v>5</v>
      </c>
      <c r="E285" s="2" t="s">
        <v>22</v>
      </c>
      <c r="F285" s="1">
        <v>79.532389571833903</v>
      </c>
    </row>
    <row r="286" spans="1:6" ht="13">
      <c r="A286" s="2" t="s">
        <v>24</v>
      </c>
      <c r="B286" s="1" t="s">
        <v>357</v>
      </c>
      <c r="C286" s="1">
        <v>2020</v>
      </c>
      <c r="D286" s="2" t="s">
        <v>5</v>
      </c>
      <c r="E286" s="2" t="s">
        <v>22</v>
      </c>
      <c r="F286" s="1">
        <v>78.407398257050701</v>
      </c>
    </row>
    <row r="287" spans="1:6" ht="13">
      <c r="A287" s="2" t="s">
        <v>24</v>
      </c>
      <c r="B287" s="1" t="s">
        <v>357</v>
      </c>
      <c r="C287" s="1">
        <v>2021</v>
      </c>
      <c r="D287" s="2" t="s">
        <v>5</v>
      </c>
      <c r="E287" s="2" t="s">
        <v>22</v>
      </c>
      <c r="F287" s="1">
        <v>77.139538257502906</v>
      </c>
    </row>
    <row r="288" spans="1:6" ht="13">
      <c r="A288" s="2" t="s">
        <v>25</v>
      </c>
      <c r="B288" s="1" t="s">
        <v>358</v>
      </c>
      <c r="C288" s="1">
        <v>2009</v>
      </c>
      <c r="D288" s="2" t="s">
        <v>5</v>
      </c>
      <c r="E288" s="2" t="s">
        <v>22</v>
      </c>
      <c r="F288" s="1">
        <v>84.670838514170001</v>
      </c>
    </row>
    <row r="289" spans="1:6" ht="13">
      <c r="A289" s="2" t="s">
        <v>25</v>
      </c>
      <c r="B289" s="1" t="s">
        <v>358</v>
      </c>
      <c r="C289" s="1">
        <v>2010</v>
      </c>
      <c r="D289" s="2" t="s">
        <v>5</v>
      </c>
      <c r="E289" s="2" t="s">
        <v>22</v>
      </c>
      <c r="F289" s="1">
        <v>84.729269854105596</v>
      </c>
    </row>
    <row r="290" spans="1:6" ht="13">
      <c r="A290" s="2" t="s">
        <v>25</v>
      </c>
      <c r="B290" s="1" t="s">
        <v>358</v>
      </c>
      <c r="C290" s="1">
        <v>2011</v>
      </c>
      <c r="D290" s="2" t="s">
        <v>5</v>
      </c>
      <c r="E290" s="2" t="s">
        <v>22</v>
      </c>
      <c r="F290" s="1">
        <v>85.215901738812704</v>
      </c>
    </row>
    <row r="291" spans="1:6" ht="13">
      <c r="A291" s="2" t="s">
        <v>25</v>
      </c>
      <c r="B291" s="1" t="s">
        <v>358</v>
      </c>
      <c r="C291" s="1">
        <v>2012</v>
      </c>
      <c r="D291" s="2" t="s">
        <v>5</v>
      </c>
      <c r="E291" s="2" t="s">
        <v>22</v>
      </c>
      <c r="F291" s="1">
        <v>84.331394672946601</v>
      </c>
    </row>
    <row r="292" spans="1:6" ht="13">
      <c r="A292" s="2" t="s">
        <v>25</v>
      </c>
      <c r="B292" s="1" t="s">
        <v>358</v>
      </c>
      <c r="C292" s="1">
        <v>2013</v>
      </c>
      <c r="D292" s="2" t="s">
        <v>5</v>
      </c>
      <c r="E292" s="2" t="s">
        <v>22</v>
      </c>
      <c r="F292" s="1">
        <v>82.004841658020894</v>
      </c>
    </row>
    <row r="293" spans="1:6" ht="13">
      <c r="A293" s="2" t="s">
        <v>25</v>
      </c>
      <c r="B293" s="1" t="s">
        <v>358</v>
      </c>
      <c r="C293" s="1">
        <v>2014</v>
      </c>
      <c r="D293" s="2" t="s">
        <v>5</v>
      </c>
      <c r="E293" s="2" t="s">
        <v>22</v>
      </c>
      <c r="F293" s="1">
        <v>81.227986486398194</v>
      </c>
    </row>
    <row r="294" spans="1:6" ht="13">
      <c r="A294" s="2" t="s">
        <v>25</v>
      </c>
      <c r="B294" s="1" t="s">
        <v>358</v>
      </c>
      <c r="C294" s="1">
        <v>2015</v>
      </c>
      <c r="D294" s="2" t="s">
        <v>5</v>
      </c>
      <c r="E294" s="2" t="s">
        <v>22</v>
      </c>
      <c r="F294" s="1">
        <v>80.994628190322999</v>
      </c>
    </row>
    <row r="295" spans="1:6" ht="13">
      <c r="A295" s="2" t="s">
        <v>25</v>
      </c>
      <c r="B295" s="1" t="s">
        <v>358</v>
      </c>
      <c r="C295" s="1">
        <v>2016</v>
      </c>
      <c r="D295" s="2" t="s">
        <v>5</v>
      </c>
      <c r="E295" s="2" t="s">
        <v>22</v>
      </c>
      <c r="F295" s="1">
        <v>81.135650347036503</v>
      </c>
    </row>
    <row r="296" spans="1:6" ht="13">
      <c r="A296" s="2" t="s">
        <v>25</v>
      </c>
      <c r="B296" s="1" t="s">
        <v>358</v>
      </c>
      <c r="C296" s="1">
        <v>2017</v>
      </c>
      <c r="D296" s="2" t="s">
        <v>5</v>
      </c>
      <c r="E296" s="2" t="s">
        <v>22</v>
      </c>
      <c r="F296" s="1">
        <v>81.6618010330115</v>
      </c>
    </row>
    <row r="297" spans="1:6" ht="13">
      <c r="A297" s="2" t="s">
        <v>25</v>
      </c>
      <c r="B297" s="1" t="s">
        <v>358</v>
      </c>
      <c r="C297" s="1">
        <v>2018</v>
      </c>
      <c r="D297" s="2" t="s">
        <v>5</v>
      </c>
      <c r="E297" s="2" t="s">
        <v>22</v>
      </c>
      <c r="F297" s="1">
        <v>82.521220946942805</v>
      </c>
    </row>
    <row r="298" spans="1:6" ht="13">
      <c r="A298" s="2" t="s">
        <v>25</v>
      </c>
      <c r="B298" s="1" t="s">
        <v>358</v>
      </c>
      <c r="C298" s="1">
        <v>2019</v>
      </c>
      <c r="D298" s="2" t="s">
        <v>5</v>
      </c>
      <c r="E298" s="2" t="s">
        <v>22</v>
      </c>
      <c r="F298" s="1">
        <v>82.401837888334896</v>
      </c>
    </row>
    <row r="299" spans="1:6" ht="13">
      <c r="A299" s="2" t="s">
        <v>25</v>
      </c>
      <c r="B299" s="1" t="s">
        <v>358</v>
      </c>
      <c r="C299" s="1">
        <v>2020</v>
      </c>
      <c r="D299" s="2" t="s">
        <v>5</v>
      </c>
      <c r="E299" s="2" t="s">
        <v>22</v>
      </c>
      <c r="F299" s="1">
        <v>81.388404368269406</v>
      </c>
    </row>
    <row r="300" spans="1:6" ht="13">
      <c r="A300" s="2" t="s">
        <v>25</v>
      </c>
      <c r="B300" s="1" t="s">
        <v>358</v>
      </c>
      <c r="C300" s="1">
        <v>2021</v>
      </c>
      <c r="D300" s="2" t="s">
        <v>5</v>
      </c>
      <c r="E300" s="2" t="s">
        <v>22</v>
      </c>
      <c r="F300" s="1">
        <v>80.596480313698905</v>
      </c>
    </row>
    <row r="301" spans="1:6" ht="13">
      <c r="A301" s="2" t="s">
        <v>26</v>
      </c>
      <c r="B301" s="1" t="s">
        <v>359</v>
      </c>
      <c r="C301" s="1">
        <v>2009</v>
      </c>
      <c r="D301" s="2" t="s">
        <v>5</v>
      </c>
      <c r="E301" s="2" t="s">
        <v>22</v>
      </c>
      <c r="F301" s="1">
        <v>81.393144765272098</v>
      </c>
    </row>
    <row r="302" spans="1:6" ht="13">
      <c r="A302" s="2" t="s">
        <v>26</v>
      </c>
      <c r="B302" s="1" t="s">
        <v>359</v>
      </c>
      <c r="C302" s="1">
        <v>2010</v>
      </c>
      <c r="D302" s="2" t="s">
        <v>5</v>
      </c>
      <c r="E302" s="2" t="s">
        <v>22</v>
      </c>
      <c r="F302" s="1">
        <v>79.943185921663996</v>
      </c>
    </row>
    <row r="303" spans="1:6" ht="13">
      <c r="A303" s="2" t="s">
        <v>26</v>
      </c>
      <c r="B303" s="1" t="s">
        <v>359</v>
      </c>
      <c r="C303" s="1">
        <v>2011</v>
      </c>
      <c r="D303" s="2" t="s">
        <v>5</v>
      </c>
      <c r="E303" s="2" t="s">
        <v>22</v>
      </c>
      <c r="F303" s="1">
        <v>80.953608493493306</v>
      </c>
    </row>
    <row r="304" spans="1:6" ht="13">
      <c r="A304" s="2" t="s">
        <v>26</v>
      </c>
      <c r="B304" s="1" t="s">
        <v>359</v>
      </c>
      <c r="C304" s="1">
        <v>2012</v>
      </c>
      <c r="D304" s="2" t="s">
        <v>5</v>
      </c>
      <c r="E304" s="2" t="s">
        <v>22</v>
      </c>
      <c r="F304" s="1">
        <v>81.376698910536206</v>
      </c>
    </row>
    <row r="305" spans="1:6" ht="13">
      <c r="A305" s="2" t="s">
        <v>26</v>
      </c>
      <c r="B305" s="1" t="s">
        <v>359</v>
      </c>
      <c r="C305" s="1">
        <v>2013</v>
      </c>
      <c r="D305" s="2" t="s">
        <v>5</v>
      </c>
      <c r="E305" s="2" t="s">
        <v>22</v>
      </c>
      <c r="F305" s="1">
        <v>80.045630614162107</v>
      </c>
    </row>
    <row r="306" spans="1:6" ht="13">
      <c r="A306" s="2" t="s">
        <v>26</v>
      </c>
      <c r="B306" s="1" t="s">
        <v>359</v>
      </c>
      <c r="C306" s="1">
        <v>2014</v>
      </c>
      <c r="D306" s="2" t="s">
        <v>5</v>
      </c>
      <c r="E306" s="2" t="s">
        <v>22</v>
      </c>
      <c r="F306" s="1">
        <v>79.051003001249796</v>
      </c>
    </row>
    <row r="307" spans="1:6" ht="13">
      <c r="A307" s="2" t="s">
        <v>26</v>
      </c>
      <c r="B307" s="1" t="s">
        <v>359</v>
      </c>
      <c r="C307" s="1">
        <v>2015</v>
      </c>
      <c r="D307" s="2" t="s">
        <v>5</v>
      </c>
      <c r="E307" s="2" t="s">
        <v>22</v>
      </c>
      <c r="F307" s="1">
        <v>79.587538867914304</v>
      </c>
    </row>
    <row r="308" spans="1:6" ht="13">
      <c r="A308" s="2" t="s">
        <v>26</v>
      </c>
      <c r="B308" s="1" t="s">
        <v>359</v>
      </c>
      <c r="C308" s="1">
        <v>2016</v>
      </c>
      <c r="D308" s="2" t="s">
        <v>5</v>
      </c>
      <c r="E308" s="2" t="s">
        <v>22</v>
      </c>
      <c r="F308" s="1">
        <v>81.077190987277007</v>
      </c>
    </row>
    <row r="309" spans="1:6" ht="13">
      <c r="A309" s="2" t="s">
        <v>26</v>
      </c>
      <c r="B309" s="1" t="s">
        <v>359</v>
      </c>
      <c r="C309" s="1">
        <v>2017</v>
      </c>
      <c r="D309" s="2" t="s">
        <v>5</v>
      </c>
      <c r="E309" s="2" t="s">
        <v>22</v>
      </c>
      <c r="F309" s="1">
        <v>82.309872045338494</v>
      </c>
    </row>
    <row r="310" spans="1:6" ht="13">
      <c r="A310" s="2" t="s">
        <v>26</v>
      </c>
      <c r="B310" s="1" t="s">
        <v>359</v>
      </c>
      <c r="C310" s="1">
        <v>2018</v>
      </c>
      <c r="D310" s="2" t="s">
        <v>5</v>
      </c>
      <c r="E310" s="2" t="s">
        <v>22</v>
      </c>
      <c r="F310" s="1">
        <v>83.312860988422202</v>
      </c>
    </row>
    <row r="311" spans="1:6" ht="13">
      <c r="A311" s="2" t="s">
        <v>26</v>
      </c>
      <c r="B311" s="1" t="s">
        <v>359</v>
      </c>
      <c r="C311" s="1">
        <v>2019</v>
      </c>
      <c r="D311" s="2" t="s">
        <v>5</v>
      </c>
      <c r="E311" s="2" t="s">
        <v>22</v>
      </c>
      <c r="F311" s="1">
        <v>83.907719089600704</v>
      </c>
    </row>
    <row r="312" spans="1:6" ht="13">
      <c r="A312" s="2" t="s">
        <v>26</v>
      </c>
      <c r="B312" s="1" t="s">
        <v>359</v>
      </c>
      <c r="C312" s="1">
        <v>2020</v>
      </c>
      <c r="D312" s="2" t="s">
        <v>5</v>
      </c>
      <c r="E312" s="2" t="s">
        <v>22</v>
      </c>
      <c r="F312" s="1">
        <v>82.163936939468996</v>
      </c>
    </row>
    <row r="313" spans="1:6" ht="13">
      <c r="A313" s="2" t="s">
        <v>26</v>
      </c>
      <c r="B313" s="1" t="s">
        <v>359</v>
      </c>
      <c r="C313" s="1">
        <v>2021</v>
      </c>
      <c r="D313" s="2" t="s">
        <v>5</v>
      </c>
      <c r="E313" s="2" t="s">
        <v>22</v>
      </c>
      <c r="F313" s="1">
        <v>81.080683280486497</v>
      </c>
    </row>
    <row r="314" spans="1:6" ht="13">
      <c r="A314" s="2" t="s">
        <v>27</v>
      </c>
      <c r="B314" s="1" t="s">
        <v>360</v>
      </c>
      <c r="C314" s="1">
        <v>2009</v>
      </c>
      <c r="D314" s="2" t="s">
        <v>5</v>
      </c>
      <c r="E314" s="2" t="s">
        <v>22</v>
      </c>
      <c r="F314" s="1">
        <v>83.948086026519306</v>
      </c>
    </row>
    <row r="315" spans="1:6" ht="13">
      <c r="A315" s="2" t="s">
        <v>27</v>
      </c>
      <c r="B315" s="1" t="s">
        <v>360</v>
      </c>
      <c r="C315" s="1">
        <v>2010</v>
      </c>
      <c r="D315" s="2" t="s">
        <v>5</v>
      </c>
      <c r="E315" s="2" t="s">
        <v>22</v>
      </c>
      <c r="F315" s="1">
        <v>84.340213064586607</v>
      </c>
    </row>
    <row r="316" spans="1:6" ht="13">
      <c r="A316" s="2" t="s">
        <v>27</v>
      </c>
      <c r="B316" s="1" t="s">
        <v>360</v>
      </c>
      <c r="C316" s="1">
        <v>2011</v>
      </c>
      <c r="D316" s="2" t="s">
        <v>5</v>
      </c>
      <c r="E316" s="2" t="s">
        <v>22</v>
      </c>
      <c r="F316" s="1">
        <v>84.146701340858399</v>
      </c>
    </row>
    <row r="317" spans="1:6" ht="13">
      <c r="A317" s="2" t="s">
        <v>27</v>
      </c>
      <c r="B317" s="1" t="s">
        <v>360</v>
      </c>
      <c r="C317" s="1">
        <v>2012</v>
      </c>
      <c r="D317" s="2" t="s">
        <v>5</v>
      </c>
      <c r="E317" s="2" t="s">
        <v>22</v>
      </c>
      <c r="F317" s="1">
        <v>83.343334066977903</v>
      </c>
    </row>
    <row r="318" spans="1:6" ht="13">
      <c r="A318" s="2" t="s">
        <v>27</v>
      </c>
      <c r="B318" s="1" t="s">
        <v>360</v>
      </c>
      <c r="C318" s="1">
        <v>2013</v>
      </c>
      <c r="D318" s="2" t="s">
        <v>5</v>
      </c>
      <c r="E318" s="2" t="s">
        <v>22</v>
      </c>
      <c r="F318" s="1">
        <v>82.233912923946505</v>
      </c>
    </row>
    <row r="319" spans="1:6" ht="13">
      <c r="A319" s="2" t="s">
        <v>27</v>
      </c>
      <c r="B319" s="1" t="s">
        <v>360</v>
      </c>
      <c r="C319" s="1">
        <v>2014</v>
      </c>
      <c r="D319" s="2" t="s">
        <v>5</v>
      </c>
      <c r="E319" s="2" t="s">
        <v>22</v>
      </c>
      <c r="F319" s="1">
        <v>78.842674191854798</v>
      </c>
    </row>
    <row r="320" spans="1:6" ht="13">
      <c r="A320" s="2" t="s">
        <v>27</v>
      </c>
      <c r="B320" s="1" t="s">
        <v>360</v>
      </c>
      <c r="C320" s="1">
        <v>2015</v>
      </c>
      <c r="D320" s="2" t="s">
        <v>5</v>
      </c>
      <c r="E320" s="2" t="s">
        <v>22</v>
      </c>
      <c r="F320" s="1">
        <v>77.300904480873299</v>
      </c>
    </row>
    <row r="321" spans="1:6" ht="13">
      <c r="A321" s="2" t="s">
        <v>27</v>
      </c>
      <c r="B321" s="1" t="s">
        <v>360</v>
      </c>
      <c r="C321" s="1">
        <v>2016</v>
      </c>
      <c r="D321" s="2" t="s">
        <v>5</v>
      </c>
      <c r="E321" s="2" t="s">
        <v>22</v>
      </c>
      <c r="F321" s="1">
        <v>76.380015212017497</v>
      </c>
    </row>
    <row r="322" spans="1:6" ht="13">
      <c r="A322" s="2" t="s">
        <v>27</v>
      </c>
      <c r="B322" s="1" t="s">
        <v>360</v>
      </c>
      <c r="C322" s="1">
        <v>2017</v>
      </c>
      <c r="D322" s="2" t="s">
        <v>5</v>
      </c>
      <c r="E322" s="2" t="s">
        <v>22</v>
      </c>
      <c r="F322" s="1">
        <v>75.908119017165305</v>
      </c>
    </row>
    <row r="323" spans="1:6" ht="13">
      <c r="A323" s="2" t="s">
        <v>27</v>
      </c>
      <c r="B323" s="1" t="s">
        <v>360</v>
      </c>
      <c r="C323" s="1">
        <v>2018</v>
      </c>
      <c r="D323" s="2" t="s">
        <v>5</v>
      </c>
      <c r="E323" s="2" t="s">
        <v>22</v>
      </c>
      <c r="F323" s="1">
        <v>75.989614142609199</v>
      </c>
    </row>
    <row r="324" spans="1:6" ht="13">
      <c r="A324" s="2" t="s">
        <v>27</v>
      </c>
      <c r="B324" s="1" t="s">
        <v>360</v>
      </c>
      <c r="C324" s="1">
        <v>2019</v>
      </c>
      <c r="D324" s="2" t="s">
        <v>5</v>
      </c>
      <c r="E324" s="2" t="s">
        <v>22</v>
      </c>
      <c r="F324" s="1">
        <v>75.7488336782299</v>
      </c>
    </row>
    <row r="325" spans="1:6" ht="13">
      <c r="A325" s="2" t="s">
        <v>27</v>
      </c>
      <c r="B325" s="1" t="s">
        <v>360</v>
      </c>
      <c r="C325" s="1">
        <v>2020</v>
      </c>
      <c r="D325" s="2" t="s">
        <v>5</v>
      </c>
      <c r="E325" s="2" t="s">
        <v>22</v>
      </c>
      <c r="F325" s="1">
        <v>75.465894564542793</v>
      </c>
    </row>
    <row r="326" spans="1:6" ht="13">
      <c r="A326" s="2" t="s">
        <v>27</v>
      </c>
      <c r="B326" s="1" t="s">
        <v>360</v>
      </c>
      <c r="C326" s="1">
        <v>2021</v>
      </c>
      <c r="D326" s="2" t="s">
        <v>5</v>
      </c>
      <c r="E326" s="2" t="s">
        <v>22</v>
      </c>
      <c r="F326" s="1">
        <v>74.627074235807896</v>
      </c>
    </row>
    <row r="327" spans="1:6" ht="13">
      <c r="A327" s="2" t="s">
        <v>28</v>
      </c>
      <c r="B327" s="1" t="s">
        <v>361</v>
      </c>
      <c r="C327" s="1">
        <v>2009</v>
      </c>
      <c r="D327" s="2" t="s">
        <v>5</v>
      </c>
      <c r="E327" s="2" t="s">
        <v>22</v>
      </c>
      <c r="F327" s="1">
        <v>81.459177074398994</v>
      </c>
    </row>
    <row r="328" spans="1:6" ht="13">
      <c r="A328" s="2" t="s">
        <v>28</v>
      </c>
      <c r="B328" s="1" t="s">
        <v>361</v>
      </c>
      <c r="C328" s="1">
        <v>2010</v>
      </c>
      <c r="D328" s="2" t="s">
        <v>5</v>
      </c>
      <c r="E328" s="2" t="s">
        <v>22</v>
      </c>
      <c r="F328" s="1">
        <v>81.234300543016502</v>
      </c>
    </row>
    <row r="329" spans="1:6" ht="13">
      <c r="A329" s="2" t="s">
        <v>28</v>
      </c>
      <c r="B329" s="1" t="s">
        <v>361</v>
      </c>
      <c r="C329" s="1">
        <v>2011</v>
      </c>
      <c r="D329" s="2" t="s">
        <v>5</v>
      </c>
      <c r="E329" s="2" t="s">
        <v>22</v>
      </c>
      <c r="F329" s="1">
        <v>80.896124809650104</v>
      </c>
    </row>
    <row r="330" spans="1:6" ht="13">
      <c r="A330" s="2" t="s">
        <v>28</v>
      </c>
      <c r="B330" s="1" t="s">
        <v>361</v>
      </c>
      <c r="C330" s="1">
        <v>2012</v>
      </c>
      <c r="D330" s="2" t="s">
        <v>5</v>
      </c>
      <c r="E330" s="2" t="s">
        <v>22</v>
      </c>
      <c r="F330" s="1">
        <v>79.3967322422439</v>
      </c>
    </row>
    <row r="331" spans="1:6" ht="13">
      <c r="A331" s="2" t="s">
        <v>28</v>
      </c>
      <c r="B331" s="1" t="s">
        <v>361</v>
      </c>
      <c r="C331" s="1">
        <v>2013</v>
      </c>
      <c r="D331" s="2" t="s">
        <v>5</v>
      </c>
      <c r="E331" s="2" t="s">
        <v>22</v>
      </c>
      <c r="F331" s="1">
        <v>79.482505536077795</v>
      </c>
    </row>
    <row r="332" spans="1:6" ht="13">
      <c r="A332" s="2" t="s">
        <v>28</v>
      </c>
      <c r="B332" s="1" t="s">
        <v>361</v>
      </c>
      <c r="C332" s="1">
        <v>2014</v>
      </c>
      <c r="D332" s="2" t="s">
        <v>5</v>
      </c>
      <c r="E332" s="2" t="s">
        <v>22</v>
      </c>
      <c r="F332" s="1">
        <v>76.927119031299995</v>
      </c>
    </row>
    <row r="333" spans="1:6" ht="13">
      <c r="A333" s="2" t="s">
        <v>28</v>
      </c>
      <c r="B333" s="1" t="s">
        <v>361</v>
      </c>
      <c r="C333" s="1">
        <v>2015</v>
      </c>
      <c r="D333" s="2" t="s">
        <v>5</v>
      </c>
      <c r="E333" s="2" t="s">
        <v>22</v>
      </c>
      <c r="F333" s="1">
        <v>75.846250356430005</v>
      </c>
    </row>
    <row r="334" spans="1:6" ht="13">
      <c r="A334" s="2" t="s">
        <v>28</v>
      </c>
      <c r="B334" s="1" t="s">
        <v>361</v>
      </c>
      <c r="C334" s="1">
        <v>2016</v>
      </c>
      <c r="D334" s="2" t="s">
        <v>5</v>
      </c>
      <c r="E334" s="2" t="s">
        <v>22</v>
      </c>
      <c r="F334" s="1">
        <v>74.889085867021507</v>
      </c>
    </row>
    <row r="335" spans="1:6" ht="13">
      <c r="A335" s="2" t="s">
        <v>28</v>
      </c>
      <c r="B335" s="1" t="s">
        <v>361</v>
      </c>
      <c r="C335" s="1">
        <v>2017</v>
      </c>
      <c r="D335" s="2" t="s">
        <v>5</v>
      </c>
      <c r="E335" s="2" t="s">
        <v>22</v>
      </c>
      <c r="F335" s="1">
        <v>74.972481356118806</v>
      </c>
    </row>
    <row r="336" spans="1:6" ht="13">
      <c r="A336" s="2" t="s">
        <v>28</v>
      </c>
      <c r="B336" s="1" t="s">
        <v>361</v>
      </c>
      <c r="C336" s="1">
        <v>2018</v>
      </c>
      <c r="D336" s="2" t="s">
        <v>5</v>
      </c>
      <c r="E336" s="2" t="s">
        <v>22</v>
      </c>
      <c r="F336" s="1">
        <v>74.382014687543304</v>
      </c>
    </row>
    <row r="337" spans="1:6" ht="13">
      <c r="A337" s="2" t="s">
        <v>28</v>
      </c>
      <c r="B337" s="1" t="s">
        <v>361</v>
      </c>
      <c r="C337" s="1">
        <v>2019</v>
      </c>
      <c r="D337" s="2" t="s">
        <v>5</v>
      </c>
      <c r="E337" s="2" t="s">
        <v>22</v>
      </c>
      <c r="F337" s="1">
        <v>74.573854384740599</v>
      </c>
    </row>
    <row r="338" spans="1:6" ht="13">
      <c r="A338" s="2" t="s">
        <v>28</v>
      </c>
      <c r="B338" s="1" t="s">
        <v>361</v>
      </c>
      <c r="C338" s="1">
        <v>2020</v>
      </c>
      <c r="D338" s="2" t="s">
        <v>5</v>
      </c>
      <c r="E338" s="2" t="s">
        <v>22</v>
      </c>
      <c r="F338" s="1">
        <v>73.637856746226106</v>
      </c>
    </row>
    <row r="339" spans="1:6" ht="13">
      <c r="A339" s="2" t="s">
        <v>28</v>
      </c>
      <c r="B339" s="1" t="s">
        <v>361</v>
      </c>
      <c r="C339" s="1">
        <v>2021</v>
      </c>
      <c r="D339" s="2" t="s">
        <v>5</v>
      </c>
      <c r="E339" s="2" t="s">
        <v>22</v>
      </c>
      <c r="F339" s="1">
        <v>73.136047741350694</v>
      </c>
    </row>
    <row r="340" spans="1:6" ht="13">
      <c r="A340" s="2" t="s">
        <v>29</v>
      </c>
      <c r="B340" s="1" t="s">
        <v>362</v>
      </c>
      <c r="C340" s="1">
        <v>2009</v>
      </c>
      <c r="D340" s="2" t="s">
        <v>5</v>
      </c>
      <c r="E340" s="2" t="s">
        <v>22</v>
      </c>
      <c r="F340" s="1">
        <v>82.318946192398599</v>
      </c>
    </row>
    <row r="341" spans="1:6" ht="13">
      <c r="A341" s="2" t="s">
        <v>29</v>
      </c>
      <c r="B341" s="1" t="s">
        <v>362</v>
      </c>
      <c r="C341" s="1">
        <v>2010</v>
      </c>
      <c r="D341" s="2" t="s">
        <v>5</v>
      </c>
      <c r="E341" s="2" t="s">
        <v>22</v>
      </c>
      <c r="F341" s="1">
        <v>82.440267967529493</v>
      </c>
    </row>
    <row r="342" spans="1:6" ht="13">
      <c r="A342" s="2" t="s">
        <v>29</v>
      </c>
      <c r="B342" s="1" t="s">
        <v>362</v>
      </c>
      <c r="C342" s="1">
        <v>2011</v>
      </c>
      <c r="D342" s="2" t="s">
        <v>5</v>
      </c>
      <c r="E342" s="2" t="s">
        <v>22</v>
      </c>
      <c r="F342" s="1">
        <v>82.138383722486793</v>
      </c>
    </row>
    <row r="343" spans="1:6" ht="13">
      <c r="A343" s="2" t="s">
        <v>29</v>
      </c>
      <c r="B343" s="1" t="s">
        <v>362</v>
      </c>
      <c r="C343" s="1">
        <v>2012</v>
      </c>
      <c r="D343" s="2" t="s">
        <v>5</v>
      </c>
      <c r="E343" s="2" t="s">
        <v>22</v>
      </c>
      <c r="F343" s="1">
        <v>81.654941820312203</v>
      </c>
    </row>
    <row r="344" spans="1:6" ht="13">
      <c r="A344" s="2" t="s">
        <v>29</v>
      </c>
      <c r="B344" s="1" t="s">
        <v>362</v>
      </c>
      <c r="C344" s="1">
        <v>2013</v>
      </c>
      <c r="D344" s="2" t="s">
        <v>5</v>
      </c>
      <c r="E344" s="2" t="s">
        <v>22</v>
      </c>
      <c r="F344" s="1">
        <v>77.512856918993094</v>
      </c>
    </row>
    <row r="345" spans="1:6" ht="13">
      <c r="A345" s="2" t="s">
        <v>29</v>
      </c>
      <c r="B345" s="1" t="s">
        <v>362</v>
      </c>
      <c r="C345" s="1">
        <v>2014</v>
      </c>
      <c r="D345" s="2" t="s">
        <v>5</v>
      </c>
      <c r="E345" s="2" t="s">
        <v>22</v>
      </c>
      <c r="F345" s="1">
        <v>76.351869743123402</v>
      </c>
    </row>
    <row r="346" spans="1:6" ht="13">
      <c r="A346" s="2" t="s">
        <v>29</v>
      </c>
      <c r="B346" s="1" t="s">
        <v>362</v>
      </c>
      <c r="C346" s="1">
        <v>2015</v>
      </c>
      <c r="D346" s="2" t="s">
        <v>5</v>
      </c>
      <c r="E346" s="2" t="s">
        <v>22</v>
      </c>
      <c r="F346" s="1">
        <v>75.544478871974505</v>
      </c>
    </row>
    <row r="347" spans="1:6" ht="13">
      <c r="A347" s="2" t="s">
        <v>29</v>
      </c>
      <c r="B347" s="1" t="s">
        <v>362</v>
      </c>
      <c r="C347" s="1">
        <v>2016</v>
      </c>
      <c r="D347" s="2" t="s">
        <v>5</v>
      </c>
      <c r="E347" s="2" t="s">
        <v>22</v>
      </c>
      <c r="F347" s="1">
        <v>74.975986783881098</v>
      </c>
    </row>
    <row r="348" spans="1:6" ht="13">
      <c r="A348" s="2" t="s">
        <v>29</v>
      </c>
      <c r="B348" s="1" t="s">
        <v>362</v>
      </c>
      <c r="C348" s="1">
        <v>2017</v>
      </c>
      <c r="D348" s="2" t="s">
        <v>5</v>
      </c>
      <c r="E348" s="2" t="s">
        <v>22</v>
      </c>
      <c r="F348" s="1">
        <v>74.335448647498893</v>
      </c>
    </row>
    <row r="349" spans="1:6" ht="13">
      <c r="A349" s="2" t="s">
        <v>29</v>
      </c>
      <c r="B349" s="1" t="s">
        <v>362</v>
      </c>
      <c r="C349" s="1">
        <v>2018</v>
      </c>
      <c r="D349" s="2" t="s">
        <v>5</v>
      </c>
      <c r="E349" s="2" t="s">
        <v>22</v>
      </c>
      <c r="F349" s="1">
        <v>73.607677077708601</v>
      </c>
    </row>
    <row r="350" spans="1:6" ht="13">
      <c r="A350" s="2" t="s">
        <v>29</v>
      </c>
      <c r="B350" s="1" t="s">
        <v>362</v>
      </c>
      <c r="C350" s="1">
        <v>2019</v>
      </c>
      <c r="D350" s="2" t="s">
        <v>5</v>
      </c>
      <c r="E350" s="2" t="s">
        <v>22</v>
      </c>
      <c r="F350" s="1">
        <v>72.991248911157598</v>
      </c>
    </row>
    <row r="351" spans="1:6" ht="13">
      <c r="A351" s="2" t="s">
        <v>29</v>
      </c>
      <c r="B351" s="1" t="s">
        <v>362</v>
      </c>
      <c r="C351" s="1">
        <v>2020</v>
      </c>
      <c r="D351" s="2" t="s">
        <v>5</v>
      </c>
      <c r="E351" s="2" t="s">
        <v>22</v>
      </c>
      <c r="F351" s="1">
        <v>72.291589852159305</v>
      </c>
    </row>
    <row r="352" spans="1:6" ht="13">
      <c r="A352" s="2" t="s">
        <v>29</v>
      </c>
      <c r="B352" s="1" t="s">
        <v>362</v>
      </c>
      <c r="C352" s="1">
        <v>2021</v>
      </c>
      <c r="D352" s="2" t="s">
        <v>5</v>
      </c>
      <c r="E352" s="2" t="s">
        <v>22</v>
      </c>
      <c r="F352" s="1">
        <v>71.304169459265395</v>
      </c>
    </row>
    <row r="353" spans="1:6" ht="13">
      <c r="A353" s="2" t="s">
        <v>30</v>
      </c>
      <c r="B353" s="1" t="s">
        <v>363</v>
      </c>
      <c r="C353" s="1">
        <v>2009</v>
      </c>
      <c r="D353" s="2" t="s">
        <v>5</v>
      </c>
      <c r="E353" s="2" t="s">
        <v>22</v>
      </c>
      <c r="F353" s="1">
        <v>82.323513829716802</v>
      </c>
    </row>
    <row r="354" spans="1:6" ht="13">
      <c r="A354" s="2" t="s">
        <v>30</v>
      </c>
      <c r="B354" s="1" t="s">
        <v>363</v>
      </c>
      <c r="C354" s="1">
        <v>2010</v>
      </c>
      <c r="D354" s="2" t="s">
        <v>5</v>
      </c>
      <c r="E354" s="2" t="s">
        <v>22</v>
      </c>
      <c r="F354" s="1">
        <v>82.066325412136095</v>
      </c>
    </row>
    <row r="355" spans="1:6" ht="13">
      <c r="A355" s="2" t="s">
        <v>30</v>
      </c>
      <c r="B355" s="1" t="s">
        <v>363</v>
      </c>
      <c r="C355" s="1">
        <v>2011</v>
      </c>
      <c r="D355" s="2" t="s">
        <v>5</v>
      </c>
      <c r="E355" s="2" t="s">
        <v>22</v>
      </c>
      <c r="F355" s="1">
        <v>82.005777058076902</v>
      </c>
    </row>
    <row r="356" spans="1:6" ht="13">
      <c r="A356" s="2" t="s">
        <v>30</v>
      </c>
      <c r="B356" s="1" t="s">
        <v>363</v>
      </c>
      <c r="C356" s="1">
        <v>2012</v>
      </c>
      <c r="D356" s="2" t="s">
        <v>5</v>
      </c>
      <c r="E356" s="2" t="s">
        <v>22</v>
      </c>
      <c r="F356" s="1">
        <v>80.692296779685094</v>
      </c>
    </row>
    <row r="357" spans="1:6" ht="13">
      <c r="A357" s="2" t="s">
        <v>30</v>
      </c>
      <c r="B357" s="1" t="s">
        <v>363</v>
      </c>
      <c r="C357" s="1">
        <v>2013</v>
      </c>
      <c r="D357" s="2" t="s">
        <v>5</v>
      </c>
      <c r="E357" s="2" t="s">
        <v>22</v>
      </c>
      <c r="F357" s="1">
        <v>80.197248755622795</v>
      </c>
    </row>
    <row r="358" spans="1:6" ht="13">
      <c r="A358" s="2" t="s">
        <v>30</v>
      </c>
      <c r="B358" s="1" t="s">
        <v>363</v>
      </c>
      <c r="C358" s="1">
        <v>2014</v>
      </c>
      <c r="D358" s="2" t="s">
        <v>5</v>
      </c>
      <c r="E358" s="2" t="s">
        <v>22</v>
      </c>
      <c r="F358" s="1">
        <v>80.164909552574798</v>
      </c>
    </row>
    <row r="359" spans="1:6" ht="13">
      <c r="A359" s="2" t="s">
        <v>30</v>
      </c>
      <c r="B359" s="1" t="s">
        <v>363</v>
      </c>
      <c r="C359" s="1">
        <v>2015</v>
      </c>
      <c r="D359" s="2" t="s">
        <v>5</v>
      </c>
      <c r="E359" s="2" t="s">
        <v>22</v>
      </c>
      <c r="F359" s="1">
        <v>80.516492501432893</v>
      </c>
    </row>
    <row r="360" spans="1:6" ht="13">
      <c r="A360" s="2" t="s">
        <v>30</v>
      </c>
      <c r="B360" s="1" t="s">
        <v>363</v>
      </c>
      <c r="C360" s="1">
        <v>2016</v>
      </c>
      <c r="D360" s="2" t="s">
        <v>5</v>
      </c>
      <c r="E360" s="2" t="s">
        <v>22</v>
      </c>
      <c r="F360" s="1">
        <v>80.155376820016002</v>
      </c>
    </row>
    <row r="361" spans="1:6" ht="13">
      <c r="A361" s="2" t="s">
        <v>30</v>
      </c>
      <c r="B361" s="1" t="s">
        <v>363</v>
      </c>
      <c r="C361" s="1">
        <v>2017</v>
      </c>
      <c r="D361" s="2" t="s">
        <v>5</v>
      </c>
      <c r="E361" s="2" t="s">
        <v>22</v>
      </c>
      <c r="F361" s="1">
        <v>78.782468981522797</v>
      </c>
    </row>
    <row r="362" spans="1:6" ht="13">
      <c r="A362" s="2" t="s">
        <v>30</v>
      </c>
      <c r="B362" s="1" t="s">
        <v>363</v>
      </c>
      <c r="C362" s="1">
        <v>2018</v>
      </c>
      <c r="D362" s="2" t="s">
        <v>5</v>
      </c>
      <c r="E362" s="2" t="s">
        <v>22</v>
      </c>
      <c r="F362" s="1">
        <v>77.885045575338097</v>
      </c>
    </row>
    <row r="363" spans="1:6" ht="13">
      <c r="A363" s="2" t="s">
        <v>30</v>
      </c>
      <c r="B363" s="1" t="s">
        <v>363</v>
      </c>
      <c r="C363" s="1">
        <v>2019</v>
      </c>
      <c r="D363" s="2" t="s">
        <v>5</v>
      </c>
      <c r="E363" s="2" t="s">
        <v>22</v>
      </c>
      <c r="F363" s="1">
        <v>77.572806668886798</v>
      </c>
    </row>
    <row r="364" spans="1:6" ht="13">
      <c r="A364" s="2" t="s">
        <v>30</v>
      </c>
      <c r="B364" s="1" t="s">
        <v>363</v>
      </c>
      <c r="C364" s="1">
        <v>2020</v>
      </c>
      <c r="D364" s="2" t="s">
        <v>5</v>
      </c>
      <c r="E364" s="2" t="s">
        <v>22</v>
      </c>
      <c r="F364" s="1">
        <v>76.743769003468799</v>
      </c>
    </row>
    <row r="365" spans="1:6" ht="13">
      <c r="A365" s="2" t="s">
        <v>30</v>
      </c>
      <c r="B365" s="1" t="s">
        <v>363</v>
      </c>
      <c r="C365" s="1">
        <v>2021</v>
      </c>
      <c r="D365" s="2" t="s">
        <v>5</v>
      </c>
      <c r="E365" s="2" t="s">
        <v>22</v>
      </c>
      <c r="F365" s="1">
        <v>75.333253240425606</v>
      </c>
    </row>
    <row r="366" spans="1:6" ht="13">
      <c r="A366" s="2" t="s">
        <v>31</v>
      </c>
      <c r="B366" s="1" t="s">
        <v>364</v>
      </c>
      <c r="C366" s="1">
        <v>2009</v>
      </c>
      <c r="D366" s="2" t="s">
        <v>5</v>
      </c>
      <c r="E366" s="2" t="s">
        <v>22</v>
      </c>
      <c r="F366" s="1">
        <v>81.835453131852802</v>
      </c>
    </row>
    <row r="367" spans="1:6" ht="13">
      <c r="A367" s="2" t="s">
        <v>31</v>
      </c>
      <c r="B367" s="1" t="s">
        <v>364</v>
      </c>
      <c r="C367" s="1">
        <v>2010</v>
      </c>
      <c r="D367" s="2" t="s">
        <v>5</v>
      </c>
      <c r="E367" s="2" t="s">
        <v>22</v>
      </c>
      <c r="F367" s="1">
        <v>81.034003005175606</v>
      </c>
    </row>
    <row r="368" spans="1:6" ht="13">
      <c r="A368" s="2" t="s">
        <v>31</v>
      </c>
      <c r="B368" s="1" t="s">
        <v>364</v>
      </c>
      <c r="C368" s="1">
        <v>2011</v>
      </c>
      <c r="D368" s="2" t="s">
        <v>5</v>
      </c>
      <c r="E368" s="2" t="s">
        <v>22</v>
      </c>
      <c r="F368" s="1">
        <v>80.803517445490897</v>
      </c>
    </row>
    <row r="369" spans="1:6" ht="13">
      <c r="A369" s="2" t="s">
        <v>31</v>
      </c>
      <c r="B369" s="1" t="s">
        <v>364</v>
      </c>
      <c r="C369" s="1">
        <v>2012</v>
      </c>
      <c r="D369" s="2" t="s">
        <v>5</v>
      </c>
      <c r="E369" s="2" t="s">
        <v>22</v>
      </c>
      <c r="F369" s="1">
        <v>79.127789807370803</v>
      </c>
    </row>
    <row r="370" spans="1:6" ht="13">
      <c r="A370" s="2" t="s">
        <v>31</v>
      </c>
      <c r="B370" s="1" t="s">
        <v>364</v>
      </c>
      <c r="C370" s="1">
        <v>2013</v>
      </c>
      <c r="D370" s="2" t="s">
        <v>5</v>
      </c>
      <c r="E370" s="2" t="s">
        <v>22</v>
      </c>
      <c r="F370" s="1">
        <v>76.182459011234499</v>
      </c>
    </row>
    <row r="371" spans="1:6" ht="13">
      <c r="A371" s="2" t="s">
        <v>31</v>
      </c>
      <c r="B371" s="1" t="s">
        <v>364</v>
      </c>
      <c r="C371" s="1">
        <v>2014</v>
      </c>
      <c r="D371" s="2" t="s">
        <v>5</v>
      </c>
      <c r="E371" s="2" t="s">
        <v>22</v>
      </c>
      <c r="F371" s="1">
        <v>76.352842920831094</v>
      </c>
    </row>
    <row r="372" spans="1:6" ht="13">
      <c r="A372" s="2" t="s">
        <v>31</v>
      </c>
      <c r="B372" s="1" t="s">
        <v>364</v>
      </c>
      <c r="C372" s="1">
        <v>2015</v>
      </c>
      <c r="D372" s="2" t="s">
        <v>5</v>
      </c>
      <c r="E372" s="2" t="s">
        <v>22</v>
      </c>
      <c r="F372" s="1">
        <v>75.964398655268894</v>
      </c>
    </row>
    <row r="373" spans="1:6" ht="13">
      <c r="A373" s="2" t="s">
        <v>31</v>
      </c>
      <c r="B373" s="1" t="s">
        <v>364</v>
      </c>
      <c r="C373" s="1">
        <v>2016</v>
      </c>
      <c r="D373" s="2" t="s">
        <v>5</v>
      </c>
      <c r="E373" s="2" t="s">
        <v>22</v>
      </c>
      <c r="F373" s="1">
        <v>75.571686210827096</v>
      </c>
    </row>
    <row r="374" spans="1:6" ht="13">
      <c r="A374" s="2" t="s">
        <v>31</v>
      </c>
      <c r="B374" s="1" t="s">
        <v>364</v>
      </c>
      <c r="C374" s="1">
        <v>2017</v>
      </c>
      <c r="D374" s="2" t="s">
        <v>5</v>
      </c>
      <c r="E374" s="2" t="s">
        <v>22</v>
      </c>
      <c r="F374" s="1">
        <v>75.120773891716198</v>
      </c>
    </row>
    <row r="375" spans="1:6" ht="13">
      <c r="A375" s="2" t="s">
        <v>31</v>
      </c>
      <c r="B375" s="1" t="s">
        <v>364</v>
      </c>
      <c r="C375" s="1">
        <v>2018</v>
      </c>
      <c r="D375" s="2" t="s">
        <v>5</v>
      </c>
      <c r="E375" s="2" t="s">
        <v>22</v>
      </c>
      <c r="F375" s="1">
        <v>74.697067202423497</v>
      </c>
    </row>
    <row r="376" spans="1:6" ht="13">
      <c r="A376" s="2" t="s">
        <v>31</v>
      </c>
      <c r="B376" s="1" t="s">
        <v>364</v>
      </c>
      <c r="C376" s="1">
        <v>2019</v>
      </c>
      <c r="D376" s="2" t="s">
        <v>5</v>
      </c>
      <c r="E376" s="2" t="s">
        <v>22</v>
      </c>
      <c r="F376" s="1">
        <v>74.207684066237107</v>
      </c>
    </row>
    <row r="377" spans="1:6" ht="13">
      <c r="A377" s="2" t="s">
        <v>31</v>
      </c>
      <c r="B377" s="1" t="s">
        <v>364</v>
      </c>
      <c r="C377" s="1">
        <v>2020</v>
      </c>
      <c r="D377" s="2" t="s">
        <v>5</v>
      </c>
      <c r="E377" s="2" t="s">
        <v>22</v>
      </c>
      <c r="F377" s="1">
        <v>73.169631819934907</v>
      </c>
    </row>
    <row r="378" spans="1:6" ht="13">
      <c r="A378" s="2" t="s">
        <v>31</v>
      </c>
      <c r="B378" s="1" t="s">
        <v>364</v>
      </c>
      <c r="C378" s="1">
        <v>2021</v>
      </c>
      <c r="D378" s="2" t="s">
        <v>5</v>
      </c>
      <c r="E378" s="2" t="s">
        <v>22</v>
      </c>
      <c r="F378" s="1">
        <v>72.206816903312202</v>
      </c>
    </row>
    <row r="379" spans="1:6" ht="13">
      <c r="A379" s="2" t="s">
        <v>32</v>
      </c>
      <c r="B379" s="1" t="s">
        <v>365</v>
      </c>
      <c r="C379" s="1">
        <v>2009</v>
      </c>
      <c r="D379" s="2" t="s">
        <v>5</v>
      </c>
      <c r="E379" s="2" t="s">
        <v>22</v>
      </c>
      <c r="F379" s="1">
        <v>79.963727835812094</v>
      </c>
    </row>
    <row r="380" spans="1:6" ht="13">
      <c r="A380" s="2" t="s">
        <v>32</v>
      </c>
      <c r="B380" s="1" t="s">
        <v>365</v>
      </c>
      <c r="C380" s="1">
        <v>2010</v>
      </c>
      <c r="D380" s="2" t="s">
        <v>5</v>
      </c>
      <c r="E380" s="2" t="s">
        <v>22</v>
      </c>
      <c r="F380" s="1">
        <v>80.057475958102799</v>
      </c>
    </row>
    <row r="381" spans="1:6" ht="13">
      <c r="A381" s="2" t="s">
        <v>32</v>
      </c>
      <c r="B381" s="1" t="s">
        <v>365</v>
      </c>
      <c r="C381" s="1">
        <v>2011</v>
      </c>
      <c r="D381" s="2" t="s">
        <v>5</v>
      </c>
      <c r="E381" s="2" t="s">
        <v>22</v>
      </c>
      <c r="F381" s="1">
        <v>79.999898143149593</v>
      </c>
    </row>
    <row r="382" spans="1:6" ht="13">
      <c r="A382" s="2" t="s">
        <v>32</v>
      </c>
      <c r="B382" s="1" t="s">
        <v>365</v>
      </c>
      <c r="C382" s="1">
        <v>2012</v>
      </c>
      <c r="D382" s="2" t="s">
        <v>5</v>
      </c>
      <c r="E382" s="2" t="s">
        <v>22</v>
      </c>
      <c r="F382" s="1">
        <v>80.1338685368341</v>
      </c>
    </row>
    <row r="383" spans="1:6" ht="13">
      <c r="A383" s="2" t="s">
        <v>32</v>
      </c>
      <c r="B383" s="1" t="s">
        <v>365</v>
      </c>
      <c r="C383" s="1">
        <v>2013</v>
      </c>
      <c r="D383" s="2" t="s">
        <v>5</v>
      </c>
      <c r="E383" s="2" t="s">
        <v>22</v>
      </c>
      <c r="F383" s="1">
        <v>79.109024116260002</v>
      </c>
    </row>
    <row r="384" spans="1:6" ht="13">
      <c r="A384" s="2" t="s">
        <v>32</v>
      </c>
      <c r="B384" s="1" t="s">
        <v>365</v>
      </c>
      <c r="C384" s="1">
        <v>2014</v>
      </c>
      <c r="D384" s="2" t="s">
        <v>5</v>
      </c>
      <c r="E384" s="2" t="s">
        <v>22</v>
      </c>
      <c r="F384" s="1">
        <v>78.6921236713806</v>
      </c>
    </row>
    <row r="385" spans="1:6" ht="13">
      <c r="A385" s="2" t="s">
        <v>32</v>
      </c>
      <c r="B385" s="1" t="s">
        <v>365</v>
      </c>
      <c r="C385" s="1">
        <v>2015</v>
      </c>
      <c r="D385" s="2" t="s">
        <v>5</v>
      </c>
      <c r="E385" s="2" t="s">
        <v>22</v>
      </c>
      <c r="F385" s="1">
        <v>78.166154466219993</v>
      </c>
    </row>
    <row r="386" spans="1:6" ht="13">
      <c r="A386" s="2" t="s">
        <v>32</v>
      </c>
      <c r="B386" s="1" t="s">
        <v>365</v>
      </c>
      <c r="C386" s="1">
        <v>2016</v>
      </c>
      <c r="D386" s="2" t="s">
        <v>5</v>
      </c>
      <c r="E386" s="2" t="s">
        <v>22</v>
      </c>
      <c r="F386" s="1">
        <v>77.419825512945593</v>
      </c>
    </row>
    <row r="387" spans="1:6" ht="13">
      <c r="A387" s="2" t="s">
        <v>32</v>
      </c>
      <c r="B387" s="1" t="s">
        <v>365</v>
      </c>
      <c r="C387" s="1">
        <v>2017</v>
      </c>
      <c r="D387" s="2" t="s">
        <v>5</v>
      </c>
      <c r="E387" s="2" t="s">
        <v>22</v>
      </c>
      <c r="F387" s="1">
        <v>77.107133310132298</v>
      </c>
    </row>
    <row r="388" spans="1:6" ht="13">
      <c r="A388" s="2" t="s">
        <v>32</v>
      </c>
      <c r="B388" s="1" t="s">
        <v>365</v>
      </c>
      <c r="C388" s="1">
        <v>2018</v>
      </c>
      <c r="D388" s="2" t="s">
        <v>5</v>
      </c>
      <c r="E388" s="2" t="s">
        <v>22</v>
      </c>
      <c r="F388" s="1">
        <v>77.6518198143511</v>
      </c>
    </row>
    <row r="389" spans="1:6" ht="13">
      <c r="A389" s="2" t="s">
        <v>32</v>
      </c>
      <c r="B389" s="1" t="s">
        <v>365</v>
      </c>
      <c r="C389" s="1">
        <v>2019</v>
      </c>
      <c r="D389" s="2" t="s">
        <v>5</v>
      </c>
      <c r="E389" s="2" t="s">
        <v>22</v>
      </c>
      <c r="F389" s="1">
        <v>77.5576050893374</v>
      </c>
    </row>
    <row r="390" spans="1:6" ht="13">
      <c r="A390" s="2" t="s">
        <v>32</v>
      </c>
      <c r="B390" s="1" t="s">
        <v>365</v>
      </c>
      <c r="C390" s="1">
        <v>2020</v>
      </c>
      <c r="D390" s="2" t="s">
        <v>5</v>
      </c>
      <c r="E390" s="2" t="s">
        <v>22</v>
      </c>
      <c r="F390" s="1">
        <v>77.1499483778437</v>
      </c>
    </row>
    <row r="391" spans="1:6" ht="13">
      <c r="A391" s="2" t="s">
        <v>32</v>
      </c>
      <c r="B391" s="1" t="s">
        <v>365</v>
      </c>
      <c r="C391" s="1">
        <v>2021</v>
      </c>
      <c r="D391" s="2" t="s">
        <v>5</v>
      </c>
      <c r="E391" s="2" t="s">
        <v>22</v>
      </c>
      <c r="F391" s="1">
        <v>75.969430934100103</v>
      </c>
    </row>
    <row r="392" spans="1:6" ht="13">
      <c r="A392" s="2" t="s">
        <v>33</v>
      </c>
      <c r="B392" s="1" t="s">
        <v>366</v>
      </c>
      <c r="C392" s="1">
        <v>2009</v>
      </c>
      <c r="D392" s="2" t="s">
        <v>5</v>
      </c>
      <c r="E392" s="2" t="s">
        <v>22</v>
      </c>
      <c r="F392" s="1">
        <v>84.7523312337253</v>
      </c>
    </row>
    <row r="393" spans="1:6" ht="13">
      <c r="A393" s="2" t="s">
        <v>33</v>
      </c>
      <c r="B393" s="1" t="s">
        <v>366</v>
      </c>
      <c r="C393" s="1">
        <v>2010</v>
      </c>
      <c r="D393" s="2" t="s">
        <v>5</v>
      </c>
      <c r="E393" s="2" t="s">
        <v>22</v>
      </c>
      <c r="F393" s="1">
        <v>85.053489582543705</v>
      </c>
    </row>
    <row r="394" spans="1:6" ht="13">
      <c r="A394" s="2" t="s">
        <v>33</v>
      </c>
      <c r="B394" s="1" t="s">
        <v>366</v>
      </c>
      <c r="C394" s="1">
        <v>2011</v>
      </c>
      <c r="D394" s="2" t="s">
        <v>5</v>
      </c>
      <c r="E394" s="2" t="s">
        <v>22</v>
      </c>
      <c r="F394" s="1">
        <v>83.924412191190896</v>
      </c>
    </row>
    <row r="395" spans="1:6" ht="13">
      <c r="A395" s="2" t="s">
        <v>33</v>
      </c>
      <c r="B395" s="1" t="s">
        <v>366</v>
      </c>
      <c r="C395" s="1">
        <v>2012</v>
      </c>
      <c r="D395" s="2" t="s">
        <v>5</v>
      </c>
      <c r="E395" s="2" t="s">
        <v>22</v>
      </c>
      <c r="F395" s="1">
        <v>82.207086328237907</v>
      </c>
    </row>
    <row r="396" spans="1:6" ht="13">
      <c r="A396" s="2" t="s">
        <v>33</v>
      </c>
      <c r="B396" s="1" t="s">
        <v>366</v>
      </c>
      <c r="C396" s="1">
        <v>2013</v>
      </c>
      <c r="D396" s="2" t="s">
        <v>5</v>
      </c>
      <c r="E396" s="2" t="s">
        <v>22</v>
      </c>
      <c r="F396" s="1">
        <v>79.964399301483894</v>
      </c>
    </row>
    <row r="397" spans="1:6" ht="13">
      <c r="A397" s="2" t="s">
        <v>33</v>
      </c>
      <c r="B397" s="1" t="s">
        <v>366</v>
      </c>
      <c r="C397" s="1">
        <v>2014</v>
      </c>
      <c r="D397" s="2" t="s">
        <v>5</v>
      </c>
      <c r="E397" s="2" t="s">
        <v>22</v>
      </c>
      <c r="F397" s="1">
        <v>78.1470008686277</v>
      </c>
    </row>
    <row r="398" spans="1:6" ht="13">
      <c r="A398" s="2" t="s">
        <v>33</v>
      </c>
      <c r="B398" s="1" t="s">
        <v>366</v>
      </c>
      <c r="C398" s="1">
        <v>2015</v>
      </c>
      <c r="D398" s="2" t="s">
        <v>5</v>
      </c>
      <c r="E398" s="2" t="s">
        <v>22</v>
      </c>
      <c r="F398" s="1">
        <v>76.378248861040603</v>
      </c>
    </row>
    <row r="399" spans="1:6" ht="13">
      <c r="A399" s="2" t="s">
        <v>33</v>
      </c>
      <c r="B399" s="1" t="s">
        <v>366</v>
      </c>
      <c r="C399" s="1">
        <v>2016</v>
      </c>
      <c r="D399" s="2" t="s">
        <v>5</v>
      </c>
      <c r="E399" s="2" t="s">
        <v>22</v>
      </c>
      <c r="F399" s="1">
        <v>74.687771798217</v>
      </c>
    </row>
    <row r="400" spans="1:6" ht="13">
      <c r="A400" s="2" t="s">
        <v>33</v>
      </c>
      <c r="B400" s="1" t="s">
        <v>366</v>
      </c>
      <c r="C400" s="1">
        <v>2017</v>
      </c>
      <c r="D400" s="2" t="s">
        <v>5</v>
      </c>
      <c r="E400" s="2" t="s">
        <v>22</v>
      </c>
      <c r="F400" s="1">
        <v>73.280910526513296</v>
      </c>
    </row>
    <row r="401" spans="1:6" ht="13">
      <c r="A401" s="2" t="s">
        <v>33</v>
      </c>
      <c r="B401" s="1" t="s">
        <v>366</v>
      </c>
      <c r="C401" s="1">
        <v>2018</v>
      </c>
      <c r="D401" s="2" t="s">
        <v>5</v>
      </c>
      <c r="E401" s="2" t="s">
        <v>22</v>
      </c>
      <c r="F401" s="1">
        <v>72.618266930804296</v>
      </c>
    </row>
    <row r="402" spans="1:6" ht="13">
      <c r="A402" s="2" t="s">
        <v>33</v>
      </c>
      <c r="B402" s="1" t="s">
        <v>366</v>
      </c>
      <c r="C402" s="1">
        <v>2019</v>
      </c>
      <c r="D402" s="2" t="s">
        <v>5</v>
      </c>
      <c r="E402" s="2" t="s">
        <v>22</v>
      </c>
      <c r="F402" s="1">
        <v>71.685279528029298</v>
      </c>
    </row>
    <row r="403" spans="1:6" ht="13">
      <c r="A403" s="2" t="s">
        <v>33</v>
      </c>
      <c r="B403" s="1" t="s">
        <v>366</v>
      </c>
      <c r="C403" s="1">
        <v>2020</v>
      </c>
      <c r="D403" s="2" t="s">
        <v>5</v>
      </c>
      <c r="E403" s="2" t="s">
        <v>22</v>
      </c>
      <c r="F403" s="1">
        <v>71.187216540703901</v>
      </c>
    </row>
    <row r="404" spans="1:6" ht="13">
      <c r="A404" s="2" t="s">
        <v>33</v>
      </c>
      <c r="B404" s="1" t="s">
        <v>366</v>
      </c>
      <c r="C404" s="1">
        <v>2021</v>
      </c>
      <c r="D404" s="2" t="s">
        <v>5</v>
      </c>
      <c r="E404" s="2" t="s">
        <v>22</v>
      </c>
      <c r="F404" s="1">
        <v>69.660212650379407</v>
      </c>
    </row>
    <row r="405" spans="1:6" ht="13">
      <c r="A405" s="2" t="s">
        <v>34</v>
      </c>
      <c r="B405" s="1" t="s">
        <v>367</v>
      </c>
      <c r="C405" s="1">
        <v>2009</v>
      </c>
      <c r="D405" s="2" t="s">
        <v>5</v>
      </c>
      <c r="E405" s="2" t="s">
        <v>22</v>
      </c>
      <c r="F405" s="1">
        <v>82.988386143931294</v>
      </c>
    </row>
    <row r="406" spans="1:6" ht="13">
      <c r="A406" s="2" t="s">
        <v>34</v>
      </c>
      <c r="B406" s="1" t="s">
        <v>367</v>
      </c>
      <c r="C406" s="1">
        <v>2010</v>
      </c>
      <c r="D406" s="2" t="s">
        <v>5</v>
      </c>
      <c r="E406" s="2" t="s">
        <v>22</v>
      </c>
      <c r="F406" s="1">
        <v>83.992617635349006</v>
      </c>
    </row>
    <row r="407" spans="1:6" ht="13">
      <c r="A407" s="2" t="s">
        <v>34</v>
      </c>
      <c r="B407" s="1" t="s">
        <v>367</v>
      </c>
      <c r="C407" s="1">
        <v>2011</v>
      </c>
      <c r="D407" s="2" t="s">
        <v>5</v>
      </c>
      <c r="E407" s="2" t="s">
        <v>22</v>
      </c>
      <c r="F407" s="1">
        <v>83.661866454572106</v>
      </c>
    </row>
    <row r="408" spans="1:6" ht="13">
      <c r="A408" s="2" t="s">
        <v>34</v>
      </c>
      <c r="B408" s="1" t="s">
        <v>367</v>
      </c>
      <c r="C408" s="1">
        <v>2012</v>
      </c>
      <c r="D408" s="2" t="s">
        <v>5</v>
      </c>
      <c r="E408" s="2" t="s">
        <v>22</v>
      </c>
      <c r="F408" s="1">
        <v>82.704436382238299</v>
      </c>
    </row>
    <row r="409" spans="1:6" ht="13">
      <c r="A409" s="2" t="s">
        <v>34</v>
      </c>
      <c r="B409" s="1" t="s">
        <v>367</v>
      </c>
      <c r="C409" s="1">
        <v>2013</v>
      </c>
      <c r="D409" s="2" t="s">
        <v>5</v>
      </c>
      <c r="E409" s="2" t="s">
        <v>22</v>
      </c>
      <c r="F409" s="1">
        <v>81.005344212342493</v>
      </c>
    </row>
    <row r="410" spans="1:6" ht="13">
      <c r="A410" s="2" t="s">
        <v>34</v>
      </c>
      <c r="B410" s="1" t="s">
        <v>367</v>
      </c>
      <c r="C410" s="1">
        <v>2014</v>
      </c>
      <c r="D410" s="2" t="s">
        <v>5</v>
      </c>
      <c r="E410" s="2" t="s">
        <v>22</v>
      </c>
      <c r="F410" s="1">
        <v>78.560261966158194</v>
      </c>
    </row>
    <row r="411" spans="1:6" ht="13">
      <c r="A411" s="2" t="s">
        <v>34</v>
      </c>
      <c r="B411" s="1" t="s">
        <v>367</v>
      </c>
      <c r="C411" s="1">
        <v>2015</v>
      </c>
      <c r="D411" s="2" t="s">
        <v>5</v>
      </c>
      <c r="E411" s="2" t="s">
        <v>22</v>
      </c>
      <c r="F411" s="1">
        <v>77.491742958812296</v>
      </c>
    </row>
    <row r="412" spans="1:6" ht="13">
      <c r="A412" s="2" t="s">
        <v>34</v>
      </c>
      <c r="B412" s="1" t="s">
        <v>367</v>
      </c>
      <c r="C412" s="1">
        <v>2016</v>
      </c>
      <c r="D412" s="2" t="s">
        <v>5</v>
      </c>
      <c r="E412" s="2" t="s">
        <v>22</v>
      </c>
      <c r="F412" s="1">
        <v>76.6709753864383</v>
      </c>
    </row>
    <row r="413" spans="1:6" ht="13">
      <c r="A413" s="2" t="s">
        <v>34</v>
      </c>
      <c r="B413" s="1" t="s">
        <v>367</v>
      </c>
      <c r="C413" s="1">
        <v>2017</v>
      </c>
      <c r="D413" s="2" t="s">
        <v>5</v>
      </c>
      <c r="E413" s="2" t="s">
        <v>22</v>
      </c>
      <c r="F413" s="1">
        <v>76.678599464039195</v>
      </c>
    </row>
    <row r="414" spans="1:6" ht="13">
      <c r="A414" s="2" t="s">
        <v>34</v>
      </c>
      <c r="B414" s="1" t="s">
        <v>367</v>
      </c>
      <c r="C414" s="1">
        <v>2018</v>
      </c>
      <c r="D414" s="2" t="s">
        <v>5</v>
      </c>
      <c r="E414" s="2" t="s">
        <v>22</v>
      </c>
      <c r="F414" s="1">
        <v>76.967132829079802</v>
      </c>
    </row>
    <row r="415" spans="1:6" ht="13">
      <c r="A415" s="2" t="s">
        <v>34</v>
      </c>
      <c r="B415" s="1" t="s">
        <v>367</v>
      </c>
      <c r="C415" s="1">
        <v>2019</v>
      </c>
      <c r="D415" s="2" t="s">
        <v>5</v>
      </c>
      <c r="E415" s="2" t="s">
        <v>22</v>
      </c>
      <c r="F415" s="1">
        <v>78.322251757904596</v>
      </c>
    </row>
    <row r="416" spans="1:6" ht="13">
      <c r="A416" s="2" t="s">
        <v>34</v>
      </c>
      <c r="B416" s="1" t="s">
        <v>367</v>
      </c>
      <c r="C416" s="1">
        <v>2020</v>
      </c>
      <c r="D416" s="2" t="s">
        <v>5</v>
      </c>
      <c r="E416" s="2" t="s">
        <v>22</v>
      </c>
      <c r="F416" s="1">
        <v>78.419139084205099</v>
      </c>
    </row>
    <row r="417" spans="1:6" ht="13">
      <c r="A417" s="2" t="s">
        <v>34</v>
      </c>
      <c r="B417" s="1" t="s">
        <v>367</v>
      </c>
      <c r="C417" s="1">
        <v>2021</v>
      </c>
      <c r="D417" s="2" t="s">
        <v>5</v>
      </c>
      <c r="E417" s="2" t="s">
        <v>22</v>
      </c>
      <c r="F417" s="1">
        <v>80.230093124737607</v>
      </c>
    </row>
    <row r="418" spans="1:6" ht="13">
      <c r="A418" s="2" t="s">
        <v>35</v>
      </c>
      <c r="B418" s="1" t="s">
        <v>368</v>
      </c>
      <c r="C418" s="1">
        <v>2009</v>
      </c>
      <c r="D418" s="2" t="s">
        <v>5</v>
      </c>
      <c r="E418" s="2" t="s">
        <v>22</v>
      </c>
      <c r="F418" s="1">
        <v>82.146992136620199</v>
      </c>
    </row>
    <row r="419" spans="1:6" ht="13">
      <c r="A419" s="2" t="s">
        <v>35</v>
      </c>
      <c r="B419" s="1" t="s">
        <v>368</v>
      </c>
      <c r="C419" s="1">
        <v>2010</v>
      </c>
      <c r="D419" s="2" t="s">
        <v>5</v>
      </c>
      <c r="E419" s="2" t="s">
        <v>22</v>
      </c>
      <c r="F419" s="1">
        <v>82.311756350569993</v>
      </c>
    </row>
    <row r="420" spans="1:6" ht="13">
      <c r="A420" s="2" t="s">
        <v>35</v>
      </c>
      <c r="B420" s="1" t="s">
        <v>368</v>
      </c>
      <c r="C420" s="1">
        <v>2011</v>
      </c>
      <c r="D420" s="2" t="s">
        <v>5</v>
      </c>
      <c r="E420" s="2" t="s">
        <v>22</v>
      </c>
      <c r="F420" s="1">
        <v>82.138700485612205</v>
      </c>
    </row>
    <row r="421" spans="1:6" ht="13">
      <c r="A421" s="2" t="s">
        <v>35</v>
      </c>
      <c r="B421" s="1" t="s">
        <v>368</v>
      </c>
      <c r="C421" s="1">
        <v>2012</v>
      </c>
      <c r="D421" s="2" t="s">
        <v>5</v>
      </c>
      <c r="E421" s="2" t="s">
        <v>22</v>
      </c>
      <c r="F421" s="1">
        <v>81.690664300871603</v>
      </c>
    </row>
    <row r="422" spans="1:6" ht="13">
      <c r="A422" s="2" t="s">
        <v>35</v>
      </c>
      <c r="B422" s="1" t="s">
        <v>368</v>
      </c>
      <c r="C422" s="1">
        <v>2013</v>
      </c>
      <c r="D422" s="2" t="s">
        <v>5</v>
      </c>
      <c r="E422" s="2" t="s">
        <v>22</v>
      </c>
      <c r="F422" s="1">
        <v>78.989140347174398</v>
      </c>
    </row>
    <row r="423" spans="1:6" ht="13">
      <c r="A423" s="2" t="s">
        <v>35</v>
      </c>
      <c r="B423" s="1" t="s">
        <v>368</v>
      </c>
      <c r="C423" s="1">
        <v>2014</v>
      </c>
      <c r="D423" s="2" t="s">
        <v>5</v>
      </c>
      <c r="E423" s="2" t="s">
        <v>22</v>
      </c>
      <c r="F423" s="1">
        <v>78.167722574191401</v>
      </c>
    </row>
    <row r="424" spans="1:6" ht="13">
      <c r="A424" s="2" t="s">
        <v>35</v>
      </c>
      <c r="B424" s="1" t="s">
        <v>368</v>
      </c>
      <c r="C424" s="1">
        <v>2015</v>
      </c>
      <c r="D424" s="2" t="s">
        <v>5</v>
      </c>
      <c r="E424" s="2" t="s">
        <v>22</v>
      </c>
      <c r="F424" s="1">
        <v>77.908809389924201</v>
      </c>
    </row>
    <row r="425" spans="1:6" ht="13">
      <c r="A425" s="2" t="s">
        <v>35</v>
      </c>
      <c r="B425" s="1" t="s">
        <v>368</v>
      </c>
      <c r="C425" s="1">
        <v>2016</v>
      </c>
      <c r="D425" s="2" t="s">
        <v>5</v>
      </c>
      <c r="E425" s="2" t="s">
        <v>22</v>
      </c>
      <c r="F425" s="1">
        <v>78.223613482577605</v>
      </c>
    </row>
    <row r="426" spans="1:6" ht="13">
      <c r="A426" s="2" t="s">
        <v>35</v>
      </c>
      <c r="B426" s="1" t="s">
        <v>368</v>
      </c>
      <c r="C426" s="1">
        <v>2017</v>
      </c>
      <c r="D426" s="2" t="s">
        <v>5</v>
      </c>
      <c r="E426" s="2" t="s">
        <v>22</v>
      </c>
      <c r="F426" s="1">
        <v>78.371414930932303</v>
      </c>
    </row>
    <row r="427" spans="1:6" ht="13">
      <c r="A427" s="2" t="s">
        <v>35</v>
      </c>
      <c r="B427" s="1" t="s">
        <v>368</v>
      </c>
      <c r="C427" s="1">
        <v>2018</v>
      </c>
      <c r="D427" s="2" t="s">
        <v>5</v>
      </c>
      <c r="E427" s="2" t="s">
        <v>22</v>
      </c>
      <c r="F427" s="1">
        <v>78.242689367068607</v>
      </c>
    </row>
    <row r="428" spans="1:6" ht="13">
      <c r="A428" s="2" t="s">
        <v>35</v>
      </c>
      <c r="B428" s="1" t="s">
        <v>368</v>
      </c>
      <c r="C428" s="1">
        <v>2019</v>
      </c>
      <c r="D428" s="2" t="s">
        <v>5</v>
      </c>
      <c r="E428" s="2" t="s">
        <v>22</v>
      </c>
      <c r="F428" s="1">
        <v>78.073771298735593</v>
      </c>
    </row>
    <row r="429" spans="1:6" ht="13">
      <c r="A429" s="2" t="s">
        <v>35</v>
      </c>
      <c r="B429" s="1" t="s">
        <v>368</v>
      </c>
      <c r="C429" s="1">
        <v>2020</v>
      </c>
      <c r="D429" s="2" t="s">
        <v>5</v>
      </c>
      <c r="E429" s="2" t="s">
        <v>22</v>
      </c>
      <c r="F429" s="1">
        <v>77.768637005955497</v>
      </c>
    </row>
    <row r="430" spans="1:6" ht="13">
      <c r="A430" s="2" t="s">
        <v>35</v>
      </c>
      <c r="B430" s="1" t="s">
        <v>368</v>
      </c>
      <c r="C430" s="1">
        <v>2021</v>
      </c>
      <c r="D430" s="2" t="s">
        <v>5</v>
      </c>
      <c r="E430" s="2" t="s">
        <v>22</v>
      </c>
      <c r="F430" s="1">
        <v>76.686754106108907</v>
      </c>
    </row>
  </sheetData>
  <autoFilter ref="A1:F397" xr:uid="{00000000-0009-0000-0000-000014000000}"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outlinePr summaryBelow="0" summaryRight="0"/>
  </sheetPr>
  <dimension ref="A1:F430"/>
  <sheetViews>
    <sheetView workbookViewId="0"/>
  </sheetViews>
  <sheetFormatPr baseColWidth="10" defaultColWidth="12.6640625" defaultRowHeight="15.75" customHeight="1"/>
  <sheetData>
    <row r="1" spans="1:6" ht="15.75" customHeight="1">
      <c r="A1" s="1" t="s">
        <v>1</v>
      </c>
      <c r="B1" s="1" t="s">
        <v>334</v>
      </c>
      <c r="C1" s="1" t="s">
        <v>0</v>
      </c>
      <c r="D1" s="1" t="s">
        <v>37</v>
      </c>
      <c r="E1" s="1" t="s">
        <v>39</v>
      </c>
      <c r="F1" s="1" t="s">
        <v>335</v>
      </c>
    </row>
    <row r="2" spans="1:6" ht="15.75" customHeight="1">
      <c r="A2" s="2" t="s">
        <v>4</v>
      </c>
      <c r="B2" s="1" t="s">
        <v>337</v>
      </c>
      <c r="C2" s="1">
        <v>2009</v>
      </c>
      <c r="D2" s="2" t="s">
        <v>5</v>
      </c>
      <c r="E2" s="2" t="s">
        <v>23</v>
      </c>
      <c r="F2" s="1">
        <v>68.504548480142006</v>
      </c>
    </row>
    <row r="3" spans="1:6" ht="15.75" customHeight="1">
      <c r="A3" s="2" t="s">
        <v>5</v>
      </c>
      <c r="B3" s="1" t="s">
        <v>338</v>
      </c>
      <c r="C3" s="1">
        <v>2009</v>
      </c>
      <c r="D3" s="2" t="s">
        <v>5</v>
      </c>
      <c r="E3" s="2" t="s">
        <v>23</v>
      </c>
      <c r="F3" s="1">
        <v>69.163815182870593</v>
      </c>
    </row>
    <row r="4" spans="1:6" ht="15.75" customHeight="1">
      <c r="A4" s="2" t="s">
        <v>6</v>
      </c>
      <c r="B4" s="1" t="s">
        <v>339</v>
      </c>
      <c r="C4" s="1">
        <v>2009</v>
      </c>
      <c r="D4" s="2" t="s">
        <v>5</v>
      </c>
      <c r="E4" s="2" t="s">
        <v>23</v>
      </c>
      <c r="F4" s="1">
        <v>69.204881014417197</v>
      </c>
    </row>
    <row r="5" spans="1:6" ht="15.75" customHeight="1">
      <c r="A5" s="2" t="s">
        <v>7</v>
      </c>
      <c r="B5" s="1" t="s">
        <v>340</v>
      </c>
      <c r="C5" s="1">
        <v>2009</v>
      </c>
      <c r="D5" s="2" t="s">
        <v>5</v>
      </c>
      <c r="E5" s="2" t="s">
        <v>23</v>
      </c>
      <c r="F5" s="1">
        <v>64.660747395872605</v>
      </c>
    </row>
    <row r="6" spans="1:6" ht="15.75" customHeight="1">
      <c r="A6" s="2" t="s">
        <v>10</v>
      </c>
      <c r="B6" s="1" t="s">
        <v>343</v>
      </c>
      <c r="C6" s="1">
        <v>2009</v>
      </c>
      <c r="D6" s="2" t="s">
        <v>5</v>
      </c>
      <c r="E6" s="2" t="s">
        <v>23</v>
      </c>
      <c r="F6" s="1">
        <v>65.083483080486602</v>
      </c>
    </row>
    <row r="7" spans="1:6" ht="15.75" customHeight="1">
      <c r="A7" s="2" t="s">
        <v>11</v>
      </c>
      <c r="B7" s="1" t="s">
        <v>344</v>
      </c>
      <c r="C7" s="1">
        <v>2009</v>
      </c>
      <c r="D7" s="2" t="s">
        <v>5</v>
      </c>
      <c r="E7" s="2" t="s">
        <v>23</v>
      </c>
      <c r="F7" s="1">
        <v>62.931615278416899</v>
      </c>
    </row>
    <row r="8" spans="1:6" ht="15.75" customHeight="1">
      <c r="A8" s="2" t="s">
        <v>8</v>
      </c>
      <c r="B8" s="1" t="s">
        <v>341</v>
      </c>
      <c r="C8" s="1">
        <v>2009</v>
      </c>
      <c r="D8" s="2" t="s">
        <v>5</v>
      </c>
      <c r="E8" s="2" t="s">
        <v>23</v>
      </c>
      <c r="F8" s="1">
        <v>69.536639484958599</v>
      </c>
    </row>
    <row r="9" spans="1:6" ht="15.75" customHeight="1">
      <c r="A9" s="2" t="s">
        <v>9</v>
      </c>
      <c r="B9" s="1" t="s">
        <v>342</v>
      </c>
      <c r="C9" s="1">
        <v>2009</v>
      </c>
      <c r="D9" s="2" t="s">
        <v>5</v>
      </c>
      <c r="E9" s="2" t="s">
        <v>23</v>
      </c>
      <c r="F9" s="1">
        <v>68.486828670614699</v>
      </c>
    </row>
    <row r="10" spans="1:6" ht="15.75" customHeight="1">
      <c r="A10" s="2" t="s">
        <v>12</v>
      </c>
      <c r="B10" s="1" t="s">
        <v>345</v>
      </c>
      <c r="C10" s="1">
        <v>2009</v>
      </c>
      <c r="D10" s="2" t="s">
        <v>5</v>
      </c>
      <c r="E10" s="2" t="s">
        <v>23</v>
      </c>
      <c r="F10" s="1">
        <v>79.835080277251393</v>
      </c>
    </row>
    <row r="11" spans="1:6" ht="15.75" customHeight="1">
      <c r="A11" s="2" t="s">
        <v>13</v>
      </c>
      <c r="B11" s="1" t="s">
        <v>346</v>
      </c>
      <c r="C11" s="1">
        <v>2009</v>
      </c>
      <c r="D11" s="2" t="s">
        <v>5</v>
      </c>
      <c r="E11" s="2" t="s">
        <v>23</v>
      </c>
      <c r="F11" s="1">
        <v>68.278637544360294</v>
      </c>
    </row>
    <row r="12" spans="1:6" ht="15.75" customHeight="1">
      <c r="A12" s="2" t="s">
        <v>14</v>
      </c>
      <c r="B12" s="1" t="s">
        <v>347</v>
      </c>
      <c r="C12" s="1">
        <v>2009</v>
      </c>
      <c r="D12" s="2" t="s">
        <v>5</v>
      </c>
      <c r="E12" s="2" t="s">
        <v>23</v>
      </c>
      <c r="F12" s="1">
        <v>65.847542192719899</v>
      </c>
    </row>
    <row r="13" spans="1:6" ht="15.75" customHeight="1">
      <c r="A13" s="2" t="s">
        <v>15</v>
      </c>
      <c r="B13" s="1" t="s">
        <v>348</v>
      </c>
      <c r="C13" s="1">
        <v>2009</v>
      </c>
      <c r="D13" s="2" t="s">
        <v>5</v>
      </c>
      <c r="E13" s="2" t="s">
        <v>23</v>
      </c>
      <c r="F13" s="1">
        <v>67.036162212138095</v>
      </c>
    </row>
    <row r="14" spans="1:6" ht="15.75" customHeight="1">
      <c r="A14" s="2" t="s">
        <v>16</v>
      </c>
      <c r="B14" s="1" t="s">
        <v>349</v>
      </c>
      <c r="C14" s="1">
        <v>2009</v>
      </c>
      <c r="D14" s="2" t="s">
        <v>5</v>
      </c>
      <c r="E14" s="2" t="s">
        <v>23</v>
      </c>
      <c r="F14" s="1">
        <v>73.6133096128614</v>
      </c>
    </row>
    <row r="15" spans="1:6" ht="15.75" customHeight="1">
      <c r="A15" s="2" t="s">
        <v>17</v>
      </c>
      <c r="B15" s="1" t="s">
        <v>350</v>
      </c>
      <c r="C15" s="1">
        <v>2009</v>
      </c>
      <c r="D15" s="2" t="s">
        <v>5</v>
      </c>
      <c r="E15" s="2" t="s">
        <v>23</v>
      </c>
      <c r="F15" s="1">
        <v>64.224930708185397</v>
      </c>
    </row>
    <row r="16" spans="1:6" ht="15.75" customHeight="1">
      <c r="A16" s="2" t="s">
        <v>18</v>
      </c>
      <c r="B16" s="1" t="s">
        <v>351</v>
      </c>
      <c r="C16" s="1">
        <v>2009</v>
      </c>
      <c r="D16" s="2" t="s">
        <v>5</v>
      </c>
      <c r="E16" s="2" t="s">
        <v>23</v>
      </c>
      <c r="F16" s="1">
        <v>68.390202705533198</v>
      </c>
    </row>
    <row r="17" spans="1:6" ht="15.75" customHeight="1">
      <c r="A17" s="2" t="s">
        <v>19</v>
      </c>
      <c r="B17" s="1" t="s">
        <v>352</v>
      </c>
      <c r="C17" s="1">
        <v>2009</v>
      </c>
      <c r="D17" s="2" t="s">
        <v>5</v>
      </c>
      <c r="E17" s="2" t="s">
        <v>23</v>
      </c>
      <c r="F17" s="1">
        <v>63.653878487027598</v>
      </c>
    </row>
    <row r="18" spans="1:6" ht="15.75" customHeight="1">
      <c r="A18" s="2" t="s">
        <v>20</v>
      </c>
      <c r="B18" s="1" t="s">
        <v>353</v>
      </c>
      <c r="C18" s="1">
        <v>2009</v>
      </c>
      <c r="D18" s="2" t="s">
        <v>5</v>
      </c>
      <c r="E18" s="2" t="s">
        <v>23</v>
      </c>
      <c r="F18" s="1">
        <v>70.210122577522895</v>
      </c>
    </row>
    <row r="19" spans="1:6" ht="15.75" customHeight="1">
      <c r="A19" s="2" t="s">
        <v>21</v>
      </c>
      <c r="B19" s="1" t="s">
        <v>354</v>
      </c>
      <c r="C19" s="1">
        <v>2009</v>
      </c>
      <c r="D19" s="2" t="s">
        <v>5</v>
      </c>
      <c r="E19" s="2" t="s">
        <v>23</v>
      </c>
      <c r="F19" s="1">
        <v>70.426573839164504</v>
      </c>
    </row>
    <row r="20" spans="1:6" ht="15.75" customHeight="1">
      <c r="A20" s="2" t="s">
        <v>22</v>
      </c>
      <c r="B20" s="1" t="s">
        <v>355</v>
      </c>
      <c r="C20" s="1">
        <v>2009</v>
      </c>
      <c r="D20" s="2" t="s">
        <v>5</v>
      </c>
      <c r="E20" s="2" t="s">
        <v>23</v>
      </c>
      <c r="F20" s="1">
        <v>68.1527026707913</v>
      </c>
    </row>
    <row r="21" spans="1:6" ht="15.75" customHeight="1">
      <c r="A21" s="2" t="s">
        <v>23</v>
      </c>
      <c r="B21" s="1" t="s">
        <v>356</v>
      </c>
      <c r="C21" s="1">
        <v>2009</v>
      </c>
      <c r="D21" s="2" t="s">
        <v>5</v>
      </c>
      <c r="E21" s="2" t="s">
        <v>23</v>
      </c>
      <c r="F21" s="1">
        <v>69.6573363759953</v>
      </c>
    </row>
    <row r="22" spans="1:6" ht="15.75" customHeight="1">
      <c r="A22" s="2" t="s">
        <v>24</v>
      </c>
      <c r="B22" s="1" t="s">
        <v>357</v>
      </c>
      <c r="C22" s="1">
        <v>2009</v>
      </c>
      <c r="D22" s="2" t="s">
        <v>5</v>
      </c>
      <c r="E22" s="2" t="s">
        <v>23</v>
      </c>
      <c r="F22" s="1">
        <v>65.046029919447605</v>
      </c>
    </row>
    <row r="23" spans="1:6" ht="15.75" customHeight="1">
      <c r="A23" s="2" t="s">
        <v>25</v>
      </c>
      <c r="B23" s="1" t="s">
        <v>358</v>
      </c>
      <c r="C23" s="1">
        <v>2009</v>
      </c>
      <c r="D23" s="2" t="s">
        <v>5</v>
      </c>
      <c r="E23" s="2" t="s">
        <v>23</v>
      </c>
      <c r="F23" s="1">
        <v>68.869973544078505</v>
      </c>
    </row>
    <row r="24" spans="1:6" ht="15.75" customHeight="1">
      <c r="A24" s="2" t="s">
        <v>26</v>
      </c>
      <c r="B24" s="1" t="s">
        <v>359</v>
      </c>
      <c r="C24" s="1">
        <v>2009</v>
      </c>
      <c r="D24" s="2" t="s">
        <v>5</v>
      </c>
      <c r="E24" s="2" t="s">
        <v>23</v>
      </c>
      <c r="F24" s="1">
        <v>71.631928300804205</v>
      </c>
    </row>
    <row r="25" spans="1:6" ht="15.75" customHeight="1">
      <c r="A25" s="2" t="s">
        <v>27</v>
      </c>
      <c r="B25" s="1" t="s">
        <v>360</v>
      </c>
      <c r="C25" s="1">
        <v>2009</v>
      </c>
      <c r="D25" s="2" t="s">
        <v>5</v>
      </c>
      <c r="E25" s="2" t="s">
        <v>23</v>
      </c>
      <c r="F25" s="1">
        <v>69.498198379455999</v>
      </c>
    </row>
    <row r="26" spans="1:6" ht="15.75" customHeight="1">
      <c r="A26" s="2" t="s">
        <v>28</v>
      </c>
      <c r="B26" s="1" t="s">
        <v>361</v>
      </c>
      <c r="C26" s="1">
        <v>2009</v>
      </c>
      <c r="D26" s="2" t="s">
        <v>5</v>
      </c>
      <c r="E26" s="2" t="s">
        <v>23</v>
      </c>
      <c r="F26" s="1">
        <v>72.704658423086897</v>
      </c>
    </row>
    <row r="27" spans="1:6" ht="15.75" customHeight="1">
      <c r="A27" s="2" t="s">
        <v>29</v>
      </c>
      <c r="B27" s="1" t="s">
        <v>362</v>
      </c>
      <c r="C27" s="1">
        <v>2009</v>
      </c>
      <c r="D27" s="2" t="s">
        <v>5</v>
      </c>
      <c r="E27" s="2" t="s">
        <v>23</v>
      </c>
      <c r="F27" s="1">
        <v>69.406681831244597</v>
      </c>
    </row>
    <row r="28" spans="1:6" ht="15.75" customHeight="1">
      <c r="A28" s="2" t="s">
        <v>30</v>
      </c>
      <c r="B28" s="1" t="s">
        <v>363</v>
      </c>
      <c r="C28" s="1">
        <v>2009</v>
      </c>
      <c r="D28" s="2" t="s">
        <v>5</v>
      </c>
      <c r="E28" s="2" t="s">
        <v>23</v>
      </c>
      <c r="F28" s="1">
        <v>70.461462123718206</v>
      </c>
    </row>
    <row r="29" spans="1:6" ht="15.75" customHeight="1">
      <c r="A29" s="2" t="s">
        <v>31</v>
      </c>
      <c r="B29" s="1" t="s">
        <v>364</v>
      </c>
      <c r="C29" s="1">
        <v>2009</v>
      </c>
      <c r="D29" s="2" t="s">
        <v>5</v>
      </c>
      <c r="E29" s="2" t="s">
        <v>23</v>
      </c>
      <c r="F29" s="1">
        <v>67.366514080520204</v>
      </c>
    </row>
    <row r="30" spans="1:6" ht="15.75" customHeight="1">
      <c r="A30" s="2" t="s">
        <v>32</v>
      </c>
      <c r="B30" s="1" t="s">
        <v>365</v>
      </c>
      <c r="C30" s="1">
        <v>2009</v>
      </c>
      <c r="D30" s="2" t="s">
        <v>5</v>
      </c>
      <c r="E30" s="2" t="s">
        <v>23</v>
      </c>
      <c r="F30" s="1">
        <v>76.307005487407906</v>
      </c>
    </row>
    <row r="31" spans="1:6" ht="15.75" customHeight="1">
      <c r="A31" s="2" t="s">
        <v>33</v>
      </c>
      <c r="B31" s="1" t="s">
        <v>366</v>
      </c>
      <c r="C31" s="1">
        <v>2009</v>
      </c>
      <c r="D31" s="2" t="s">
        <v>5</v>
      </c>
      <c r="E31" s="2" t="s">
        <v>23</v>
      </c>
      <c r="F31" s="1">
        <v>67.421608806598002</v>
      </c>
    </row>
    <row r="32" spans="1:6" ht="15.75" customHeight="1">
      <c r="A32" s="2" t="s">
        <v>34</v>
      </c>
      <c r="B32" s="1" t="s">
        <v>367</v>
      </c>
      <c r="C32" s="1">
        <v>2009</v>
      </c>
      <c r="D32" s="2" t="s">
        <v>5</v>
      </c>
      <c r="E32" s="2" t="s">
        <v>23</v>
      </c>
      <c r="F32" s="1">
        <v>65.429380308272997</v>
      </c>
    </row>
    <row r="33" spans="1:6" ht="15.75" customHeight="1">
      <c r="A33" s="2" t="s">
        <v>35</v>
      </c>
      <c r="B33" s="1" t="s">
        <v>368</v>
      </c>
      <c r="C33" s="1">
        <v>2009</v>
      </c>
      <c r="D33" s="2" t="s">
        <v>5</v>
      </c>
      <c r="E33" s="2" t="s">
        <v>23</v>
      </c>
      <c r="F33" s="1">
        <v>68.493328361354799</v>
      </c>
    </row>
    <row r="34" spans="1:6" ht="15.75" customHeight="1">
      <c r="A34" s="2" t="s">
        <v>3</v>
      </c>
      <c r="B34" s="1" t="s">
        <v>336</v>
      </c>
      <c r="C34" s="1">
        <v>2009</v>
      </c>
      <c r="D34" s="2" t="s">
        <v>5</v>
      </c>
      <c r="E34" s="2" t="s">
        <v>23</v>
      </c>
      <c r="F34" s="1">
        <v>68.405643019978797</v>
      </c>
    </row>
    <row r="35" spans="1:6" ht="15.75" customHeight="1">
      <c r="A35" s="2" t="s">
        <v>4</v>
      </c>
      <c r="B35" s="1" t="s">
        <v>337</v>
      </c>
      <c r="C35" s="1">
        <v>2010</v>
      </c>
      <c r="D35" s="2" t="s">
        <v>5</v>
      </c>
      <c r="E35" s="2" t="s">
        <v>23</v>
      </c>
      <c r="F35" s="1">
        <v>68.660493703175504</v>
      </c>
    </row>
    <row r="36" spans="1:6" ht="15.75" customHeight="1">
      <c r="A36" s="2" t="s">
        <v>5</v>
      </c>
      <c r="B36" s="1" t="s">
        <v>338</v>
      </c>
      <c r="C36" s="1">
        <v>2010</v>
      </c>
      <c r="D36" s="2" t="s">
        <v>5</v>
      </c>
      <c r="E36" s="2" t="s">
        <v>23</v>
      </c>
      <c r="F36" s="1">
        <v>69.521419798775099</v>
      </c>
    </row>
    <row r="37" spans="1:6" ht="15.75" customHeight="1">
      <c r="A37" s="2" t="s">
        <v>6</v>
      </c>
      <c r="B37" s="1" t="s">
        <v>339</v>
      </c>
      <c r="C37" s="1">
        <v>2010</v>
      </c>
      <c r="D37" s="2" t="s">
        <v>5</v>
      </c>
      <c r="E37" s="2" t="s">
        <v>23</v>
      </c>
      <c r="F37" s="1">
        <v>68.764125636313693</v>
      </c>
    </row>
    <row r="38" spans="1:6" ht="15.75" customHeight="1">
      <c r="A38" s="2" t="s">
        <v>7</v>
      </c>
      <c r="B38" s="1" t="s">
        <v>340</v>
      </c>
      <c r="C38" s="1">
        <v>2010</v>
      </c>
      <c r="D38" s="2" t="s">
        <v>5</v>
      </c>
      <c r="E38" s="2" t="s">
        <v>23</v>
      </c>
      <c r="F38" s="1">
        <v>66.126826896782205</v>
      </c>
    </row>
    <row r="39" spans="1:6" ht="15.75" customHeight="1">
      <c r="A39" s="2" t="s">
        <v>10</v>
      </c>
      <c r="B39" s="1" t="s">
        <v>343</v>
      </c>
      <c r="C39" s="1">
        <v>2010</v>
      </c>
      <c r="D39" s="2" t="s">
        <v>5</v>
      </c>
      <c r="E39" s="2" t="s">
        <v>23</v>
      </c>
      <c r="F39" s="1">
        <v>65.697566604166198</v>
      </c>
    </row>
    <row r="40" spans="1:6" ht="15.75" customHeight="1">
      <c r="A40" s="2" t="s">
        <v>11</v>
      </c>
      <c r="B40" s="1" t="s">
        <v>344</v>
      </c>
      <c r="C40" s="1">
        <v>2010</v>
      </c>
      <c r="D40" s="2" t="s">
        <v>5</v>
      </c>
      <c r="E40" s="2" t="s">
        <v>23</v>
      </c>
      <c r="F40" s="1">
        <v>65.479180460667195</v>
      </c>
    </row>
    <row r="41" spans="1:6" ht="15.75" customHeight="1">
      <c r="A41" s="2" t="s">
        <v>8</v>
      </c>
      <c r="B41" s="1" t="s">
        <v>341</v>
      </c>
      <c r="C41" s="1">
        <v>2010</v>
      </c>
      <c r="D41" s="2" t="s">
        <v>5</v>
      </c>
      <c r="E41" s="2" t="s">
        <v>23</v>
      </c>
      <c r="F41" s="1">
        <v>68.874481928268807</v>
      </c>
    </row>
    <row r="42" spans="1:6" ht="15.75" customHeight="1">
      <c r="A42" s="2" t="s">
        <v>9</v>
      </c>
      <c r="B42" s="1" t="s">
        <v>342</v>
      </c>
      <c r="C42" s="1">
        <v>2010</v>
      </c>
      <c r="D42" s="2" t="s">
        <v>5</v>
      </c>
      <c r="E42" s="2" t="s">
        <v>23</v>
      </c>
      <c r="F42" s="1">
        <v>66.577382764148496</v>
      </c>
    </row>
    <row r="43" spans="1:6" ht="15.75" customHeight="1">
      <c r="A43" s="2" t="s">
        <v>12</v>
      </c>
      <c r="B43" s="1" t="s">
        <v>345</v>
      </c>
      <c r="C43" s="1">
        <v>2010</v>
      </c>
      <c r="D43" s="2" t="s">
        <v>5</v>
      </c>
      <c r="E43" s="2" t="s">
        <v>23</v>
      </c>
      <c r="F43" s="1">
        <v>80.493938331003605</v>
      </c>
    </row>
    <row r="44" spans="1:6" ht="15.75" customHeight="1">
      <c r="A44" s="2" t="s">
        <v>13</v>
      </c>
      <c r="B44" s="1" t="s">
        <v>346</v>
      </c>
      <c r="C44" s="1">
        <v>2010</v>
      </c>
      <c r="D44" s="2" t="s">
        <v>5</v>
      </c>
      <c r="E44" s="2" t="s">
        <v>23</v>
      </c>
      <c r="F44" s="1">
        <v>68.947043520437404</v>
      </c>
    </row>
    <row r="45" spans="1:6" ht="15.75" customHeight="1">
      <c r="A45" s="2" t="s">
        <v>14</v>
      </c>
      <c r="B45" s="1" t="s">
        <v>347</v>
      </c>
      <c r="C45" s="1">
        <v>2010</v>
      </c>
      <c r="D45" s="2" t="s">
        <v>5</v>
      </c>
      <c r="E45" s="2" t="s">
        <v>23</v>
      </c>
      <c r="F45" s="1">
        <v>66.705085068288199</v>
      </c>
    </row>
    <row r="46" spans="1:6" ht="15.75" customHeight="1">
      <c r="A46" s="2" t="s">
        <v>15</v>
      </c>
      <c r="B46" s="1" t="s">
        <v>348</v>
      </c>
      <c r="C46" s="1">
        <v>2010</v>
      </c>
      <c r="D46" s="2" t="s">
        <v>5</v>
      </c>
      <c r="E46" s="2" t="s">
        <v>23</v>
      </c>
      <c r="F46" s="1">
        <v>67.235109923438898</v>
      </c>
    </row>
    <row r="47" spans="1:6" ht="15.75" customHeight="1">
      <c r="A47" s="2" t="s">
        <v>16</v>
      </c>
      <c r="B47" s="1" t="s">
        <v>349</v>
      </c>
      <c r="C47" s="1">
        <v>2010</v>
      </c>
      <c r="D47" s="2" t="s">
        <v>5</v>
      </c>
      <c r="E47" s="2" t="s">
        <v>23</v>
      </c>
      <c r="F47" s="1">
        <v>71.981110128879195</v>
      </c>
    </row>
    <row r="48" spans="1:6" ht="15.75" customHeight="1">
      <c r="A48" s="2" t="s">
        <v>17</v>
      </c>
      <c r="B48" s="1" t="s">
        <v>350</v>
      </c>
      <c r="C48" s="1">
        <v>2010</v>
      </c>
      <c r="D48" s="2" t="s">
        <v>5</v>
      </c>
      <c r="E48" s="2" t="s">
        <v>23</v>
      </c>
      <c r="F48" s="1">
        <v>64.274709170595401</v>
      </c>
    </row>
    <row r="49" spans="1:6" ht="15.75" customHeight="1">
      <c r="A49" s="2" t="s">
        <v>18</v>
      </c>
      <c r="B49" s="1" t="s">
        <v>351</v>
      </c>
      <c r="C49" s="1">
        <v>2010</v>
      </c>
      <c r="D49" s="2" t="s">
        <v>5</v>
      </c>
      <c r="E49" s="2" t="s">
        <v>23</v>
      </c>
      <c r="F49" s="1">
        <v>68.472063519475896</v>
      </c>
    </row>
    <row r="50" spans="1:6" ht="15.75" customHeight="1">
      <c r="A50" s="2" t="s">
        <v>19</v>
      </c>
      <c r="B50" s="1" t="s">
        <v>352</v>
      </c>
      <c r="C50" s="1">
        <v>2010</v>
      </c>
      <c r="D50" s="2" t="s">
        <v>5</v>
      </c>
      <c r="E50" s="2" t="s">
        <v>23</v>
      </c>
      <c r="F50" s="1">
        <v>64.851799390732396</v>
      </c>
    </row>
    <row r="51" spans="1:6" ht="13">
      <c r="A51" s="2" t="s">
        <v>20</v>
      </c>
      <c r="B51" s="1" t="s">
        <v>353</v>
      </c>
      <c r="C51" s="1">
        <v>2010</v>
      </c>
      <c r="D51" s="2" t="s">
        <v>5</v>
      </c>
      <c r="E51" s="2" t="s">
        <v>23</v>
      </c>
      <c r="F51" s="1">
        <v>69.4273592610528</v>
      </c>
    </row>
    <row r="52" spans="1:6" ht="13">
      <c r="A52" s="2" t="s">
        <v>21</v>
      </c>
      <c r="B52" s="1" t="s">
        <v>354</v>
      </c>
      <c r="C52" s="1">
        <v>2010</v>
      </c>
      <c r="D52" s="2" t="s">
        <v>5</v>
      </c>
      <c r="E52" s="2" t="s">
        <v>23</v>
      </c>
      <c r="F52" s="1">
        <v>68.694834577187507</v>
      </c>
    </row>
    <row r="53" spans="1:6" ht="13">
      <c r="A53" s="2" t="s">
        <v>22</v>
      </c>
      <c r="B53" s="1" t="s">
        <v>355</v>
      </c>
      <c r="C53" s="1">
        <v>2010</v>
      </c>
      <c r="D53" s="2" t="s">
        <v>5</v>
      </c>
      <c r="E53" s="2" t="s">
        <v>23</v>
      </c>
      <c r="F53" s="1">
        <v>70.3562807423029</v>
      </c>
    </row>
    <row r="54" spans="1:6" ht="13">
      <c r="A54" s="2" t="s">
        <v>23</v>
      </c>
      <c r="B54" s="1" t="s">
        <v>356</v>
      </c>
      <c r="C54" s="1">
        <v>2010</v>
      </c>
      <c r="D54" s="2" t="s">
        <v>5</v>
      </c>
      <c r="E54" s="2" t="s">
        <v>23</v>
      </c>
      <c r="F54" s="1">
        <v>68.863956407273605</v>
      </c>
    </row>
    <row r="55" spans="1:6" ht="13">
      <c r="A55" s="2" t="s">
        <v>24</v>
      </c>
      <c r="B55" s="1" t="s">
        <v>357</v>
      </c>
      <c r="C55" s="1">
        <v>2010</v>
      </c>
      <c r="D55" s="2" t="s">
        <v>5</v>
      </c>
      <c r="E55" s="2" t="s">
        <v>23</v>
      </c>
      <c r="F55" s="1">
        <v>65.8993926623194</v>
      </c>
    </row>
    <row r="56" spans="1:6" ht="13">
      <c r="A56" s="2" t="s">
        <v>25</v>
      </c>
      <c r="B56" s="1" t="s">
        <v>358</v>
      </c>
      <c r="C56" s="1">
        <v>2010</v>
      </c>
      <c r="D56" s="2" t="s">
        <v>5</v>
      </c>
      <c r="E56" s="2" t="s">
        <v>23</v>
      </c>
      <c r="F56" s="1">
        <v>68.761484253531904</v>
      </c>
    </row>
    <row r="57" spans="1:6" ht="13">
      <c r="A57" s="2" t="s">
        <v>26</v>
      </c>
      <c r="B57" s="1" t="s">
        <v>359</v>
      </c>
      <c r="C57" s="1">
        <v>2010</v>
      </c>
      <c r="D57" s="2" t="s">
        <v>5</v>
      </c>
      <c r="E57" s="2" t="s">
        <v>23</v>
      </c>
      <c r="F57" s="1">
        <v>70.897709239950501</v>
      </c>
    </row>
    <row r="58" spans="1:6" ht="13">
      <c r="A58" s="2" t="s">
        <v>27</v>
      </c>
      <c r="B58" s="1" t="s">
        <v>360</v>
      </c>
      <c r="C58" s="1">
        <v>2010</v>
      </c>
      <c r="D58" s="2" t="s">
        <v>5</v>
      </c>
      <c r="E58" s="2" t="s">
        <v>23</v>
      </c>
      <c r="F58" s="1">
        <v>69.333720196563405</v>
      </c>
    </row>
    <row r="59" spans="1:6" ht="13">
      <c r="A59" s="2" t="s">
        <v>28</v>
      </c>
      <c r="B59" s="1" t="s">
        <v>361</v>
      </c>
      <c r="C59" s="1">
        <v>2010</v>
      </c>
      <c r="D59" s="2" t="s">
        <v>5</v>
      </c>
      <c r="E59" s="2" t="s">
        <v>23</v>
      </c>
      <c r="F59" s="1">
        <v>72.506723749931396</v>
      </c>
    </row>
    <row r="60" spans="1:6" ht="13">
      <c r="A60" s="2" t="s">
        <v>29</v>
      </c>
      <c r="B60" s="1" t="s">
        <v>362</v>
      </c>
      <c r="C60" s="1">
        <v>2010</v>
      </c>
      <c r="D60" s="2" t="s">
        <v>5</v>
      </c>
      <c r="E60" s="2" t="s">
        <v>23</v>
      </c>
      <c r="F60" s="1">
        <v>70.640309161525295</v>
      </c>
    </row>
    <row r="61" spans="1:6" ht="13">
      <c r="A61" s="2" t="s">
        <v>30</v>
      </c>
      <c r="B61" s="1" t="s">
        <v>363</v>
      </c>
      <c r="C61" s="1">
        <v>2010</v>
      </c>
      <c r="D61" s="2" t="s">
        <v>5</v>
      </c>
      <c r="E61" s="2" t="s">
        <v>23</v>
      </c>
      <c r="F61" s="1">
        <v>69.648704971717805</v>
      </c>
    </row>
    <row r="62" spans="1:6" ht="13">
      <c r="A62" s="2" t="s">
        <v>31</v>
      </c>
      <c r="B62" s="1" t="s">
        <v>364</v>
      </c>
      <c r="C62" s="1">
        <v>2010</v>
      </c>
      <c r="D62" s="2" t="s">
        <v>5</v>
      </c>
      <c r="E62" s="2" t="s">
        <v>23</v>
      </c>
      <c r="F62" s="1">
        <v>66.867491816611206</v>
      </c>
    </row>
    <row r="63" spans="1:6" ht="13">
      <c r="A63" s="2" t="s">
        <v>32</v>
      </c>
      <c r="B63" s="1" t="s">
        <v>365</v>
      </c>
      <c r="C63" s="1">
        <v>2010</v>
      </c>
      <c r="D63" s="2" t="s">
        <v>5</v>
      </c>
      <c r="E63" s="2" t="s">
        <v>23</v>
      </c>
      <c r="F63" s="1">
        <v>76.503229139757195</v>
      </c>
    </row>
    <row r="64" spans="1:6" ht="13">
      <c r="A64" s="2" t="s">
        <v>33</v>
      </c>
      <c r="B64" s="1" t="s">
        <v>366</v>
      </c>
      <c r="C64" s="1">
        <v>2010</v>
      </c>
      <c r="D64" s="2" t="s">
        <v>5</v>
      </c>
      <c r="E64" s="2" t="s">
        <v>23</v>
      </c>
      <c r="F64" s="1">
        <v>67.628082231573003</v>
      </c>
    </row>
    <row r="65" spans="1:6" ht="13">
      <c r="A65" s="2" t="s">
        <v>34</v>
      </c>
      <c r="B65" s="1" t="s">
        <v>367</v>
      </c>
      <c r="C65" s="1">
        <v>2010</v>
      </c>
      <c r="D65" s="2" t="s">
        <v>5</v>
      </c>
      <c r="E65" s="2" t="s">
        <v>23</v>
      </c>
      <c r="F65" s="1">
        <v>64.676653076867197</v>
      </c>
    </row>
    <row r="66" spans="1:6" ht="13">
      <c r="A66" s="2" t="s">
        <v>35</v>
      </c>
      <c r="B66" s="1" t="s">
        <v>368</v>
      </c>
      <c r="C66" s="1">
        <v>2010</v>
      </c>
      <c r="D66" s="2" t="s">
        <v>5</v>
      </c>
      <c r="E66" s="2" t="s">
        <v>23</v>
      </c>
      <c r="F66" s="1">
        <v>67.286245353159899</v>
      </c>
    </row>
    <row r="67" spans="1:6" ht="13">
      <c r="A67" s="2" t="s">
        <v>3</v>
      </c>
      <c r="B67" s="1" t="s">
        <v>336</v>
      </c>
      <c r="C67" s="1">
        <v>2010</v>
      </c>
      <c r="D67" s="2" t="s">
        <v>5</v>
      </c>
      <c r="E67" s="2" t="s">
        <v>23</v>
      </c>
      <c r="F67" s="1">
        <v>68.661456750822097</v>
      </c>
    </row>
    <row r="68" spans="1:6" ht="13">
      <c r="A68" s="2" t="s">
        <v>4</v>
      </c>
      <c r="B68" s="1" t="s">
        <v>337</v>
      </c>
      <c r="C68" s="1">
        <v>2011</v>
      </c>
      <c r="D68" s="2" t="s">
        <v>5</v>
      </c>
      <c r="E68" s="2" t="s">
        <v>23</v>
      </c>
      <c r="F68" s="1">
        <v>70.097372735633996</v>
      </c>
    </row>
    <row r="69" spans="1:6" ht="13">
      <c r="A69" s="2" t="s">
        <v>5</v>
      </c>
      <c r="B69" s="1" t="s">
        <v>338</v>
      </c>
      <c r="C69" s="1">
        <v>2011</v>
      </c>
      <c r="D69" s="2" t="s">
        <v>5</v>
      </c>
      <c r="E69" s="2" t="s">
        <v>23</v>
      </c>
      <c r="F69" s="1">
        <v>71.568059881606601</v>
      </c>
    </row>
    <row r="70" spans="1:6" ht="13">
      <c r="A70" s="2" t="s">
        <v>6</v>
      </c>
      <c r="B70" s="1" t="s">
        <v>339</v>
      </c>
      <c r="C70" s="1">
        <v>2011</v>
      </c>
      <c r="D70" s="2" t="s">
        <v>5</v>
      </c>
      <c r="E70" s="2" t="s">
        <v>23</v>
      </c>
      <c r="F70" s="1">
        <v>70.378226263729303</v>
      </c>
    </row>
    <row r="71" spans="1:6" ht="13">
      <c r="A71" s="2" t="s">
        <v>7</v>
      </c>
      <c r="B71" s="1" t="s">
        <v>340</v>
      </c>
      <c r="C71" s="1">
        <v>2011</v>
      </c>
      <c r="D71" s="2" t="s">
        <v>5</v>
      </c>
      <c r="E71" s="2" t="s">
        <v>23</v>
      </c>
      <c r="F71" s="1">
        <v>66.379336556295399</v>
      </c>
    </row>
    <row r="72" spans="1:6" ht="13">
      <c r="A72" s="2" t="s">
        <v>10</v>
      </c>
      <c r="B72" s="1" t="s">
        <v>343</v>
      </c>
      <c r="C72" s="1">
        <v>2011</v>
      </c>
      <c r="D72" s="2" t="s">
        <v>5</v>
      </c>
      <c r="E72" s="2" t="s">
        <v>23</v>
      </c>
      <c r="F72" s="1">
        <v>64.627773318055901</v>
      </c>
    </row>
    <row r="73" spans="1:6" ht="13">
      <c r="A73" s="2" t="s">
        <v>11</v>
      </c>
      <c r="B73" s="1" t="s">
        <v>344</v>
      </c>
      <c r="C73" s="1">
        <v>2011</v>
      </c>
      <c r="D73" s="2" t="s">
        <v>5</v>
      </c>
      <c r="E73" s="2" t="s">
        <v>23</v>
      </c>
      <c r="F73" s="1">
        <v>67.826244759492198</v>
      </c>
    </row>
    <row r="74" spans="1:6" ht="13">
      <c r="A74" s="2" t="s">
        <v>8</v>
      </c>
      <c r="B74" s="1" t="s">
        <v>341</v>
      </c>
      <c r="C74" s="1">
        <v>2011</v>
      </c>
      <c r="D74" s="2" t="s">
        <v>5</v>
      </c>
      <c r="E74" s="2" t="s">
        <v>23</v>
      </c>
      <c r="F74" s="1">
        <v>68.7107369200167</v>
      </c>
    </row>
    <row r="75" spans="1:6" ht="13">
      <c r="A75" s="2" t="s">
        <v>9</v>
      </c>
      <c r="B75" s="1" t="s">
        <v>342</v>
      </c>
      <c r="C75" s="1">
        <v>2011</v>
      </c>
      <c r="D75" s="2" t="s">
        <v>5</v>
      </c>
      <c r="E75" s="2" t="s">
        <v>23</v>
      </c>
      <c r="F75" s="1">
        <v>64.136422553467298</v>
      </c>
    </row>
    <row r="76" spans="1:6" ht="13">
      <c r="A76" s="2" t="s">
        <v>12</v>
      </c>
      <c r="B76" s="1" t="s">
        <v>345</v>
      </c>
      <c r="C76" s="1">
        <v>2011</v>
      </c>
      <c r="D76" s="2" t="s">
        <v>5</v>
      </c>
      <c r="E76" s="2" t="s">
        <v>23</v>
      </c>
      <c r="F76" s="1">
        <v>80.667746237378594</v>
      </c>
    </row>
    <row r="77" spans="1:6" ht="13">
      <c r="A77" s="2" t="s">
        <v>13</v>
      </c>
      <c r="B77" s="1" t="s">
        <v>346</v>
      </c>
      <c r="C77" s="1">
        <v>2011</v>
      </c>
      <c r="D77" s="2" t="s">
        <v>5</v>
      </c>
      <c r="E77" s="2" t="s">
        <v>23</v>
      </c>
      <c r="F77" s="1">
        <v>70.289167787899501</v>
      </c>
    </row>
    <row r="78" spans="1:6" ht="13">
      <c r="A78" s="2" t="s">
        <v>14</v>
      </c>
      <c r="B78" s="1" t="s">
        <v>347</v>
      </c>
      <c r="C78" s="1">
        <v>2011</v>
      </c>
      <c r="D78" s="2" t="s">
        <v>5</v>
      </c>
      <c r="E78" s="2" t="s">
        <v>23</v>
      </c>
      <c r="F78" s="1">
        <v>68.511057022287403</v>
      </c>
    </row>
    <row r="79" spans="1:6" ht="13">
      <c r="A79" s="2" t="s">
        <v>15</v>
      </c>
      <c r="B79" s="1" t="s">
        <v>348</v>
      </c>
      <c r="C79" s="1">
        <v>2011</v>
      </c>
      <c r="D79" s="2" t="s">
        <v>5</v>
      </c>
      <c r="E79" s="2" t="s">
        <v>23</v>
      </c>
      <c r="F79" s="1">
        <v>67.133556719391095</v>
      </c>
    </row>
    <row r="80" spans="1:6" ht="13">
      <c r="A80" s="2" t="s">
        <v>16</v>
      </c>
      <c r="B80" s="1" t="s">
        <v>349</v>
      </c>
      <c r="C80" s="1">
        <v>2011</v>
      </c>
      <c r="D80" s="2" t="s">
        <v>5</v>
      </c>
      <c r="E80" s="2" t="s">
        <v>23</v>
      </c>
      <c r="F80" s="1">
        <v>72.307992964627701</v>
      </c>
    </row>
    <row r="81" spans="1:6" ht="13">
      <c r="A81" s="2" t="s">
        <v>17</v>
      </c>
      <c r="B81" s="1" t="s">
        <v>350</v>
      </c>
      <c r="C81" s="1">
        <v>2011</v>
      </c>
      <c r="D81" s="2" t="s">
        <v>5</v>
      </c>
      <c r="E81" s="2" t="s">
        <v>23</v>
      </c>
      <c r="F81" s="1">
        <v>64.865022038788993</v>
      </c>
    </row>
    <row r="82" spans="1:6" ht="13">
      <c r="A82" s="2" t="s">
        <v>18</v>
      </c>
      <c r="B82" s="1" t="s">
        <v>351</v>
      </c>
      <c r="C82" s="1">
        <v>2011</v>
      </c>
      <c r="D82" s="2" t="s">
        <v>5</v>
      </c>
      <c r="E82" s="2" t="s">
        <v>23</v>
      </c>
      <c r="F82" s="1">
        <v>69.630528459930204</v>
      </c>
    </row>
    <row r="83" spans="1:6" ht="13">
      <c r="A83" s="2" t="s">
        <v>19</v>
      </c>
      <c r="B83" s="1" t="s">
        <v>352</v>
      </c>
      <c r="C83" s="1">
        <v>2011</v>
      </c>
      <c r="D83" s="2" t="s">
        <v>5</v>
      </c>
      <c r="E83" s="2" t="s">
        <v>23</v>
      </c>
      <c r="F83" s="1">
        <v>65.476306396285395</v>
      </c>
    </row>
    <row r="84" spans="1:6" ht="13">
      <c r="A84" s="2" t="s">
        <v>20</v>
      </c>
      <c r="B84" s="1" t="s">
        <v>353</v>
      </c>
      <c r="C84" s="1">
        <v>2011</v>
      </c>
      <c r="D84" s="2" t="s">
        <v>5</v>
      </c>
      <c r="E84" s="2" t="s">
        <v>23</v>
      </c>
      <c r="F84" s="1">
        <v>69.363395225464203</v>
      </c>
    </row>
    <row r="85" spans="1:6" ht="13">
      <c r="A85" s="2" t="s">
        <v>21</v>
      </c>
      <c r="B85" s="1" t="s">
        <v>354</v>
      </c>
      <c r="C85" s="1">
        <v>2011</v>
      </c>
      <c r="D85" s="2" t="s">
        <v>5</v>
      </c>
      <c r="E85" s="2" t="s">
        <v>23</v>
      </c>
      <c r="F85" s="1">
        <v>68.801219297731393</v>
      </c>
    </row>
    <row r="86" spans="1:6" ht="13">
      <c r="A86" s="2" t="s">
        <v>22</v>
      </c>
      <c r="B86" s="1" t="s">
        <v>355</v>
      </c>
      <c r="C86" s="1">
        <v>2011</v>
      </c>
      <c r="D86" s="2" t="s">
        <v>5</v>
      </c>
      <c r="E86" s="2" t="s">
        <v>23</v>
      </c>
      <c r="F86" s="1">
        <v>71.210463511624994</v>
      </c>
    </row>
    <row r="87" spans="1:6" ht="13">
      <c r="A87" s="2" t="s">
        <v>23</v>
      </c>
      <c r="B87" s="1" t="s">
        <v>356</v>
      </c>
      <c r="C87" s="1">
        <v>2011</v>
      </c>
      <c r="D87" s="2" t="s">
        <v>5</v>
      </c>
      <c r="E87" s="2" t="s">
        <v>23</v>
      </c>
      <c r="F87" s="1">
        <v>67.7357108564253</v>
      </c>
    </row>
    <row r="88" spans="1:6" ht="13">
      <c r="A88" s="2" t="s">
        <v>24</v>
      </c>
      <c r="B88" s="1" t="s">
        <v>357</v>
      </c>
      <c r="C88" s="1">
        <v>2011</v>
      </c>
      <c r="D88" s="2" t="s">
        <v>5</v>
      </c>
      <c r="E88" s="2" t="s">
        <v>23</v>
      </c>
      <c r="F88" s="1">
        <v>66.547989066452701</v>
      </c>
    </row>
    <row r="89" spans="1:6" ht="13">
      <c r="A89" s="2" t="s">
        <v>25</v>
      </c>
      <c r="B89" s="1" t="s">
        <v>358</v>
      </c>
      <c r="C89" s="1">
        <v>2011</v>
      </c>
      <c r="D89" s="2" t="s">
        <v>5</v>
      </c>
      <c r="E89" s="2" t="s">
        <v>23</v>
      </c>
      <c r="F89" s="1">
        <v>69.481421810492407</v>
      </c>
    </row>
    <row r="90" spans="1:6" ht="13">
      <c r="A90" s="2" t="s">
        <v>26</v>
      </c>
      <c r="B90" s="1" t="s">
        <v>359</v>
      </c>
      <c r="C90" s="1">
        <v>2011</v>
      </c>
      <c r="D90" s="2" t="s">
        <v>5</v>
      </c>
      <c r="E90" s="2" t="s">
        <v>23</v>
      </c>
      <c r="F90" s="1">
        <v>69.019440869371707</v>
      </c>
    </row>
    <row r="91" spans="1:6" ht="13">
      <c r="A91" s="2" t="s">
        <v>27</v>
      </c>
      <c r="B91" s="1" t="s">
        <v>360</v>
      </c>
      <c r="C91" s="1">
        <v>2011</v>
      </c>
      <c r="D91" s="2" t="s">
        <v>5</v>
      </c>
      <c r="E91" s="2" t="s">
        <v>23</v>
      </c>
      <c r="F91" s="1">
        <v>69.691859927931304</v>
      </c>
    </row>
    <row r="92" spans="1:6" ht="13">
      <c r="A92" s="2" t="s">
        <v>28</v>
      </c>
      <c r="B92" s="1" t="s">
        <v>361</v>
      </c>
      <c r="C92" s="1">
        <v>2011</v>
      </c>
      <c r="D92" s="2" t="s">
        <v>5</v>
      </c>
      <c r="E92" s="2" t="s">
        <v>23</v>
      </c>
      <c r="F92" s="1">
        <v>70.935455834591295</v>
      </c>
    </row>
    <row r="93" spans="1:6" ht="13">
      <c r="A93" s="2" t="s">
        <v>29</v>
      </c>
      <c r="B93" s="1" t="s">
        <v>362</v>
      </c>
      <c r="C93" s="1">
        <v>2011</v>
      </c>
      <c r="D93" s="2" t="s">
        <v>5</v>
      </c>
      <c r="E93" s="2" t="s">
        <v>23</v>
      </c>
      <c r="F93" s="1">
        <v>71.888502349076106</v>
      </c>
    </row>
    <row r="94" spans="1:6" ht="13">
      <c r="A94" s="2" t="s">
        <v>30</v>
      </c>
      <c r="B94" s="1" t="s">
        <v>363</v>
      </c>
      <c r="C94" s="1">
        <v>2011</v>
      </c>
      <c r="D94" s="2" t="s">
        <v>5</v>
      </c>
      <c r="E94" s="2" t="s">
        <v>23</v>
      </c>
      <c r="F94" s="1">
        <v>69.875975504609499</v>
      </c>
    </row>
    <row r="95" spans="1:6" ht="13">
      <c r="A95" s="2" t="s">
        <v>31</v>
      </c>
      <c r="B95" s="1" t="s">
        <v>364</v>
      </c>
      <c r="C95" s="1">
        <v>2011</v>
      </c>
      <c r="D95" s="2" t="s">
        <v>5</v>
      </c>
      <c r="E95" s="2" t="s">
        <v>23</v>
      </c>
      <c r="F95" s="1">
        <v>66.999870548067094</v>
      </c>
    </row>
    <row r="96" spans="1:6" ht="13">
      <c r="A96" s="2" t="s">
        <v>32</v>
      </c>
      <c r="B96" s="1" t="s">
        <v>365</v>
      </c>
      <c r="C96" s="1">
        <v>2011</v>
      </c>
      <c r="D96" s="2" t="s">
        <v>5</v>
      </c>
      <c r="E96" s="2" t="s">
        <v>23</v>
      </c>
      <c r="F96" s="1">
        <v>75.996490865930397</v>
      </c>
    </row>
    <row r="97" spans="1:6" ht="13">
      <c r="A97" s="2" t="s">
        <v>33</v>
      </c>
      <c r="B97" s="1" t="s">
        <v>366</v>
      </c>
      <c r="C97" s="1">
        <v>2011</v>
      </c>
      <c r="D97" s="2" t="s">
        <v>5</v>
      </c>
      <c r="E97" s="2" t="s">
        <v>23</v>
      </c>
      <c r="F97" s="1">
        <v>67.425412229545898</v>
      </c>
    </row>
    <row r="98" spans="1:6" ht="13">
      <c r="A98" s="2" t="s">
        <v>34</v>
      </c>
      <c r="B98" s="1" t="s">
        <v>367</v>
      </c>
      <c r="C98" s="1">
        <v>2011</v>
      </c>
      <c r="D98" s="2" t="s">
        <v>5</v>
      </c>
      <c r="E98" s="2" t="s">
        <v>23</v>
      </c>
      <c r="F98" s="1">
        <v>64.5877154687727</v>
      </c>
    </row>
    <row r="99" spans="1:6" ht="13">
      <c r="A99" s="2" t="s">
        <v>35</v>
      </c>
      <c r="B99" s="1" t="s">
        <v>368</v>
      </c>
      <c r="C99" s="1">
        <v>2011</v>
      </c>
      <c r="D99" s="2" t="s">
        <v>5</v>
      </c>
      <c r="E99" s="2" t="s">
        <v>23</v>
      </c>
      <c r="F99" s="1">
        <v>69.226246856321694</v>
      </c>
    </row>
    <row r="100" spans="1:6" ht="13">
      <c r="A100" s="2" t="s">
        <v>3</v>
      </c>
      <c r="B100" s="1" t="s">
        <v>336</v>
      </c>
      <c r="C100" s="1">
        <v>2011</v>
      </c>
      <c r="D100" s="2" t="s">
        <v>5</v>
      </c>
      <c r="E100" s="2" t="s">
        <v>23</v>
      </c>
      <c r="F100" s="1">
        <v>69.118123684582102</v>
      </c>
    </row>
    <row r="101" spans="1:6" ht="13">
      <c r="A101" s="2" t="s">
        <v>4</v>
      </c>
      <c r="B101" s="1" t="s">
        <v>337</v>
      </c>
      <c r="C101" s="1">
        <v>2012</v>
      </c>
      <c r="D101" s="2" t="s">
        <v>5</v>
      </c>
      <c r="E101" s="2" t="s">
        <v>23</v>
      </c>
      <c r="F101" s="1">
        <v>71.541045144719902</v>
      </c>
    </row>
    <row r="102" spans="1:6" ht="13">
      <c r="A102" s="2" t="s">
        <v>5</v>
      </c>
      <c r="B102" s="1" t="s">
        <v>338</v>
      </c>
      <c r="C102" s="1">
        <v>2012</v>
      </c>
      <c r="D102" s="2" t="s">
        <v>5</v>
      </c>
      <c r="E102" s="2" t="s">
        <v>23</v>
      </c>
      <c r="F102" s="1">
        <v>74.097751271420094</v>
      </c>
    </row>
    <row r="103" spans="1:6" ht="13">
      <c r="A103" s="2" t="s">
        <v>6</v>
      </c>
      <c r="B103" s="1" t="s">
        <v>339</v>
      </c>
      <c r="C103" s="1">
        <v>2012</v>
      </c>
      <c r="D103" s="2" t="s">
        <v>5</v>
      </c>
      <c r="E103" s="2" t="s">
        <v>23</v>
      </c>
      <c r="F103" s="1">
        <v>71.807398513672993</v>
      </c>
    </row>
    <row r="104" spans="1:6" ht="13">
      <c r="A104" s="2" t="s">
        <v>7</v>
      </c>
      <c r="B104" s="1" t="s">
        <v>340</v>
      </c>
      <c r="C104" s="1">
        <v>2012</v>
      </c>
      <c r="D104" s="2" t="s">
        <v>5</v>
      </c>
      <c r="E104" s="2" t="s">
        <v>23</v>
      </c>
      <c r="F104" s="1">
        <v>67.219658794244395</v>
      </c>
    </row>
    <row r="105" spans="1:6" ht="13">
      <c r="A105" s="2" t="s">
        <v>10</v>
      </c>
      <c r="B105" s="1" t="s">
        <v>343</v>
      </c>
      <c r="C105" s="1">
        <v>2012</v>
      </c>
      <c r="D105" s="2" t="s">
        <v>5</v>
      </c>
      <c r="E105" s="2" t="s">
        <v>23</v>
      </c>
      <c r="F105" s="1">
        <v>65.511105447710804</v>
      </c>
    </row>
    <row r="106" spans="1:6" ht="13">
      <c r="A106" s="2" t="s">
        <v>11</v>
      </c>
      <c r="B106" s="1" t="s">
        <v>344</v>
      </c>
      <c r="C106" s="1">
        <v>2012</v>
      </c>
      <c r="D106" s="2" t="s">
        <v>5</v>
      </c>
      <c r="E106" s="2" t="s">
        <v>23</v>
      </c>
      <c r="F106" s="1">
        <v>69.571316994443904</v>
      </c>
    </row>
    <row r="107" spans="1:6" ht="13">
      <c r="A107" s="2" t="s">
        <v>8</v>
      </c>
      <c r="B107" s="1" t="s">
        <v>341</v>
      </c>
      <c r="C107" s="1">
        <v>2012</v>
      </c>
      <c r="D107" s="2" t="s">
        <v>5</v>
      </c>
      <c r="E107" s="2" t="s">
        <v>23</v>
      </c>
      <c r="F107" s="1">
        <v>70.718168470180998</v>
      </c>
    </row>
    <row r="108" spans="1:6" ht="13">
      <c r="A108" s="2" t="s">
        <v>9</v>
      </c>
      <c r="B108" s="1" t="s">
        <v>342</v>
      </c>
      <c r="C108" s="1">
        <v>2012</v>
      </c>
      <c r="D108" s="2" t="s">
        <v>5</v>
      </c>
      <c r="E108" s="2" t="s">
        <v>23</v>
      </c>
      <c r="F108" s="1">
        <v>64.403097656642899</v>
      </c>
    </row>
    <row r="109" spans="1:6" ht="13">
      <c r="A109" s="2" t="s">
        <v>12</v>
      </c>
      <c r="B109" s="1" t="s">
        <v>345</v>
      </c>
      <c r="C109" s="1">
        <v>2012</v>
      </c>
      <c r="D109" s="2" t="s">
        <v>5</v>
      </c>
      <c r="E109" s="2" t="s">
        <v>23</v>
      </c>
      <c r="F109" s="1">
        <v>85.071096436280996</v>
      </c>
    </row>
    <row r="110" spans="1:6" ht="13">
      <c r="A110" s="2" t="s">
        <v>13</v>
      </c>
      <c r="B110" s="1" t="s">
        <v>346</v>
      </c>
      <c r="C110" s="1">
        <v>2012</v>
      </c>
      <c r="D110" s="2" t="s">
        <v>5</v>
      </c>
      <c r="E110" s="2" t="s">
        <v>23</v>
      </c>
      <c r="F110" s="1">
        <v>71.091726763849294</v>
      </c>
    </row>
    <row r="111" spans="1:6" ht="13">
      <c r="A111" s="2" t="s">
        <v>14</v>
      </c>
      <c r="B111" s="1" t="s">
        <v>347</v>
      </c>
      <c r="C111" s="1">
        <v>2012</v>
      </c>
      <c r="D111" s="2" t="s">
        <v>5</v>
      </c>
      <c r="E111" s="2" t="s">
        <v>23</v>
      </c>
      <c r="F111" s="1">
        <v>70.529812107199803</v>
      </c>
    </row>
    <row r="112" spans="1:6" ht="13">
      <c r="A112" s="2" t="s">
        <v>15</v>
      </c>
      <c r="B112" s="1" t="s">
        <v>348</v>
      </c>
      <c r="C112" s="1">
        <v>2012</v>
      </c>
      <c r="D112" s="2" t="s">
        <v>5</v>
      </c>
      <c r="E112" s="2" t="s">
        <v>23</v>
      </c>
      <c r="F112" s="1">
        <v>67.504374846131796</v>
      </c>
    </row>
    <row r="113" spans="1:6" ht="13">
      <c r="A113" s="2" t="s">
        <v>16</v>
      </c>
      <c r="B113" s="1" t="s">
        <v>349</v>
      </c>
      <c r="C113" s="1">
        <v>2012</v>
      </c>
      <c r="D113" s="2" t="s">
        <v>5</v>
      </c>
      <c r="E113" s="2" t="s">
        <v>23</v>
      </c>
      <c r="F113" s="1">
        <v>74.303106788909105</v>
      </c>
    </row>
    <row r="114" spans="1:6" ht="13">
      <c r="A114" s="2" t="s">
        <v>17</v>
      </c>
      <c r="B114" s="1" t="s">
        <v>350</v>
      </c>
      <c r="C114" s="1">
        <v>2012</v>
      </c>
      <c r="D114" s="2" t="s">
        <v>5</v>
      </c>
      <c r="E114" s="2" t="s">
        <v>23</v>
      </c>
      <c r="F114" s="1">
        <v>68.996439313932399</v>
      </c>
    </row>
    <row r="115" spans="1:6" ht="13">
      <c r="A115" s="2" t="s">
        <v>18</v>
      </c>
      <c r="B115" s="1" t="s">
        <v>351</v>
      </c>
      <c r="C115" s="1">
        <v>2012</v>
      </c>
      <c r="D115" s="2" t="s">
        <v>5</v>
      </c>
      <c r="E115" s="2" t="s">
        <v>23</v>
      </c>
      <c r="F115" s="1">
        <v>71.933785180621101</v>
      </c>
    </row>
    <row r="116" spans="1:6" ht="13">
      <c r="A116" s="2" t="s">
        <v>19</v>
      </c>
      <c r="B116" s="1" t="s">
        <v>352</v>
      </c>
      <c r="C116" s="1">
        <v>2012</v>
      </c>
      <c r="D116" s="2" t="s">
        <v>5</v>
      </c>
      <c r="E116" s="2" t="s">
        <v>23</v>
      </c>
      <c r="F116" s="1">
        <v>65.826112953654501</v>
      </c>
    </row>
    <row r="117" spans="1:6" ht="13">
      <c r="A117" s="2" t="s">
        <v>20</v>
      </c>
      <c r="B117" s="1" t="s">
        <v>353</v>
      </c>
      <c r="C117" s="1">
        <v>2012</v>
      </c>
      <c r="D117" s="2" t="s">
        <v>5</v>
      </c>
      <c r="E117" s="2" t="s">
        <v>23</v>
      </c>
      <c r="F117" s="1">
        <v>71.306729435012201</v>
      </c>
    </row>
    <row r="118" spans="1:6" ht="13">
      <c r="A118" s="2" t="s">
        <v>21</v>
      </c>
      <c r="B118" s="1" t="s">
        <v>354</v>
      </c>
      <c r="C118" s="1">
        <v>2012</v>
      </c>
      <c r="D118" s="2" t="s">
        <v>5</v>
      </c>
      <c r="E118" s="2" t="s">
        <v>23</v>
      </c>
      <c r="F118" s="1">
        <v>70.192844514748302</v>
      </c>
    </row>
    <row r="119" spans="1:6" ht="13">
      <c r="A119" s="2" t="s">
        <v>22</v>
      </c>
      <c r="B119" s="1" t="s">
        <v>355</v>
      </c>
      <c r="C119" s="1">
        <v>2012</v>
      </c>
      <c r="D119" s="2" t="s">
        <v>5</v>
      </c>
      <c r="E119" s="2" t="s">
        <v>23</v>
      </c>
      <c r="F119" s="1">
        <v>73.590852958194105</v>
      </c>
    </row>
    <row r="120" spans="1:6" ht="13">
      <c r="A120" s="2" t="s">
        <v>23</v>
      </c>
      <c r="B120" s="1" t="s">
        <v>356</v>
      </c>
      <c r="C120" s="1">
        <v>2012</v>
      </c>
      <c r="D120" s="2" t="s">
        <v>5</v>
      </c>
      <c r="E120" s="2" t="s">
        <v>23</v>
      </c>
      <c r="F120" s="1">
        <v>69.766331229745902</v>
      </c>
    </row>
    <row r="121" spans="1:6" ht="13">
      <c r="A121" s="2" t="s">
        <v>24</v>
      </c>
      <c r="B121" s="1" t="s">
        <v>357</v>
      </c>
      <c r="C121" s="1">
        <v>2012</v>
      </c>
      <c r="D121" s="2" t="s">
        <v>5</v>
      </c>
      <c r="E121" s="2" t="s">
        <v>23</v>
      </c>
      <c r="F121" s="1">
        <v>68.689380193983396</v>
      </c>
    </row>
    <row r="122" spans="1:6" ht="13">
      <c r="A122" s="2" t="s">
        <v>25</v>
      </c>
      <c r="B122" s="1" t="s">
        <v>358</v>
      </c>
      <c r="C122" s="1">
        <v>2012</v>
      </c>
      <c r="D122" s="2" t="s">
        <v>5</v>
      </c>
      <c r="E122" s="2" t="s">
        <v>23</v>
      </c>
      <c r="F122" s="1">
        <v>71.4530153530673</v>
      </c>
    </row>
    <row r="123" spans="1:6" ht="13">
      <c r="A123" s="2" t="s">
        <v>26</v>
      </c>
      <c r="B123" s="1" t="s">
        <v>359</v>
      </c>
      <c r="C123" s="1">
        <v>2012</v>
      </c>
      <c r="D123" s="2" t="s">
        <v>5</v>
      </c>
      <c r="E123" s="2" t="s">
        <v>23</v>
      </c>
      <c r="F123" s="1">
        <v>65.918949064320202</v>
      </c>
    </row>
    <row r="124" spans="1:6" ht="13">
      <c r="A124" s="2" t="s">
        <v>27</v>
      </c>
      <c r="B124" s="1" t="s">
        <v>360</v>
      </c>
      <c r="C124" s="1">
        <v>2012</v>
      </c>
      <c r="D124" s="2" t="s">
        <v>5</v>
      </c>
      <c r="E124" s="2" t="s">
        <v>23</v>
      </c>
      <c r="F124" s="1">
        <v>71.767481091502304</v>
      </c>
    </row>
    <row r="125" spans="1:6" ht="13">
      <c r="A125" s="2" t="s">
        <v>28</v>
      </c>
      <c r="B125" s="1" t="s">
        <v>361</v>
      </c>
      <c r="C125" s="1">
        <v>2012</v>
      </c>
      <c r="D125" s="2" t="s">
        <v>5</v>
      </c>
      <c r="E125" s="2" t="s">
        <v>23</v>
      </c>
      <c r="F125" s="1">
        <v>70.655932126077602</v>
      </c>
    </row>
    <row r="126" spans="1:6" ht="13">
      <c r="A126" s="2" t="s">
        <v>29</v>
      </c>
      <c r="B126" s="1" t="s">
        <v>362</v>
      </c>
      <c r="C126" s="1">
        <v>2012</v>
      </c>
      <c r="D126" s="2" t="s">
        <v>5</v>
      </c>
      <c r="E126" s="2" t="s">
        <v>23</v>
      </c>
      <c r="F126" s="1">
        <v>73.518761075583598</v>
      </c>
    </row>
    <row r="127" spans="1:6" ht="13">
      <c r="A127" s="2" t="s">
        <v>30</v>
      </c>
      <c r="B127" s="1" t="s">
        <v>363</v>
      </c>
      <c r="C127" s="1">
        <v>2012</v>
      </c>
      <c r="D127" s="2" t="s">
        <v>5</v>
      </c>
      <c r="E127" s="2" t="s">
        <v>23</v>
      </c>
      <c r="F127" s="1">
        <v>73.120929511319801</v>
      </c>
    </row>
    <row r="128" spans="1:6" ht="13">
      <c r="A128" s="2" t="s">
        <v>31</v>
      </c>
      <c r="B128" s="1" t="s">
        <v>364</v>
      </c>
      <c r="C128" s="1">
        <v>2012</v>
      </c>
      <c r="D128" s="2" t="s">
        <v>5</v>
      </c>
      <c r="E128" s="2" t="s">
        <v>23</v>
      </c>
      <c r="F128" s="1">
        <v>68.9091282944471</v>
      </c>
    </row>
    <row r="129" spans="1:6" ht="13">
      <c r="A129" s="2" t="s">
        <v>32</v>
      </c>
      <c r="B129" s="1" t="s">
        <v>365</v>
      </c>
      <c r="C129" s="1">
        <v>2012</v>
      </c>
      <c r="D129" s="2" t="s">
        <v>5</v>
      </c>
      <c r="E129" s="2" t="s">
        <v>23</v>
      </c>
      <c r="F129" s="1">
        <v>72.467279166452798</v>
      </c>
    </row>
    <row r="130" spans="1:6" ht="13">
      <c r="A130" s="2" t="s">
        <v>33</v>
      </c>
      <c r="B130" s="1" t="s">
        <v>366</v>
      </c>
      <c r="C130" s="1">
        <v>2012</v>
      </c>
      <c r="D130" s="2" t="s">
        <v>5</v>
      </c>
      <c r="E130" s="2" t="s">
        <v>23</v>
      </c>
      <c r="F130" s="1">
        <v>69.351841786177204</v>
      </c>
    </row>
    <row r="131" spans="1:6" ht="13">
      <c r="A131" s="2" t="s">
        <v>34</v>
      </c>
      <c r="B131" s="1" t="s">
        <v>367</v>
      </c>
      <c r="C131" s="1">
        <v>2012</v>
      </c>
      <c r="D131" s="2" t="s">
        <v>5</v>
      </c>
      <c r="E131" s="2" t="s">
        <v>23</v>
      </c>
      <c r="F131" s="1">
        <v>67.574872459094394</v>
      </c>
    </row>
    <row r="132" spans="1:6" ht="13">
      <c r="A132" s="2" t="s">
        <v>35</v>
      </c>
      <c r="B132" s="1" t="s">
        <v>368</v>
      </c>
      <c r="C132" s="1">
        <v>2012</v>
      </c>
      <c r="D132" s="2" t="s">
        <v>5</v>
      </c>
      <c r="E132" s="2" t="s">
        <v>23</v>
      </c>
      <c r="F132" s="1">
        <v>71.389719213995207</v>
      </c>
    </row>
    <row r="133" spans="1:6" ht="13">
      <c r="A133" s="2" t="s">
        <v>3</v>
      </c>
      <c r="B133" s="1" t="s">
        <v>336</v>
      </c>
      <c r="C133" s="1">
        <v>2012</v>
      </c>
      <c r="D133" s="2" t="s">
        <v>5</v>
      </c>
      <c r="E133" s="2" t="s">
        <v>23</v>
      </c>
      <c r="F133" s="1">
        <v>71.092454821220798</v>
      </c>
    </row>
    <row r="134" spans="1:6" ht="13">
      <c r="A134" s="2" t="s">
        <v>4</v>
      </c>
      <c r="B134" s="1" t="s">
        <v>337</v>
      </c>
      <c r="C134" s="1">
        <v>2013</v>
      </c>
      <c r="D134" s="2" t="s">
        <v>5</v>
      </c>
      <c r="E134" s="2" t="s">
        <v>23</v>
      </c>
      <c r="F134" s="1">
        <v>72.444171276377801</v>
      </c>
    </row>
    <row r="135" spans="1:6" ht="13">
      <c r="A135" s="2" t="s">
        <v>5</v>
      </c>
      <c r="B135" s="1" t="s">
        <v>338</v>
      </c>
      <c r="C135" s="1">
        <v>2013</v>
      </c>
      <c r="D135" s="2" t="s">
        <v>5</v>
      </c>
      <c r="E135" s="2" t="s">
        <v>23</v>
      </c>
      <c r="F135" s="1">
        <v>80.220211704268394</v>
      </c>
    </row>
    <row r="136" spans="1:6" ht="13">
      <c r="A136" s="2" t="s">
        <v>6</v>
      </c>
      <c r="B136" s="1" t="s">
        <v>339</v>
      </c>
      <c r="C136" s="1">
        <v>2013</v>
      </c>
      <c r="D136" s="2" t="s">
        <v>5</v>
      </c>
      <c r="E136" s="2" t="s">
        <v>23</v>
      </c>
      <c r="F136" s="1">
        <v>76.5730486038875</v>
      </c>
    </row>
    <row r="137" spans="1:6" ht="13">
      <c r="A137" s="2" t="s">
        <v>7</v>
      </c>
      <c r="B137" s="1" t="s">
        <v>340</v>
      </c>
      <c r="C137" s="1">
        <v>2013</v>
      </c>
      <c r="D137" s="2" t="s">
        <v>5</v>
      </c>
      <c r="E137" s="2" t="s">
        <v>23</v>
      </c>
      <c r="F137" s="1">
        <v>68.773757780436497</v>
      </c>
    </row>
    <row r="138" spans="1:6" ht="13">
      <c r="A138" s="2" t="s">
        <v>10</v>
      </c>
      <c r="B138" s="1" t="s">
        <v>343</v>
      </c>
      <c r="C138" s="1">
        <v>2013</v>
      </c>
      <c r="D138" s="2" t="s">
        <v>5</v>
      </c>
      <c r="E138" s="2" t="s">
        <v>23</v>
      </c>
      <c r="F138" s="1">
        <v>67.769099893210694</v>
      </c>
    </row>
    <row r="139" spans="1:6" ht="13">
      <c r="A139" s="2" t="s">
        <v>11</v>
      </c>
      <c r="B139" s="1" t="s">
        <v>344</v>
      </c>
      <c r="C139" s="1">
        <v>2013</v>
      </c>
      <c r="D139" s="2" t="s">
        <v>5</v>
      </c>
      <c r="E139" s="2" t="s">
        <v>23</v>
      </c>
      <c r="F139" s="1">
        <v>70.680839264257301</v>
      </c>
    </row>
    <row r="140" spans="1:6" ht="13">
      <c r="A140" s="2" t="s">
        <v>8</v>
      </c>
      <c r="B140" s="1" t="s">
        <v>341</v>
      </c>
      <c r="C140" s="1">
        <v>2013</v>
      </c>
      <c r="D140" s="2" t="s">
        <v>5</v>
      </c>
      <c r="E140" s="2" t="s">
        <v>23</v>
      </c>
      <c r="F140" s="1">
        <v>70.948800212359899</v>
      </c>
    </row>
    <row r="141" spans="1:6" ht="13">
      <c r="A141" s="2" t="s">
        <v>9</v>
      </c>
      <c r="B141" s="1" t="s">
        <v>342</v>
      </c>
      <c r="C141" s="1">
        <v>2013</v>
      </c>
      <c r="D141" s="2" t="s">
        <v>5</v>
      </c>
      <c r="E141" s="2" t="s">
        <v>23</v>
      </c>
      <c r="F141" s="1">
        <v>65.878007387441301</v>
      </c>
    </row>
    <row r="142" spans="1:6" ht="13">
      <c r="A142" s="2" t="s">
        <v>12</v>
      </c>
      <c r="B142" s="1" t="s">
        <v>345</v>
      </c>
      <c r="C142" s="1">
        <v>2013</v>
      </c>
      <c r="D142" s="2" t="s">
        <v>5</v>
      </c>
      <c r="E142" s="2" t="s">
        <v>23</v>
      </c>
      <c r="F142" s="1">
        <v>89.265561548630004</v>
      </c>
    </row>
    <row r="143" spans="1:6" ht="13">
      <c r="A143" s="2" t="s">
        <v>13</v>
      </c>
      <c r="B143" s="1" t="s">
        <v>346</v>
      </c>
      <c r="C143" s="1">
        <v>2013</v>
      </c>
      <c r="D143" s="2" t="s">
        <v>5</v>
      </c>
      <c r="E143" s="2" t="s">
        <v>23</v>
      </c>
      <c r="F143" s="1">
        <v>70.490160216548404</v>
      </c>
    </row>
    <row r="144" spans="1:6" ht="13">
      <c r="A144" s="2" t="s">
        <v>14</v>
      </c>
      <c r="B144" s="1" t="s">
        <v>347</v>
      </c>
      <c r="C144" s="1">
        <v>2013</v>
      </c>
      <c r="D144" s="2" t="s">
        <v>5</v>
      </c>
      <c r="E144" s="2" t="s">
        <v>23</v>
      </c>
      <c r="F144" s="1">
        <v>72.0832246849196</v>
      </c>
    </row>
    <row r="145" spans="1:6" ht="13">
      <c r="A145" s="2" t="s">
        <v>15</v>
      </c>
      <c r="B145" s="1" t="s">
        <v>348</v>
      </c>
      <c r="C145" s="1">
        <v>2013</v>
      </c>
      <c r="D145" s="2" t="s">
        <v>5</v>
      </c>
      <c r="E145" s="2" t="s">
        <v>23</v>
      </c>
      <c r="F145" s="1">
        <v>70.807032607310305</v>
      </c>
    </row>
    <row r="146" spans="1:6" ht="13">
      <c r="A146" s="2" t="s">
        <v>16</v>
      </c>
      <c r="B146" s="1" t="s">
        <v>349</v>
      </c>
      <c r="C146" s="1">
        <v>2013</v>
      </c>
      <c r="D146" s="2" t="s">
        <v>5</v>
      </c>
      <c r="E146" s="2" t="s">
        <v>23</v>
      </c>
      <c r="F146" s="1">
        <v>76.333626150076299</v>
      </c>
    </row>
    <row r="147" spans="1:6" ht="13">
      <c r="A147" s="2" t="s">
        <v>17</v>
      </c>
      <c r="B147" s="1" t="s">
        <v>350</v>
      </c>
      <c r="C147" s="1">
        <v>2013</v>
      </c>
      <c r="D147" s="2" t="s">
        <v>5</v>
      </c>
      <c r="E147" s="2" t="s">
        <v>23</v>
      </c>
      <c r="F147" s="1">
        <v>72.705967588049504</v>
      </c>
    </row>
    <row r="148" spans="1:6" ht="13">
      <c r="A148" s="2" t="s">
        <v>18</v>
      </c>
      <c r="B148" s="1" t="s">
        <v>351</v>
      </c>
      <c r="C148" s="1">
        <v>2013</v>
      </c>
      <c r="D148" s="2" t="s">
        <v>5</v>
      </c>
      <c r="E148" s="2" t="s">
        <v>23</v>
      </c>
      <c r="F148" s="1">
        <v>74.201800477925403</v>
      </c>
    </row>
    <row r="149" spans="1:6" ht="13">
      <c r="A149" s="2" t="s">
        <v>19</v>
      </c>
      <c r="B149" s="1" t="s">
        <v>352</v>
      </c>
      <c r="C149" s="1">
        <v>2013</v>
      </c>
      <c r="D149" s="2" t="s">
        <v>5</v>
      </c>
      <c r="E149" s="2" t="s">
        <v>23</v>
      </c>
      <c r="F149" s="1">
        <v>67.564407079100107</v>
      </c>
    </row>
    <row r="150" spans="1:6" ht="13">
      <c r="A150" s="2" t="s">
        <v>20</v>
      </c>
      <c r="B150" s="1" t="s">
        <v>353</v>
      </c>
      <c r="C150" s="1">
        <v>2013</v>
      </c>
      <c r="D150" s="2" t="s">
        <v>5</v>
      </c>
      <c r="E150" s="2" t="s">
        <v>23</v>
      </c>
      <c r="F150" s="1">
        <v>77.085653151677903</v>
      </c>
    </row>
    <row r="151" spans="1:6" ht="13">
      <c r="A151" s="2" t="s">
        <v>21</v>
      </c>
      <c r="B151" s="1" t="s">
        <v>354</v>
      </c>
      <c r="C151" s="1">
        <v>2013</v>
      </c>
      <c r="D151" s="2" t="s">
        <v>5</v>
      </c>
      <c r="E151" s="2" t="s">
        <v>23</v>
      </c>
      <c r="F151" s="1">
        <v>74.064719992619203</v>
      </c>
    </row>
    <row r="152" spans="1:6" ht="13">
      <c r="A152" s="2" t="s">
        <v>22</v>
      </c>
      <c r="B152" s="1" t="s">
        <v>355</v>
      </c>
      <c r="C152" s="1">
        <v>2013</v>
      </c>
      <c r="D152" s="2" t="s">
        <v>5</v>
      </c>
      <c r="E152" s="2" t="s">
        <v>23</v>
      </c>
      <c r="F152" s="1">
        <v>76.713374855929501</v>
      </c>
    </row>
    <row r="153" spans="1:6" ht="13">
      <c r="A153" s="2" t="s">
        <v>23</v>
      </c>
      <c r="B153" s="1" t="s">
        <v>356</v>
      </c>
      <c r="C153" s="1">
        <v>2013</v>
      </c>
      <c r="D153" s="2" t="s">
        <v>5</v>
      </c>
      <c r="E153" s="2" t="s">
        <v>23</v>
      </c>
      <c r="F153" s="1">
        <v>69.661661649157395</v>
      </c>
    </row>
    <row r="154" spans="1:6" ht="13">
      <c r="A154" s="2" t="s">
        <v>24</v>
      </c>
      <c r="B154" s="1" t="s">
        <v>357</v>
      </c>
      <c r="C154" s="1">
        <v>2013</v>
      </c>
      <c r="D154" s="2" t="s">
        <v>5</v>
      </c>
      <c r="E154" s="2" t="s">
        <v>23</v>
      </c>
      <c r="F154" s="1">
        <v>70.976694031596793</v>
      </c>
    </row>
    <row r="155" spans="1:6" ht="13">
      <c r="A155" s="2" t="s">
        <v>25</v>
      </c>
      <c r="B155" s="1" t="s">
        <v>358</v>
      </c>
      <c r="C155" s="1">
        <v>2013</v>
      </c>
      <c r="D155" s="2" t="s">
        <v>5</v>
      </c>
      <c r="E155" s="2" t="s">
        <v>23</v>
      </c>
      <c r="F155" s="1">
        <v>76.922721573285799</v>
      </c>
    </row>
    <row r="156" spans="1:6" ht="13">
      <c r="A156" s="2" t="s">
        <v>26</v>
      </c>
      <c r="B156" s="1" t="s">
        <v>359</v>
      </c>
      <c r="C156" s="1">
        <v>2013</v>
      </c>
      <c r="D156" s="2" t="s">
        <v>5</v>
      </c>
      <c r="E156" s="2" t="s">
        <v>23</v>
      </c>
      <c r="F156" s="1">
        <v>69.454849278546007</v>
      </c>
    </row>
    <row r="157" spans="1:6" ht="13">
      <c r="A157" s="2" t="s">
        <v>27</v>
      </c>
      <c r="B157" s="1" t="s">
        <v>360</v>
      </c>
      <c r="C157" s="1">
        <v>2013</v>
      </c>
      <c r="D157" s="2" t="s">
        <v>5</v>
      </c>
      <c r="E157" s="2" t="s">
        <v>23</v>
      </c>
      <c r="F157" s="1">
        <v>73.786791181731601</v>
      </c>
    </row>
    <row r="158" spans="1:6" ht="13">
      <c r="A158" s="2" t="s">
        <v>28</v>
      </c>
      <c r="B158" s="1" t="s">
        <v>361</v>
      </c>
      <c r="C158" s="1">
        <v>2013</v>
      </c>
      <c r="D158" s="2" t="s">
        <v>5</v>
      </c>
      <c r="E158" s="2" t="s">
        <v>23</v>
      </c>
      <c r="F158" s="1">
        <v>67.836703895123904</v>
      </c>
    </row>
    <row r="159" spans="1:6" ht="13">
      <c r="A159" s="2" t="s">
        <v>29</v>
      </c>
      <c r="B159" s="1" t="s">
        <v>362</v>
      </c>
      <c r="C159" s="1">
        <v>2013</v>
      </c>
      <c r="D159" s="2" t="s">
        <v>5</v>
      </c>
      <c r="E159" s="2" t="s">
        <v>23</v>
      </c>
      <c r="F159" s="1">
        <v>80.531927122248405</v>
      </c>
    </row>
    <row r="160" spans="1:6" ht="13">
      <c r="A160" s="2" t="s">
        <v>30</v>
      </c>
      <c r="B160" s="1" t="s">
        <v>363</v>
      </c>
      <c r="C160" s="1">
        <v>2013</v>
      </c>
      <c r="D160" s="2" t="s">
        <v>5</v>
      </c>
      <c r="E160" s="2" t="s">
        <v>23</v>
      </c>
      <c r="F160" s="1">
        <v>75.359489810065199</v>
      </c>
    </row>
    <row r="161" spans="1:6" ht="13">
      <c r="A161" s="2" t="s">
        <v>31</v>
      </c>
      <c r="B161" s="1" t="s">
        <v>364</v>
      </c>
      <c r="C161" s="1">
        <v>2013</v>
      </c>
      <c r="D161" s="2" t="s">
        <v>5</v>
      </c>
      <c r="E161" s="2" t="s">
        <v>23</v>
      </c>
      <c r="F161" s="1">
        <v>71.482781329307102</v>
      </c>
    </row>
    <row r="162" spans="1:6" ht="13">
      <c r="A162" s="2" t="s">
        <v>32</v>
      </c>
      <c r="B162" s="1" t="s">
        <v>365</v>
      </c>
      <c r="C162" s="1">
        <v>2013</v>
      </c>
      <c r="D162" s="2" t="s">
        <v>5</v>
      </c>
      <c r="E162" s="2" t="s">
        <v>23</v>
      </c>
      <c r="F162" s="1">
        <v>75.168360475082693</v>
      </c>
    </row>
    <row r="163" spans="1:6" ht="13">
      <c r="A163" s="2" t="s">
        <v>33</v>
      </c>
      <c r="B163" s="1" t="s">
        <v>366</v>
      </c>
      <c r="C163" s="1">
        <v>2013</v>
      </c>
      <c r="D163" s="2" t="s">
        <v>5</v>
      </c>
      <c r="E163" s="2" t="s">
        <v>23</v>
      </c>
      <c r="F163" s="1">
        <v>72.4404744924243</v>
      </c>
    </row>
    <row r="164" spans="1:6" ht="13">
      <c r="A164" s="2" t="s">
        <v>34</v>
      </c>
      <c r="B164" s="1" t="s">
        <v>367</v>
      </c>
      <c r="C164" s="1">
        <v>2013</v>
      </c>
      <c r="D164" s="2" t="s">
        <v>5</v>
      </c>
      <c r="E164" s="2" t="s">
        <v>23</v>
      </c>
      <c r="F164" s="1">
        <v>70.5933970231183</v>
      </c>
    </row>
    <row r="165" spans="1:6" ht="13">
      <c r="A165" s="2" t="s">
        <v>35</v>
      </c>
      <c r="B165" s="1" t="s">
        <v>368</v>
      </c>
      <c r="C165" s="1">
        <v>2013</v>
      </c>
      <c r="D165" s="2" t="s">
        <v>5</v>
      </c>
      <c r="E165" s="2" t="s">
        <v>23</v>
      </c>
      <c r="F165" s="1">
        <v>76.402302134780996</v>
      </c>
    </row>
    <row r="166" spans="1:6" ht="13">
      <c r="A166" s="2" t="s">
        <v>3</v>
      </c>
      <c r="B166" s="1" t="s">
        <v>336</v>
      </c>
      <c r="C166" s="1">
        <v>2013</v>
      </c>
      <c r="D166" s="2" t="s">
        <v>5</v>
      </c>
      <c r="E166" s="2" t="s">
        <v>23</v>
      </c>
      <c r="F166" s="1">
        <v>73.679569016780306</v>
      </c>
    </row>
    <row r="167" spans="1:6" ht="13">
      <c r="A167" s="2" t="s">
        <v>4</v>
      </c>
      <c r="B167" s="1" t="s">
        <v>337</v>
      </c>
      <c r="C167" s="1">
        <v>2014</v>
      </c>
      <c r="D167" s="2" t="s">
        <v>5</v>
      </c>
      <c r="E167" s="2" t="s">
        <v>23</v>
      </c>
      <c r="F167" s="1">
        <v>72.892732297795703</v>
      </c>
    </row>
    <row r="168" spans="1:6" ht="13">
      <c r="A168" s="2" t="s">
        <v>5</v>
      </c>
      <c r="B168" s="1" t="s">
        <v>338</v>
      </c>
      <c r="C168" s="1">
        <v>2014</v>
      </c>
      <c r="D168" s="2" t="s">
        <v>5</v>
      </c>
      <c r="E168" s="2" t="s">
        <v>23</v>
      </c>
      <c r="F168" s="1">
        <v>81.566196030284402</v>
      </c>
    </row>
    <row r="169" spans="1:6" ht="13">
      <c r="A169" s="2" t="s">
        <v>6</v>
      </c>
      <c r="B169" s="1" t="s">
        <v>339</v>
      </c>
      <c r="C169" s="1">
        <v>2014</v>
      </c>
      <c r="D169" s="2" t="s">
        <v>5</v>
      </c>
      <c r="E169" s="2" t="s">
        <v>23</v>
      </c>
      <c r="F169" s="1">
        <v>78.492377528270396</v>
      </c>
    </row>
    <row r="170" spans="1:6" ht="13">
      <c r="A170" s="2" t="s">
        <v>7</v>
      </c>
      <c r="B170" s="1" t="s">
        <v>340</v>
      </c>
      <c r="C170" s="1">
        <v>2014</v>
      </c>
      <c r="D170" s="2" t="s">
        <v>5</v>
      </c>
      <c r="E170" s="2" t="s">
        <v>23</v>
      </c>
      <c r="F170" s="1">
        <v>72.757334621831006</v>
      </c>
    </row>
    <row r="171" spans="1:6" ht="13">
      <c r="A171" s="2" t="s">
        <v>10</v>
      </c>
      <c r="B171" s="1" t="s">
        <v>343</v>
      </c>
      <c r="C171" s="1">
        <v>2014</v>
      </c>
      <c r="D171" s="2" t="s">
        <v>5</v>
      </c>
      <c r="E171" s="2" t="s">
        <v>23</v>
      </c>
      <c r="F171" s="1">
        <v>69.629103400522496</v>
      </c>
    </row>
    <row r="172" spans="1:6" ht="13">
      <c r="A172" s="2" t="s">
        <v>11</v>
      </c>
      <c r="B172" s="1" t="s">
        <v>344</v>
      </c>
      <c r="C172" s="1">
        <v>2014</v>
      </c>
      <c r="D172" s="2" t="s">
        <v>5</v>
      </c>
      <c r="E172" s="2" t="s">
        <v>23</v>
      </c>
      <c r="F172" s="1">
        <v>71.308111858177199</v>
      </c>
    </row>
    <row r="173" spans="1:6" ht="13">
      <c r="A173" s="2" t="s">
        <v>8</v>
      </c>
      <c r="B173" s="1" t="s">
        <v>341</v>
      </c>
      <c r="C173" s="1">
        <v>2014</v>
      </c>
      <c r="D173" s="2" t="s">
        <v>5</v>
      </c>
      <c r="E173" s="2" t="s">
        <v>23</v>
      </c>
      <c r="F173" s="1">
        <v>76.550654642527405</v>
      </c>
    </row>
    <row r="174" spans="1:6" ht="13">
      <c r="A174" s="2" t="s">
        <v>9</v>
      </c>
      <c r="B174" s="1" t="s">
        <v>342</v>
      </c>
      <c r="C174" s="1">
        <v>2014</v>
      </c>
      <c r="D174" s="2" t="s">
        <v>5</v>
      </c>
      <c r="E174" s="2" t="s">
        <v>23</v>
      </c>
      <c r="F174" s="1">
        <v>69.800558515378995</v>
      </c>
    </row>
    <row r="175" spans="1:6" ht="13">
      <c r="A175" s="2" t="s">
        <v>12</v>
      </c>
      <c r="B175" s="1" t="s">
        <v>345</v>
      </c>
      <c r="C175" s="1">
        <v>2014</v>
      </c>
      <c r="D175" s="2" t="s">
        <v>5</v>
      </c>
      <c r="E175" s="2" t="s">
        <v>23</v>
      </c>
      <c r="F175" s="1">
        <v>91.200524974506294</v>
      </c>
    </row>
    <row r="176" spans="1:6" ht="13">
      <c r="A176" s="2" t="s">
        <v>13</v>
      </c>
      <c r="B176" s="1" t="s">
        <v>346</v>
      </c>
      <c r="C176" s="1">
        <v>2014</v>
      </c>
      <c r="D176" s="2" t="s">
        <v>5</v>
      </c>
      <c r="E176" s="2" t="s">
        <v>23</v>
      </c>
      <c r="F176" s="1">
        <v>74.443205097361698</v>
      </c>
    </row>
    <row r="177" spans="1:6" ht="13">
      <c r="A177" s="2" t="s">
        <v>14</v>
      </c>
      <c r="B177" s="1" t="s">
        <v>347</v>
      </c>
      <c r="C177" s="1">
        <v>2014</v>
      </c>
      <c r="D177" s="2" t="s">
        <v>5</v>
      </c>
      <c r="E177" s="2" t="s">
        <v>23</v>
      </c>
      <c r="F177" s="1">
        <v>78.152902513454094</v>
      </c>
    </row>
    <row r="178" spans="1:6" ht="13">
      <c r="A178" s="2" t="s">
        <v>15</v>
      </c>
      <c r="B178" s="1" t="s">
        <v>348</v>
      </c>
      <c r="C178" s="1">
        <v>2014</v>
      </c>
      <c r="D178" s="2" t="s">
        <v>5</v>
      </c>
      <c r="E178" s="2" t="s">
        <v>23</v>
      </c>
      <c r="F178" s="1">
        <v>73.946129698276295</v>
      </c>
    </row>
    <row r="179" spans="1:6" ht="13">
      <c r="A179" s="2" t="s">
        <v>16</v>
      </c>
      <c r="B179" s="1" t="s">
        <v>349</v>
      </c>
      <c r="C179" s="1">
        <v>2014</v>
      </c>
      <c r="D179" s="2" t="s">
        <v>5</v>
      </c>
      <c r="E179" s="2" t="s">
        <v>23</v>
      </c>
      <c r="F179" s="1">
        <v>78.232705039548406</v>
      </c>
    </row>
    <row r="180" spans="1:6" ht="13">
      <c r="A180" s="2" t="s">
        <v>17</v>
      </c>
      <c r="B180" s="1" t="s">
        <v>350</v>
      </c>
      <c r="C180" s="1">
        <v>2014</v>
      </c>
      <c r="D180" s="2" t="s">
        <v>5</v>
      </c>
      <c r="E180" s="2" t="s">
        <v>23</v>
      </c>
      <c r="F180" s="1">
        <v>76.270471459816093</v>
      </c>
    </row>
    <row r="181" spans="1:6" ht="13">
      <c r="A181" s="2" t="s">
        <v>18</v>
      </c>
      <c r="B181" s="1" t="s">
        <v>351</v>
      </c>
      <c r="C181" s="1">
        <v>2014</v>
      </c>
      <c r="D181" s="2" t="s">
        <v>5</v>
      </c>
      <c r="E181" s="2" t="s">
        <v>23</v>
      </c>
      <c r="F181" s="1">
        <v>75.892273147180404</v>
      </c>
    </row>
    <row r="182" spans="1:6" ht="13">
      <c r="A182" s="2" t="s">
        <v>19</v>
      </c>
      <c r="B182" s="1" t="s">
        <v>352</v>
      </c>
      <c r="C182" s="1">
        <v>2014</v>
      </c>
      <c r="D182" s="2" t="s">
        <v>5</v>
      </c>
      <c r="E182" s="2" t="s">
        <v>23</v>
      </c>
      <c r="F182" s="1">
        <v>68.0819586831484</v>
      </c>
    </row>
    <row r="183" spans="1:6" ht="13">
      <c r="A183" s="2" t="s">
        <v>20</v>
      </c>
      <c r="B183" s="1" t="s">
        <v>353</v>
      </c>
      <c r="C183" s="1">
        <v>2014</v>
      </c>
      <c r="D183" s="2" t="s">
        <v>5</v>
      </c>
      <c r="E183" s="2" t="s">
        <v>23</v>
      </c>
      <c r="F183" s="1">
        <v>78.731604254699107</v>
      </c>
    </row>
    <row r="184" spans="1:6" ht="13">
      <c r="A184" s="2" t="s">
        <v>21</v>
      </c>
      <c r="B184" s="1" t="s">
        <v>354</v>
      </c>
      <c r="C184" s="1">
        <v>2014</v>
      </c>
      <c r="D184" s="2" t="s">
        <v>5</v>
      </c>
      <c r="E184" s="2" t="s">
        <v>23</v>
      </c>
      <c r="F184" s="1">
        <v>75.097987681548602</v>
      </c>
    </row>
    <row r="185" spans="1:6" ht="13">
      <c r="A185" s="2" t="s">
        <v>22</v>
      </c>
      <c r="B185" s="1" t="s">
        <v>355</v>
      </c>
      <c r="C185" s="1">
        <v>2014</v>
      </c>
      <c r="D185" s="2" t="s">
        <v>5</v>
      </c>
      <c r="E185" s="2" t="s">
        <v>23</v>
      </c>
      <c r="F185" s="1">
        <v>81.328714572321601</v>
      </c>
    </row>
    <row r="186" spans="1:6" ht="13">
      <c r="A186" s="2" t="s">
        <v>23</v>
      </c>
      <c r="B186" s="1" t="s">
        <v>356</v>
      </c>
      <c r="C186" s="1">
        <v>2014</v>
      </c>
      <c r="D186" s="2" t="s">
        <v>5</v>
      </c>
      <c r="E186" s="2" t="s">
        <v>23</v>
      </c>
      <c r="F186" s="1">
        <v>72.784300907650902</v>
      </c>
    </row>
    <row r="187" spans="1:6" ht="13">
      <c r="A187" s="2" t="s">
        <v>24</v>
      </c>
      <c r="B187" s="1" t="s">
        <v>357</v>
      </c>
      <c r="C187" s="1">
        <v>2014</v>
      </c>
      <c r="D187" s="2" t="s">
        <v>5</v>
      </c>
      <c r="E187" s="2" t="s">
        <v>23</v>
      </c>
      <c r="F187" s="1">
        <v>75.413022944026295</v>
      </c>
    </row>
    <row r="188" spans="1:6" ht="13">
      <c r="A188" s="2" t="s">
        <v>25</v>
      </c>
      <c r="B188" s="1" t="s">
        <v>358</v>
      </c>
      <c r="C188" s="1">
        <v>2014</v>
      </c>
      <c r="D188" s="2" t="s">
        <v>5</v>
      </c>
      <c r="E188" s="2" t="s">
        <v>23</v>
      </c>
      <c r="F188" s="1">
        <v>78.957174329439297</v>
      </c>
    </row>
    <row r="189" spans="1:6" ht="13">
      <c r="A189" s="2" t="s">
        <v>26</v>
      </c>
      <c r="B189" s="1" t="s">
        <v>359</v>
      </c>
      <c r="C189" s="1">
        <v>2014</v>
      </c>
      <c r="D189" s="2" t="s">
        <v>5</v>
      </c>
      <c r="E189" s="2" t="s">
        <v>23</v>
      </c>
      <c r="F189" s="1">
        <v>75.037653733494693</v>
      </c>
    </row>
    <row r="190" spans="1:6" ht="13">
      <c r="A190" s="2" t="s">
        <v>27</v>
      </c>
      <c r="B190" s="1" t="s">
        <v>360</v>
      </c>
      <c r="C190" s="1">
        <v>2014</v>
      </c>
      <c r="D190" s="2" t="s">
        <v>5</v>
      </c>
      <c r="E190" s="2" t="s">
        <v>23</v>
      </c>
      <c r="F190" s="1">
        <v>80.159465283951505</v>
      </c>
    </row>
    <row r="191" spans="1:6" ht="13">
      <c r="A191" s="2" t="s">
        <v>28</v>
      </c>
      <c r="B191" s="1" t="s">
        <v>361</v>
      </c>
      <c r="C191" s="1">
        <v>2014</v>
      </c>
      <c r="D191" s="2" t="s">
        <v>5</v>
      </c>
      <c r="E191" s="2" t="s">
        <v>23</v>
      </c>
      <c r="F191" s="1">
        <v>72.791138753468502</v>
      </c>
    </row>
    <row r="192" spans="1:6" ht="13">
      <c r="A192" s="2" t="s">
        <v>29</v>
      </c>
      <c r="B192" s="1" t="s">
        <v>362</v>
      </c>
      <c r="C192" s="1">
        <v>2014</v>
      </c>
      <c r="D192" s="2" t="s">
        <v>5</v>
      </c>
      <c r="E192" s="2" t="s">
        <v>23</v>
      </c>
      <c r="F192" s="1">
        <v>81.157674748522993</v>
      </c>
    </row>
    <row r="193" spans="1:6" ht="13">
      <c r="A193" s="2" t="s">
        <v>30</v>
      </c>
      <c r="B193" s="1" t="s">
        <v>363</v>
      </c>
      <c r="C193" s="1">
        <v>2014</v>
      </c>
      <c r="D193" s="2" t="s">
        <v>5</v>
      </c>
      <c r="E193" s="2" t="s">
        <v>23</v>
      </c>
      <c r="F193" s="1">
        <v>77.161343306771997</v>
      </c>
    </row>
    <row r="194" spans="1:6" ht="13">
      <c r="A194" s="2" t="s">
        <v>31</v>
      </c>
      <c r="B194" s="1" t="s">
        <v>364</v>
      </c>
      <c r="C194" s="1">
        <v>2014</v>
      </c>
      <c r="D194" s="2" t="s">
        <v>5</v>
      </c>
      <c r="E194" s="2" t="s">
        <v>23</v>
      </c>
      <c r="F194" s="1">
        <v>72.877765698938504</v>
      </c>
    </row>
    <row r="195" spans="1:6" ht="13">
      <c r="A195" s="2" t="s">
        <v>32</v>
      </c>
      <c r="B195" s="1" t="s">
        <v>365</v>
      </c>
      <c r="C195" s="1">
        <v>2014</v>
      </c>
      <c r="D195" s="2" t="s">
        <v>5</v>
      </c>
      <c r="E195" s="2" t="s">
        <v>23</v>
      </c>
      <c r="F195" s="1">
        <v>76.199260122637199</v>
      </c>
    </row>
    <row r="196" spans="1:6" ht="13">
      <c r="A196" s="2" t="s">
        <v>33</v>
      </c>
      <c r="B196" s="1" t="s">
        <v>366</v>
      </c>
      <c r="C196" s="1">
        <v>2014</v>
      </c>
      <c r="D196" s="2" t="s">
        <v>5</v>
      </c>
      <c r="E196" s="2" t="s">
        <v>23</v>
      </c>
      <c r="F196" s="1">
        <v>74.539902074604996</v>
      </c>
    </row>
    <row r="197" spans="1:6" ht="13">
      <c r="A197" s="2" t="s">
        <v>34</v>
      </c>
      <c r="B197" s="1" t="s">
        <v>367</v>
      </c>
      <c r="C197" s="1">
        <v>2014</v>
      </c>
      <c r="D197" s="2" t="s">
        <v>5</v>
      </c>
      <c r="E197" s="2" t="s">
        <v>23</v>
      </c>
      <c r="F197" s="1">
        <v>76.126751755869904</v>
      </c>
    </row>
    <row r="198" spans="1:6" ht="13">
      <c r="A198" s="2" t="s">
        <v>35</v>
      </c>
      <c r="B198" s="1" t="s">
        <v>368</v>
      </c>
      <c r="C198" s="1">
        <v>2014</v>
      </c>
      <c r="D198" s="2" t="s">
        <v>5</v>
      </c>
      <c r="E198" s="2" t="s">
        <v>23</v>
      </c>
      <c r="F198" s="1">
        <v>78.231053996314401</v>
      </c>
    </row>
    <row r="199" spans="1:6" ht="13">
      <c r="A199" s="2" t="s">
        <v>3</v>
      </c>
      <c r="B199" s="1" t="s">
        <v>336</v>
      </c>
      <c r="C199" s="1">
        <v>2014</v>
      </c>
      <c r="D199" s="2" t="s">
        <v>5</v>
      </c>
      <c r="E199" s="2" t="s">
        <v>23</v>
      </c>
      <c r="F199" s="1">
        <v>76.453834069525598</v>
      </c>
    </row>
    <row r="200" spans="1:6" ht="13">
      <c r="A200" s="2" t="s">
        <v>4</v>
      </c>
      <c r="B200" s="1" t="s">
        <v>337</v>
      </c>
      <c r="C200" s="1">
        <v>2015</v>
      </c>
      <c r="D200" s="2" t="s">
        <v>5</v>
      </c>
      <c r="E200" s="2" t="s">
        <v>23</v>
      </c>
      <c r="F200" s="1">
        <v>71.395174242352297</v>
      </c>
    </row>
    <row r="201" spans="1:6" ht="13">
      <c r="A201" s="2" t="s">
        <v>5</v>
      </c>
      <c r="B201" s="1" t="s">
        <v>338</v>
      </c>
      <c r="C201" s="1">
        <v>2015</v>
      </c>
      <c r="D201" s="2" t="s">
        <v>5</v>
      </c>
      <c r="E201" s="2" t="s">
        <v>23</v>
      </c>
      <c r="F201" s="1">
        <v>80.517067060716101</v>
      </c>
    </row>
    <row r="202" spans="1:6" ht="13">
      <c r="A202" s="2" t="s">
        <v>6</v>
      </c>
      <c r="B202" s="1" t="s">
        <v>339</v>
      </c>
      <c r="C202" s="1">
        <v>2015</v>
      </c>
      <c r="D202" s="2" t="s">
        <v>5</v>
      </c>
      <c r="E202" s="2" t="s">
        <v>23</v>
      </c>
      <c r="F202" s="1">
        <v>77.570999129815704</v>
      </c>
    </row>
    <row r="203" spans="1:6" ht="13">
      <c r="A203" s="2" t="s">
        <v>7</v>
      </c>
      <c r="B203" s="1" t="s">
        <v>340</v>
      </c>
      <c r="C203" s="1">
        <v>2015</v>
      </c>
      <c r="D203" s="2" t="s">
        <v>5</v>
      </c>
      <c r="E203" s="2" t="s">
        <v>23</v>
      </c>
      <c r="F203" s="1">
        <v>73.036464055140002</v>
      </c>
    </row>
    <row r="204" spans="1:6" ht="13">
      <c r="A204" s="2" t="s">
        <v>10</v>
      </c>
      <c r="B204" s="1" t="s">
        <v>343</v>
      </c>
      <c r="C204" s="1">
        <v>2015</v>
      </c>
      <c r="D204" s="2" t="s">
        <v>5</v>
      </c>
      <c r="E204" s="2" t="s">
        <v>23</v>
      </c>
      <c r="F204" s="1">
        <v>69.713386108102696</v>
      </c>
    </row>
    <row r="205" spans="1:6" ht="13">
      <c r="A205" s="2" t="s">
        <v>11</v>
      </c>
      <c r="B205" s="1" t="s">
        <v>344</v>
      </c>
      <c r="C205" s="1">
        <v>2015</v>
      </c>
      <c r="D205" s="2" t="s">
        <v>5</v>
      </c>
      <c r="E205" s="2" t="s">
        <v>23</v>
      </c>
      <c r="F205" s="1">
        <v>70.274559184680399</v>
      </c>
    </row>
    <row r="206" spans="1:6" ht="13">
      <c r="A206" s="2" t="s">
        <v>12</v>
      </c>
      <c r="B206" s="1" t="s">
        <v>345</v>
      </c>
      <c r="C206" s="1">
        <v>2015</v>
      </c>
      <c r="D206" s="2" t="s">
        <v>5</v>
      </c>
      <c r="E206" s="2" t="s">
        <v>23</v>
      </c>
      <c r="F206" s="1">
        <v>91.555477094853302</v>
      </c>
    </row>
    <row r="207" spans="1:6" ht="13">
      <c r="A207" s="2" t="s">
        <v>8</v>
      </c>
      <c r="B207" s="1" t="s">
        <v>341</v>
      </c>
      <c r="C207" s="1">
        <v>2015</v>
      </c>
      <c r="D207" s="2" t="s">
        <v>5</v>
      </c>
      <c r="E207" s="2" t="s">
        <v>23</v>
      </c>
      <c r="F207" s="1">
        <v>77.635531623669095</v>
      </c>
    </row>
    <row r="208" spans="1:6" ht="13">
      <c r="A208" s="2" t="s">
        <v>9</v>
      </c>
      <c r="B208" s="1" t="s">
        <v>342</v>
      </c>
      <c r="C208" s="1">
        <v>2015</v>
      </c>
      <c r="D208" s="2" t="s">
        <v>5</v>
      </c>
      <c r="E208" s="2" t="s">
        <v>23</v>
      </c>
      <c r="F208" s="1">
        <v>73.251109627243807</v>
      </c>
    </row>
    <row r="209" spans="1:6" ht="13">
      <c r="A209" s="2" t="s">
        <v>13</v>
      </c>
      <c r="B209" s="1" t="s">
        <v>346</v>
      </c>
      <c r="C209" s="1">
        <v>2015</v>
      </c>
      <c r="D209" s="2" t="s">
        <v>5</v>
      </c>
      <c r="E209" s="2" t="s">
        <v>23</v>
      </c>
      <c r="F209" s="1">
        <v>74.522690796592599</v>
      </c>
    </row>
    <row r="210" spans="1:6" ht="13">
      <c r="A210" s="2" t="s">
        <v>14</v>
      </c>
      <c r="B210" s="1" t="s">
        <v>347</v>
      </c>
      <c r="C210" s="1">
        <v>2015</v>
      </c>
      <c r="D210" s="2" t="s">
        <v>5</v>
      </c>
      <c r="E210" s="2" t="s">
        <v>23</v>
      </c>
      <c r="F210" s="1">
        <v>78.952412619555204</v>
      </c>
    </row>
    <row r="211" spans="1:6" ht="13">
      <c r="A211" s="2" t="s">
        <v>15</v>
      </c>
      <c r="B211" s="1" t="s">
        <v>348</v>
      </c>
      <c r="C211" s="1">
        <v>2015</v>
      </c>
      <c r="D211" s="2" t="s">
        <v>5</v>
      </c>
      <c r="E211" s="2" t="s">
        <v>23</v>
      </c>
      <c r="F211" s="1">
        <v>74.876964651587002</v>
      </c>
    </row>
    <row r="212" spans="1:6" ht="13">
      <c r="A212" s="2" t="s">
        <v>16</v>
      </c>
      <c r="B212" s="1" t="s">
        <v>349</v>
      </c>
      <c r="C212" s="1">
        <v>2015</v>
      </c>
      <c r="D212" s="2" t="s">
        <v>5</v>
      </c>
      <c r="E212" s="2" t="s">
        <v>23</v>
      </c>
      <c r="F212" s="1">
        <v>79.0193220773983</v>
      </c>
    </row>
    <row r="213" spans="1:6" ht="13">
      <c r="A213" s="2" t="s">
        <v>17</v>
      </c>
      <c r="B213" s="1" t="s">
        <v>350</v>
      </c>
      <c r="C213" s="1">
        <v>2015</v>
      </c>
      <c r="D213" s="2" t="s">
        <v>5</v>
      </c>
      <c r="E213" s="2" t="s">
        <v>23</v>
      </c>
      <c r="F213" s="1">
        <v>74.510442322615503</v>
      </c>
    </row>
    <row r="214" spans="1:6" ht="13">
      <c r="A214" s="2" t="s">
        <v>18</v>
      </c>
      <c r="B214" s="1" t="s">
        <v>351</v>
      </c>
      <c r="C214" s="1">
        <v>2015</v>
      </c>
      <c r="D214" s="2" t="s">
        <v>5</v>
      </c>
      <c r="E214" s="2" t="s">
        <v>23</v>
      </c>
      <c r="F214" s="1">
        <v>76.270469316148507</v>
      </c>
    </row>
    <row r="215" spans="1:6" ht="13">
      <c r="A215" s="2" t="s">
        <v>19</v>
      </c>
      <c r="B215" s="1" t="s">
        <v>352</v>
      </c>
      <c r="C215" s="1">
        <v>2015</v>
      </c>
      <c r="D215" s="2" t="s">
        <v>5</v>
      </c>
      <c r="E215" s="2" t="s">
        <v>23</v>
      </c>
      <c r="F215" s="1">
        <v>67.6194155483429</v>
      </c>
    </row>
    <row r="216" spans="1:6" ht="13">
      <c r="A216" s="2" t="s">
        <v>20</v>
      </c>
      <c r="B216" s="1" t="s">
        <v>353</v>
      </c>
      <c r="C216" s="1">
        <v>2015</v>
      </c>
      <c r="D216" s="2" t="s">
        <v>5</v>
      </c>
      <c r="E216" s="2" t="s">
        <v>23</v>
      </c>
      <c r="F216" s="1">
        <v>78.031407657986094</v>
      </c>
    </row>
    <row r="217" spans="1:6" ht="13">
      <c r="A217" s="2" t="s">
        <v>21</v>
      </c>
      <c r="B217" s="1" t="s">
        <v>354</v>
      </c>
      <c r="C217" s="1">
        <v>2015</v>
      </c>
      <c r="D217" s="2" t="s">
        <v>5</v>
      </c>
      <c r="E217" s="2" t="s">
        <v>23</v>
      </c>
      <c r="F217" s="1">
        <v>73.888140543110396</v>
      </c>
    </row>
    <row r="218" spans="1:6" ht="13">
      <c r="A218" s="2" t="s">
        <v>22</v>
      </c>
      <c r="B218" s="1" t="s">
        <v>355</v>
      </c>
      <c r="C218" s="1">
        <v>2015</v>
      </c>
      <c r="D218" s="2" t="s">
        <v>5</v>
      </c>
      <c r="E218" s="2" t="s">
        <v>23</v>
      </c>
      <c r="F218" s="1">
        <v>79.7066601222663</v>
      </c>
    </row>
    <row r="219" spans="1:6" ht="13">
      <c r="A219" s="2" t="s">
        <v>23</v>
      </c>
      <c r="B219" s="1" t="s">
        <v>356</v>
      </c>
      <c r="C219" s="1">
        <v>2015</v>
      </c>
      <c r="D219" s="2" t="s">
        <v>5</v>
      </c>
      <c r="E219" s="2" t="s">
        <v>23</v>
      </c>
      <c r="F219" s="1">
        <v>73.600404717488203</v>
      </c>
    </row>
    <row r="220" spans="1:6" ht="13">
      <c r="A220" s="2" t="s">
        <v>24</v>
      </c>
      <c r="B220" s="1" t="s">
        <v>357</v>
      </c>
      <c r="C220" s="1">
        <v>2015</v>
      </c>
      <c r="D220" s="2" t="s">
        <v>5</v>
      </c>
      <c r="E220" s="2" t="s">
        <v>23</v>
      </c>
      <c r="F220" s="1">
        <v>78.424531170805906</v>
      </c>
    </row>
    <row r="221" spans="1:6" ht="13">
      <c r="A221" s="2" t="s">
        <v>25</v>
      </c>
      <c r="B221" s="1" t="s">
        <v>358</v>
      </c>
      <c r="C221" s="1">
        <v>2015</v>
      </c>
      <c r="D221" s="2" t="s">
        <v>5</v>
      </c>
      <c r="E221" s="2" t="s">
        <v>23</v>
      </c>
      <c r="F221" s="1">
        <v>79.183795016540302</v>
      </c>
    </row>
    <row r="222" spans="1:6" ht="13">
      <c r="A222" s="2" t="s">
        <v>26</v>
      </c>
      <c r="B222" s="1" t="s">
        <v>359</v>
      </c>
      <c r="C222" s="1">
        <v>2015</v>
      </c>
      <c r="D222" s="2" t="s">
        <v>5</v>
      </c>
      <c r="E222" s="2" t="s">
        <v>23</v>
      </c>
      <c r="F222" s="1">
        <v>77.487496589979102</v>
      </c>
    </row>
    <row r="223" spans="1:6" ht="13">
      <c r="A223" s="2" t="s">
        <v>27</v>
      </c>
      <c r="B223" s="1" t="s">
        <v>360</v>
      </c>
      <c r="C223" s="1">
        <v>2015</v>
      </c>
      <c r="D223" s="2" t="s">
        <v>5</v>
      </c>
      <c r="E223" s="2" t="s">
        <v>23</v>
      </c>
      <c r="F223" s="1">
        <v>80.638695573134001</v>
      </c>
    </row>
    <row r="224" spans="1:6" ht="13">
      <c r="A224" s="2" t="s">
        <v>28</v>
      </c>
      <c r="B224" s="1" t="s">
        <v>361</v>
      </c>
      <c r="C224" s="1">
        <v>2015</v>
      </c>
      <c r="D224" s="2" t="s">
        <v>5</v>
      </c>
      <c r="E224" s="2" t="s">
        <v>23</v>
      </c>
      <c r="F224" s="1">
        <v>72.3834157200085</v>
      </c>
    </row>
    <row r="225" spans="1:6" ht="13">
      <c r="A225" s="2" t="s">
        <v>29</v>
      </c>
      <c r="B225" s="1" t="s">
        <v>362</v>
      </c>
      <c r="C225" s="1">
        <v>2015</v>
      </c>
      <c r="D225" s="2" t="s">
        <v>5</v>
      </c>
      <c r="E225" s="2" t="s">
        <v>23</v>
      </c>
      <c r="F225" s="1">
        <v>79.174037670163798</v>
      </c>
    </row>
    <row r="226" spans="1:6" ht="13">
      <c r="A226" s="2" t="s">
        <v>30</v>
      </c>
      <c r="B226" s="1" t="s">
        <v>363</v>
      </c>
      <c r="C226" s="1">
        <v>2015</v>
      </c>
      <c r="D226" s="2" t="s">
        <v>5</v>
      </c>
      <c r="E226" s="2" t="s">
        <v>23</v>
      </c>
      <c r="F226" s="1">
        <v>75.777759276219001</v>
      </c>
    </row>
    <row r="227" spans="1:6" ht="13">
      <c r="A227" s="2" t="s">
        <v>31</v>
      </c>
      <c r="B227" s="1" t="s">
        <v>364</v>
      </c>
      <c r="C227" s="1">
        <v>2015</v>
      </c>
      <c r="D227" s="2" t="s">
        <v>5</v>
      </c>
      <c r="E227" s="2" t="s">
        <v>23</v>
      </c>
      <c r="F227" s="1">
        <v>71.746115060997894</v>
      </c>
    </row>
    <row r="228" spans="1:6" ht="13">
      <c r="A228" s="2" t="s">
        <v>32</v>
      </c>
      <c r="B228" s="1" t="s">
        <v>365</v>
      </c>
      <c r="C228" s="1">
        <v>2015</v>
      </c>
      <c r="D228" s="2" t="s">
        <v>5</v>
      </c>
      <c r="E228" s="2" t="s">
        <v>23</v>
      </c>
      <c r="F228" s="1">
        <v>77.816469072683702</v>
      </c>
    </row>
    <row r="229" spans="1:6" ht="13">
      <c r="A229" s="2" t="s">
        <v>33</v>
      </c>
      <c r="B229" s="1" t="s">
        <v>366</v>
      </c>
      <c r="C229" s="1">
        <v>2015</v>
      </c>
      <c r="D229" s="2" t="s">
        <v>5</v>
      </c>
      <c r="E229" s="2" t="s">
        <v>23</v>
      </c>
      <c r="F229" s="1">
        <v>74.4102116981215</v>
      </c>
    </row>
    <row r="230" spans="1:6" ht="13">
      <c r="A230" s="2" t="s">
        <v>34</v>
      </c>
      <c r="B230" s="1" t="s">
        <v>367</v>
      </c>
      <c r="C230" s="1">
        <v>2015</v>
      </c>
      <c r="D230" s="2" t="s">
        <v>5</v>
      </c>
      <c r="E230" s="2" t="s">
        <v>23</v>
      </c>
      <c r="F230" s="1">
        <v>76.229927917755305</v>
      </c>
    </row>
    <row r="231" spans="1:6" ht="13">
      <c r="A231" s="2" t="s">
        <v>35</v>
      </c>
      <c r="B231" s="1" t="s">
        <v>368</v>
      </c>
      <c r="C231" s="1">
        <v>2015</v>
      </c>
      <c r="D231" s="2" t="s">
        <v>5</v>
      </c>
      <c r="E231" s="2" t="s">
        <v>23</v>
      </c>
      <c r="F231" s="1">
        <v>77.559676946624506</v>
      </c>
    </row>
    <row r="232" spans="1:6" ht="13">
      <c r="A232" s="2" t="s">
        <v>3</v>
      </c>
      <c r="B232" s="1" t="s">
        <v>336</v>
      </c>
      <c r="C232" s="1">
        <v>2015</v>
      </c>
      <c r="D232" s="2" t="s">
        <v>5</v>
      </c>
      <c r="E232" s="2" t="s">
        <v>23</v>
      </c>
      <c r="F232" s="1">
        <v>76.474911533950106</v>
      </c>
    </row>
    <row r="233" spans="1:6" ht="13">
      <c r="A233" s="2" t="s">
        <v>4</v>
      </c>
      <c r="B233" s="1" t="s">
        <v>337</v>
      </c>
      <c r="C233" s="1">
        <v>2016</v>
      </c>
      <c r="D233" s="2" t="s">
        <v>5</v>
      </c>
      <c r="E233" s="2" t="s">
        <v>23</v>
      </c>
      <c r="F233" s="1">
        <v>69.833931903641101</v>
      </c>
    </row>
    <row r="234" spans="1:6" ht="13">
      <c r="A234" s="2" t="s">
        <v>5</v>
      </c>
      <c r="B234" s="1" t="s">
        <v>338</v>
      </c>
      <c r="C234" s="1">
        <v>2016</v>
      </c>
      <c r="D234" s="2" t="s">
        <v>5</v>
      </c>
      <c r="E234" s="2" t="s">
        <v>23</v>
      </c>
      <c r="F234" s="1">
        <v>75.487491404433698</v>
      </c>
    </row>
    <row r="235" spans="1:6" ht="13">
      <c r="A235" s="2" t="s">
        <v>6</v>
      </c>
      <c r="B235" s="1" t="s">
        <v>339</v>
      </c>
      <c r="C235" s="1">
        <v>2016</v>
      </c>
      <c r="D235" s="2" t="s">
        <v>5</v>
      </c>
      <c r="E235" s="2" t="s">
        <v>23</v>
      </c>
      <c r="F235" s="1">
        <v>74.954726900983303</v>
      </c>
    </row>
    <row r="236" spans="1:6" ht="13">
      <c r="A236" s="2" t="s">
        <v>7</v>
      </c>
      <c r="B236" s="1" t="s">
        <v>340</v>
      </c>
      <c r="C236" s="1">
        <v>2016</v>
      </c>
      <c r="D236" s="2" t="s">
        <v>5</v>
      </c>
      <c r="E236" s="2" t="s">
        <v>23</v>
      </c>
      <c r="F236" s="1">
        <v>72.000539835350196</v>
      </c>
    </row>
    <row r="237" spans="1:6" ht="13">
      <c r="A237" s="2" t="s">
        <v>10</v>
      </c>
      <c r="B237" s="1" t="s">
        <v>343</v>
      </c>
      <c r="C237" s="1">
        <v>2016</v>
      </c>
      <c r="D237" s="2" t="s">
        <v>5</v>
      </c>
      <c r="E237" s="2" t="s">
        <v>23</v>
      </c>
      <c r="F237" s="1">
        <v>69.0330936081413</v>
      </c>
    </row>
    <row r="238" spans="1:6" ht="13">
      <c r="A238" s="2" t="s">
        <v>11</v>
      </c>
      <c r="B238" s="1" t="s">
        <v>344</v>
      </c>
      <c r="C238" s="1">
        <v>2016</v>
      </c>
      <c r="D238" s="2" t="s">
        <v>5</v>
      </c>
      <c r="E238" s="2" t="s">
        <v>23</v>
      </c>
      <c r="F238" s="1">
        <v>69.121465534021596</v>
      </c>
    </row>
    <row r="239" spans="1:6" ht="13">
      <c r="A239" s="2" t="s">
        <v>12</v>
      </c>
      <c r="B239" s="1" t="s">
        <v>345</v>
      </c>
      <c r="C239" s="1">
        <v>2016</v>
      </c>
      <c r="D239" s="2" t="s">
        <v>5</v>
      </c>
      <c r="E239" s="2" t="s">
        <v>23</v>
      </c>
      <c r="F239" s="1">
        <v>90.137346439721199</v>
      </c>
    </row>
    <row r="240" spans="1:6" ht="13">
      <c r="A240" s="2" t="s">
        <v>8</v>
      </c>
      <c r="B240" s="1" t="s">
        <v>341</v>
      </c>
      <c r="C240" s="1">
        <v>2016</v>
      </c>
      <c r="D240" s="2" t="s">
        <v>5</v>
      </c>
      <c r="E240" s="2" t="s">
        <v>23</v>
      </c>
      <c r="F240" s="1">
        <v>75.646685149794095</v>
      </c>
    </row>
    <row r="241" spans="1:6" ht="13">
      <c r="A241" s="2" t="s">
        <v>9</v>
      </c>
      <c r="B241" s="1" t="s">
        <v>342</v>
      </c>
      <c r="C241" s="1">
        <v>2016</v>
      </c>
      <c r="D241" s="2" t="s">
        <v>5</v>
      </c>
      <c r="E241" s="2" t="s">
        <v>23</v>
      </c>
      <c r="F241" s="1">
        <v>73.332814112424302</v>
      </c>
    </row>
    <row r="242" spans="1:6" ht="13">
      <c r="A242" s="2" t="s">
        <v>13</v>
      </c>
      <c r="B242" s="1" t="s">
        <v>346</v>
      </c>
      <c r="C242" s="1">
        <v>2016</v>
      </c>
      <c r="D242" s="2" t="s">
        <v>5</v>
      </c>
      <c r="E242" s="2" t="s">
        <v>23</v>
      </c>
      <c r="F242" s="1">
        <v>74.638016576743397</v>
      </c>
    </row>
    <row r="243" spans="1:6" ht="13">
      <c r="A243" s="2" t="s">
        <v>14</v>
      </c>
      <c r="B243" s="1" t="s">
        <v>347</v>
      </c>
      <c r="C243" s="1">
        <v>2016</v>
      </c>
      <c r="D243" s="2" t="s">
        <v>5</v>
      </c>
      <c r="E243" s="2" t="s">
        <v>23</v>
      </c>
      <c r="F243" s="1">
        <v>77.747363756044805</v>
      </c>
    </row>
    <row r="244" spans="1:6" ht="13">
      <c r="A244" s="2" t="s">
        <v>15</v>
      </c>
      <c r="B244" s="1" t="s">
        <v>348</v>
      </c>
      <c r="C244" s="1">
        <v>2016</v>
      </c>
      <c r="D244" s="2" t="s">
        <v>5</v>
      </c>
      <c r="E244" s="2" t="s">
        <v>23</v>
      </c>
      <c r="F244" s="1">
        <v>73.420320254448697</v>
      </c>
    </row>
    <row r="245" spans="1:6" ht="13">
      <c r="A245" s="2" t="s">
        <v>16</v>
      </c>
      <c r="B245" s="1" t="s">
        <v>349</v>
      </c>
      <c r="C245" s="1">
        <v>2016</v>
      </c>
      <c r="D245" s="2" t="s">
        <v>5</v>
      </c>
      <c r="E245" s="2" t="s">
        <v>23</v>
      </c>
      <c r="F245" s="1">
        <v>79.1402508551881</v>
      </c>
    </row>
    <row r="246" spans="1:6" ht="13">
      <c r="A246" s="2" t="s">
        <v>17</v>
      </c>
      <c r="B246" s="1" t="s">
        <v>350</v>
      </c>
      <c r="C246" s="1">
        <v>2016</v>
      </c>
      <c r="D246" s="2" t="s">
        <v>5</v>
      </c>
      <c r="E246" s="2" t="s">
        <v>23</v>
      </c>
      <c r="F246" s="1">
        <v>72.528428509289796</v>
      </c>
    </row>
    <row r="247" spans="1:6" ht="13">
      <c r="A247" s="2" t="s">
        <v>18</v>
      </c>
      <c r="B247" s="1" t="s">
        <v>351</v>
      </c>
      <c r="C247" s="1">
        <v>2016</v>
      </c>
      <c r="D247" s="2" t="s">
        <v>5</v>
      </c>
      <c r="E247" s="2" t="s">
        <v>23</v>
      </c>
      <c r="F247" s="1">
        <v>76.117745491986597</v>
      </c>
    </row>
    <row r="248" spans="1:6" ht="13">
      <c r="A248" s="2" t="s">
        <v>19</v>
      </c>
      <c r="B248" s="1" t="s">
        <v>352</v>
      </c>
      <c r="C248" s="1">
        <v>2016</v>
      </c>
      <c r="D248" s="2" t="s">
        <v>5</v>
      </c>
      <c r="E248" s="2" t="s">
        <v>23</v>
      </c>
      <c r="F248" s="1">
        <v>67.676139543560694</v>
      </c>
    </row>
    <row r="249" spans="1:6" ht="13">
      <c r="A249" s="2" t="s">
        <v>20</v>
      </c>
      <c r="B249" s="1" t="s">
        <v>353</v>
      </c>
      <c r="C249" s="1">
        <v>2016</v>
      </c>
      <c r="D249" s="2" t="s">
        <v>5</v>
      </c>
      <c r="E249" s="2" t="s">
        <v>23</v>
      </c>
      <c r="F249" s="1">
        <v>74.341918119953604</v>
      </c>
    </row>
    <row r="250" spans="1:6" ht="13">
      <c r="A250" s="2" t="s">
        <v>21</v>
      </c>
      <c r="B250" s="1" t="s">
        <v>354</v>
      </c>
      <c r="C250" s="1">
        <v>2016</v>
      </c>
      <c r="D250" s="2" t="s">
        <v>5</v>
      </c>
      <c r="E250" s="2" t="s">
        <v>23</v>
      </c>
      <c r="F250" s="1">
        <v>69.407728786197197</v>
      </c>
    </row>
    <row r="251" spans="1:6" ht="13">
      <c r="A251" s="2" t="s">
        <v>22</v>
      </c>
      <c r="B251" s="1" t="s">
        <v>355</v>
      </c>
      <c r="C251" s="1">
        <v>2016</v>
      </c>
      <c r="D251" s="2" t="s">
        <v>5</v>
      </c>
      <c r="E251" s="2" t="s">
        <v>23</v>
      </c>
      <c r="F251" s="1">
        <v>76.241909451065396</v>
      </c>
    </row>
    <row r="252" spans="1:6" ht="13">
      <c r="A252" s="2" t="s">
        <v>23</v>
      </c>
      <c r="B252" s="1" t="s">
        <v>356</v>
      </c>
      <c r="C252" s="1">
        <v>2016</v>
      </c>
      <c r="D252" s="2" t="s">
        <v>5</v>
      </c>
      <c r="E252" s="2" t="s">
        <v>23</v>
      </c>
      <c r="F252" s="1">
        <v>73.652138513599496</v>
      </c>
    </row>
    <row r="253" spans="1:6" ht="13">
      <c r="A253" s="2" t="s">
        <v>24</v>
      </c>
      <c r="B253" s="1" t="s">
        <v>357</v>
      </c>
      <c r="C253" s="1">
        <v>2016</v>
      </c>
      <c r="D253" s="2" t="s">
        <v>5</v>
      </c>
      <c r="E253" s="2" t="s">
        <v>23</v>
      </c>
      <c r="F253" s="1">
        <v>78.627492232004101</v>
      </c>
    </row>
    <row r="254" spans="1:6" ht="13">
      <c r="A254" s="2" t="s">
        <v>25</v>
      </c>
      <c r="B254" s="1" t="s">
        <v>358</v>
      </c>
      <c r="C254" s="1">
        <v>2016</v>
      </c>
      <c r="D254" s="2" t="s">
        <v>5</v>
      </c>
      <c r="E254" s="2" t="s">
        <v>23</v>
      </c>
      <c r="F254" s="1">
        <v>75.400442265166802</v>
      </c>
    </row>
    <row r="255" spans="1:6" ht="13">
      <c r="A255" s="2" t="s">
        <v>26</v>
      </c>
      <c r="B255" s="1" t="s">
        <v>359</v>
      </c>
      <c r="C255" s="1">
        <v>2016</v>
      </c>
      <c r="D255" s="2" t="s">
        <v>5</v>
      </c>
      <c r="E255" s="2" t="s">
        <v>23</v>
      </c>
      <c r="F255" s="1">
        <v>75.8286501771844</v>
      </c>
    </row>
    <row r="256" spans="1:6" ht="13">
      <c r="A256" s="2" t="s">
        <v>27</v>
      </c>
      <c r="B256" s="1" t="s">
        <v>360</v>
      </c>
      <c r="C256" s="1">
        <v>2016</v>
      </c>
      <c r="D256" s="2" t="s">
        <v>5</v>
      </c>
      <c r="E256" s="2" t="s">
        <v>23</v>
      </c>
      <c r="F256" s="1">
        <v>79.813041367980901</v>
      </c>
    </row>
    <row r="257" spans="1:6" ht="13">
      <c r="A257" s="2" t="s">
        <v>28</v>
      </c>
      <c r="B257" s="1" t="s">
        <v>361</v>
      </c>
      <c r="C257" s="1">
        <v>2016</v>
      </c>
      <c r="D257" s="2" t="s">
        <v>5</v>
      </c>
      <c r="E257" s="2" t="s">
        <v>23</v>
      </c>
      <c r="F257" s="1">
        <v>73.205612883262205</v>
      </c>
    </row>
    <row r="258" spans="1:6" ht="13">
      <c r="A258" s="2" t="s">
        <v>29</v>
      </c>
      <c r="B258" s="1" t="s">
        <v>362</v>
      </c>
      <c r="C258" s="1">
        <v>2016</v>
      </c>
      <c r="D258" s="2" t="s">
        <v>5</v>
      </c>
      <c r="E258" s="2" t="s">
        <v>23</v>
      </c>
      <c r="F258" s="1">
        <v>71.368561520895398</v>
      </c>
    </row>
    <row r="259" spans="1:6" ht="13">
      <c r="A259" s="2" t="s">
        <v>30</v>
      </c>
      <c r="B259" s="1" t="s">
        <v>363</v>
      </c>
      <c r="C259" s="1">
        <v>2016</v>
      </c>
      <c r="D259" s="2" t="s">
        <v>5</v>
      </c>
      <c r="E259" s="2" t="s">
        <v>23</v>
      </c>
      <c r="F259" s="1">
        <v>75.238259112682499</v>
      </c>
    </row>
    <row r="260" spans="1:6" ht="13">
      <c r="A260" s="2" t="s">
        <v>31</v>
      </c>
      <c r="B260" s="1" t="s">
        <v>364</v>
      </c>
      <c r="C260" s="1">
        <v>2016</v>
      </c>
      <c r="D260" s="2" t="s">
        <v>5</v>
      </c>
      <c r="E260" s="2" t="s">
        <v>23</v>
      </c>
      <c r="F260" s="1">
        <v>68.795164996855505</v>
      </c>
    </row>
    <row r="261" spans="1:6" ht="13">
      <c r="A261" s="2" t="s">
        <v>32</v>
      </c>
      <c r="B261" s="1" t="s">
        <v>365</v>
      </c>
      <c r="C261" s="1">
        <v>2016</v>
      </c>
      <c r="D261" s="2" t="s">
        <v>5</v>
      </c>
      <c r="E261" s="2" t="s">
        <v>23</v>
      </c>
      <c r="F261" s="1">
        <v>76.089324074536606</v>
      </c>
    </row>
    <row r="262" spans="1:6" ht="13">
      <c r="A262" s="2" t="s">
        <v>33</v>
      </c>
      <c r="B262" s="1" t="s">
        <v>366</v>
      </c>
      <c r="C262" s="1">
        <v>2016</v>
      </c>
      <c r="D262" s="2" t="s">
        <v>5</v>
      </c>
      <c r="E262" s="2" t="s">
        <v>23</v>
      </c>
      <c r="F262" s="1">
        <v>72.084597250504899</v>
      </c>
    </row>
    <row r="263" spans="1:6" ht="13">
      <c r="A263" s="2" t="s">
        <v>34</v>
      </c>
      <c r="B263" s="1" t="s">
        <v>367</v>
      </c>
      <c r="C263" s="1">
        <v>2016</v>
      </c>
      <c r="D263" s="2" t="s">
        <v>5</v>
      </c>
      <c r="E263" s="2" t="s">
        <v>23</v>
      </c>
      <c r="F263" s="1">
        <v>75.198329580562401</v>
      </c>
    </row>
    <row r="264" spans="1:6" ht="13">
      <c r="A264" s="2" t="s">
        <v>35</v>
      </c>
      <c r="B264" s="1" t="s">
        <v>368</v>
      </c>
      <c r="C264" s="1">
        <v>2016</v>
      </c>
      <c r="D264" s="2" t="s">
        <v>5</v>
      </c>
      <c r="E264" s="2" t="s">
        <v>23</v>
      </c>
      <c r="F264" s="1">
        <v>72.818666493286997</v>
      </c>
    </row>
    <row r="265" spans="1:6" ht="13">
      <c r="A265" s="2" t="s">
        <v>3</v>
      </c>
      <c r="B265" s="1" t="s">
        <v>336</v>
      </c>
      <c r="C265" s="1">
        <v>2016</v>
      </c>
      <c r="D265" s="2" t="s">
        <v>5</v>
      </c>
      <c r="E265" s="2" t="s">
        <v>23</v>
      </c>
      <c r="F265" s="1">
        <v>74.973156621547304</v>
      </c>
    </row>
    <row r="266" spans="1:6" ht="13">
      <c r="A266" s="2" t="s">
        <v>4</v>
      </c>
      <c r="B266" s="1" t="s">
        <v>337</v>
      </c>
      <c r="C266" s="1">
        <v>2017</v>
      </c>
      <c r="D266" s="2" t="s">
        <v>5</v>
      </c>
      <c r="E266" s="2" t="s">
        <v>23</v>
      </c>
      <c r="F266" s="1">
        <v>68.480842231239606</v>
      </c>
    </row>
    <row r="267" spans="1:6" ht="13">
      <c r="A267" s="2" t="s">
        <v>5</v>
      </c>
      <c r="B267" s="1" t="s">
        <v>338</v>
      </c>
      <c r="C267" s="1">
        <v>2017</v>
      </c>
      <c r="D267" s="2" t="s">
        <v>5</v>
      </c>
      <c r="E267" s="2" t="s">
        <v>23</v>
      </c>
      <c r="F267" s="1">
        <v>74.121455308414198</v>
      </c>
    </row>
    <row r="268" spans="1:6" ht="13">
      <c r="A268" s="2" t="s">
        <v>6</v>
      </c>
      <c r="B268" s="1" t="s">
        <v>339</v>
      </c>
      <c r="C268" s="1">
        <v>2017</v>
      </c>
      <c r="D268" s="2" t="s">
        <v>5</v>
      </c>
      <c r="E268" s="2" t="s">
        <v>23</v>
      </c>
      <c r="F268" s="1">
        <v>73.800937264960595</v>
      </c>
    </row>
    <row r="269" spans="1:6" ht="13">
      <c r="A269" s="2" t="s">
        <v>7</v>
      </c>
      <c r="B269" s="1" t="s">
        <v>340</v>
      </c>
      <c r="C269" s="1">
        <v>2017</v>
      </c>
      <c r="D269" s="2" t="s">
        <v>5</v>
      </c>
      <c r="E269" s="2" t="s">
        <v>23</v>
      </c>
      <c r="F269" s="1">
        <v>68.424190927656795</v>
      </c>
    </row>
    <row r="270" spans="1:6" ht="13">
      <c r="A270" s="2" t="s">
        <v>10</v>
      </c>
      <c r="B270" s="1" t="s">
        <v>343</v>
      </c>
      <c r="C270" s="1">
        <v>2017</v>
      </c>
      <c r="D270" s="2" t="s">
        <v>5</v>
      </c>
      <c r="E270" s="2" t="s">
        <v>23</v>
      </c>
      <c r="F270" s="1">
        <v>68.261236214143594</v>
      </c>
    </row>
    <row r="271" spans="1:6" ht="13">
      <c r="A271" s="2" t="s">
        <v>11</v>
      </c>
      <c r="B271" s="1" t="s">
        <v>344</v>
      </c>
      <c r="C271" s="1">
        <v>2017</v>
      </c>
      <c r="D271" s="2" t="s">
        <v>5</v>
      </c>
      <c r="E271" s="2" t="s">
        <v>23</v>
      </c>
      <c r="F271" s="1">
        <v>68.676584886568605</v>
      </c>
    </row>
    <row r="272" spans="1:6" ht="13">
      <c r="A272" s="2" t="s">
        <v>12</v>
      </c>
      <c r="B272" s="1" t="s">
        <v>345</v>
      </c>
      <c r="C272" s="1">
        <v>2017</v>
      </c>
      <c r="D272" s="2" t="s">
        <v>5</v>
      </c>
      <c r="E272" s="2" t="s">
        <v>23</v>
      </c>
      <c r="F272" s="1">
        <v>89.315610982189099</v>
      </c>
    </row>
    <row r="273" spans="1:6" ht="13">
      <c r="A273" s="2" t="s">
        <v>8</v>
      </c>
      <c r="B273" s="1" t="s">
        <v>341</v>
      </c>
      <c r="C273" s="1">
        <v>2017</v>
      </c>
      <c r="D273" s="2" t="s">
        <v>5</v>
      </c>
      <c r="E273" s="2" t="s">
        <v>23</v>
      </c>
      <c r="F273" s="1">
        <v>69.553613011858303</v>
      </c>
    </row>
    <row r="274" spans="1:6" ht="13">
      <c r="A274" s="2" t="s">
        <v>9</v>
      </c>
      <c r="B274" s="1" t="s">
        <v>342</v>
      </c>
      <c r="C274" s="1">
        <v>2017</v>
      </c>
      <c r="D274" s="2" t="s">
        <v>5</v>
      </c>
      <c r="E274" s="2" t="s">
        <v>23</v>
      </c>
      <c r="F274" s="1">
        <v>72.337875712767001</v>
      </c>
    </row>
    <row r="275" spans="1:6" ht="13">
      <c r="A275" s="2" t="s">
        <v>13</v>
      </c>
      <c r="B275" s="1" t="s">
        <v>346</v>
      </c>
      <c r="C275" s="1">
        <v>2017</v>
      </c>
      <c r="D275" s="2" t="s">
        <v>5</v>
      </c>
      <c r="E275" s="2" t="s">
        <v>23</v>
      </c>
      <c r="F275" s="1">
        <v>69.593275761482602</v>
      </c>
    </row>
    <row r="276" spans="1:6" ht="13">
      <c r="A276" s="2" t="s">
        <v>14</v>
      </c>
      <c r="B276" s="1" t="s">
        <v>347</v>
      </c>
      <c r="C276" s="1">
        <v>2017</v>
      </c>
      <c r="D276" s="2" t="s">
        <v>5</v>
      </c>
      <c r="E276" s="2" t="s">
        <v>23</v>
      </c>
      <c r="F276" s="1">
        <v>72.161907600077399</v>
      </c>
    </row>
    <row r="277" spans="1:6" ht="13">
      <c r="A277" s="2" t="s">
        <v>15</v>
      </c>
      <c r="B277" s="1" t="s">
        <v>348</v>
      </c>
      <c r="C277" s="1">
        <v>2017</v>
      </c>
      <c r="D277" s="2" t="s">
        <v>5</v>
      </c>
      <c r="E277" s="2" t="s">
        <v>23</v>
      </c>
      <c r="F277" s="1">
        <v>71.383976098080296</v>
      </c>
    </row>
    <row r="278" spans="1:6" ht="13">
      <c r="A278" s="2" t="s">
        <v>16</v>
      </c>
      <c r="B278" s="1" t="s">
        <v>349</v>
      </c>
      <c r="C278" s="1">
        <v>2017</v>
      </c>
      <c r="D278" s="2" t="s">
        <v>5</v>
      </c>
      <c r="E278" s="2" t="s">
        <v>23</v>
      </c>
      <c r="F278" s="1">
        <v>78.628274290787402</v>
      </c>
    </row>
    <row r="279" spans="1:6" ht="13">
      <c r="A279" s="2" t="s">
        <v>17</v>
      </c>
      <c r="B279" s="1" t="s">
        <v>350</v>
      </c>
      <c r="C279" s="1">
        <v>2017</v>
      </c>
      <c r="D279" s="2" t="s">
        <v>5</v>
      </c>
      <c r="E279" s="2" t="s">
        <v>23</v>
      </c>
      <c r="F279" s="1">
        <v>70.087654426573707</v>
      </c>
    </row>
    <row r="280" spans="1:6" ht="13">
      <c r="A280" s="2" t="s">
        <v>18</v>
      </c>
      <c r="B280" s="1" t="s">
        <v>351</v>
      </c>
      <c r="C280" s="1">
        <v>2017</v>
      </c>
      <c r="D280" s="2" t="s">
        <v>5</v>
      </c>
      <c r="E280" s="2" t="s">
        <v>23</v>
      </c>
      <c r="F280" s="1">
        <v>75.800610036774202</v>
      </c>
    </row>
    <row r="281" spans="1:6" ht="13">
      <c r="A281" s="2" t="s">
        <v>19</v>
      </c>
      <c r="B281" s="1" t="s">
        <v>352</v>
      </c>
      <c r="C281" s="1">
        <v>2017</v>
      </c>
      <c r="D281" s="2" t="s">
        <v>5</v>
      </c>
      <c r="E281" s="2" t="s">
        <v>23</v>
      </c>
      <c r="F281" s="1">
        <v>66.959978333116993</v>
      </c>
    </row>
    <row r="282" spans="1:6" ht="13">
      <c r="A282" s="2" t="s">
        <v>20</v>
      </c>
      <c r="B282" s="1" t="s">
        <v>353</v>
      </c>
      <c r="C282" s="1">
        <v>2017</v>
      </c>
      <c r="D282" s="2" t="s">
        <v>5</v>
      </c>
      <c r="E282" s="2" t="s">
        <v>23</v>
      </c>
      <c r="F282" s="1">
        <v>73.263762104371494</v>
      </c>
    </row>
    <row r="283" spans="1:6" ht="13">
      <c r="A283" s="2" t="s">
        <v>21</v>
      </c>
      <c r="B283" s="1" t="s">
        <v>354</v>
      </c>
      <c r="C283" s="1">
        <v>2017</v>
      </c>
      <c r="D283" s="2" t="s">
        <v>5</v>
      </c>
      <c r="E283" s="2" t="s">
        <v>23</v>
      </c>
      <c r="F283" s="1">
        <v>68.013972055888203</v>
      </c>
    </row>
    <row r="284" spans="1:6" ht="13">
      <c r="A284" s="2" t="s">
        <v>22</v>
      </c>
      <c r="B284" s="1" t="s">
        <v>355</v>
      </c>
      <c r="C284" s="1">
        <v>2017</v>
      </c>
      <c r="D284" s="2" t="s">
        <v>5</v>
      </c>
      <c r="E284" s="2" t="s">
        <v>23</v>
      </c>
      <c r="F284" s="1">
        <v>72.370962019213806</v>
      </c>
    </row>
    <row r="285" spans="1:6" ht="13">
      <c r="A285" s="2" t="s">
        <v>23</v>
      </c>
      <c r="B285" s="1" t="s">
        <v>356</v>
      </c>
      <c r="C285" s="1">
        <v>2017</v>
      </c>
      <c r="D285" s="2" t="s">
        <v>5</v>
      </c>
      <c r="E285" s="2" t="s">
        <v>23</v>
      </c>
      <c r="F285" s="1">
        <v>71.467122139537295</v>
      </c>
    </row>
    <row r="286" spans="1:6" ht="13">
      <c r="A286" s="2" t="s">
        <v>24</v>
      </c>
      <c r="B286" s="1" t="s">
        <v>357</v>
      </c>
      <c r="C286" s="1">
        <v>2017</v>
      </c>
      <c r="D286" s="2" t="s">
        <v>5</v>
      </c>
      <c r="E286" s="2" t="s">
        <v>23</v>
      </c>
      <c r="F286" s="1">
        <v>75.976936695148893</v>
      </c>
    </row>
    <row r="287" spans="1:6" ht="13">
      <c r="A287" s="2" t="s">
        <v>25</v>
      </c>
      <c r="B287" s="1" t="s">
        <v>358</v>
      </c>
      <c r="C287" s="1">
        <v>2017</v>
      </c>
      <c r="D287" s="2" t="s">
        <v>5</v>
      </c>
      <c r="E287" s="2" t="s">
        <v>23</v>
      </c>
      <c r="F287" s="1">
        <v>74.466877172838295</v>
      </c>
    </row>
    <row r="288" spans="1:6" ht="13">
      <c r="A288" s="2" t="s">
        <v>26</v>
      </c>
      <c r="B288" s="1" t="s">
        <v>359</v>
      </c>
      <c r="C288" s="1">
        <v>2017</v>
      </c>
      <c r="D288" s="2" t="s">
        <v>5</v>
      </c>
      <c r="E288" s="2" t="s">
        <v>23</v>
      </c>
      <c r="F288" s="1">
        <v>74.259083700284407</v>
      </c>
    </row>
    <row r="289" spans="1:6" ht="13">
      <c r="A289" s="2" t="s">
        <v>27</v>
      </c>
      <c r="B289" s="1" t="s">
        <v>360</v>
      </c>
      <c r="C289" s="1">
        <v>2017</v>
      </c>
      <c r="D289" s="2" t="s">
        <v>5</v>
      </c>
      <c r="E289" s="2" t="s">
        <v>23</v>
      </c>
      <c r="F289" s="1">
        <v>74.565127743725299</v>
      </c>
    </row>
    <row r="290" spans="1:6" ht="13">
      <c r="A290" s="2" t="s">
        <v>28</v>
      </c>
      <c r="B290" s="1" t="s">
        <v>361</v>
      </c>
      <c r="C290" s="1">
        <v>2017</v>
      </c>
      <c r="D290" s="2" t="s">
        <v>5</v>
      </c>
      <c r="E290" s="2" t="s">
        <v>23</v>
      </c>
      <c r="F290" s="1">
        <v>69.674363422284898</v>
      </c>
    </row>
    <row r="291" spans="1:6" ht="13">
      <c r="A291" s="2" t="s">
        <v>29</v>
      </c>
      <c r="B291" s="1" t="s">
        <v>362</v>
      </c>
      <c r="C291" s="1">
        <v>2017</v>
      </c>
      <c r="D291" s="2" t="s">
        <v>5</v>
      </c>
      <c r="E291" s="2" t="s">
        <v>23</v>
      </c>
      <c r="F291" s="1">
        <v>69.324296454618704</v>
      </c>
    </row>
    <row r="292" spans="1:6" ht="13">
      <c r="A292" s="2" t="s">
        <v>30</v>
      </c>
      <c r="B292" s="1" t="s">
        <v>363</v>
      </c>
      <c r="C292" s="1">
        <v>2017</v>
      </c>
      <c r="D292" s="2" t="s">
        <v>5</v>
      </c>
      <c r="E292" s="2" t="s">
        <v>23</v>
      </c>
      <c r="F292" s="1">
        <v>74.609700968770596</v>
      </c>
    </row>
    <row r="293" spans="1:6" ht="13">
      <c r="A293" s="2" t="s">
        <v>31</v>
      </c>
      <c r="B293" s="1" t="s">
        <v>364</v>
      </c>
      <c r="C293" s="1">
        <v>2017</v>
      </c>
      <c r="D293" s="2" t="s">
        <v>5</v>
      </c>
      <c r="E293" s="2" t="s">
        <v>23</v>
      </c>
      <c r="F293" s="1">
        <v>68.131829133165894</v>
      </c>
    </row>
    <row r="294" spans="1:6" ht="13">
      <c r="A294" s="2" t="s">
        <v>32</v>
      </c>
      <c r="B294" s="1" t="s">
        <v>365</v>
      </c>
      <c r="C294" s="1">
        <v>2017</v>
      </c>
      <c r="D294" s="2" t="s">
        <v>5</v>
      </c>
      <c r="E294" s="2" t="s">
        <v>23</v>
      </c>
      <c r="F294" s="1">
        <v>75.665994851635304</v>
      </c>
    </row>
    <row r="295" spans="1:6" ht="13">
      <c r="A295" s="2" t="s">
        <v>33</v>
      </c>
      <c r="B295" s="1" t="s">
        <v>366</v>
      </c>
      <c r="C295" s="1">
        <v>2017</v>
      </c>
      <c r="D295" s="2" t="s">
        <v>5</v>
      </c>
      <c r="E295" s="2" t="s">
        <v>23</v>
      </c>
      <c r="F295" s="1">
        <v>70.116788197532102</v>
      </c>
    </row>
    <row r="296" spans="1:6" ht="13">
      <c r="A296" s="2" t="s">
        <v>34</v>
      </c>
      <c r="B296" s="1" t="s">
        <v>367</v>
      </c>
      <c r="C296" s="1">
        <v>2017</v>
      </c>
      <c r="D296" s="2" t="s">
        <v>5</v>
      </c>
      <c r="E296" s="2" t="s">
        <v>23</v>
      </c>
      <c r="F296" s="1">
        <v>72.362957901928795</v>
      </c>
    </row>
    <row r="297" spans="1:6" ht="13">
      <c r="A297" s="2" t="s">
        <v>35</v>
      </c>
      <c r="B297" s="1" t="s">
        <v>368</v>
      </c>
      <c r="C297" s="1">
        <v>2017</v>
      </c>
      <c r="D297" s="2" t="s">
        <v>5</v>
      </c>
      <c r="E297" s="2" t="s">
        <v>23</v>
      </c>
      <c r="F297" s="1">
        <v>71.284445235513999</v>
      </c>
    </row>
    <row r="298" spans="1:6" ht="13">
      <c r="A298" s="2" t="s">
        <v>3</v>
      </c>
      <c r="B298" s="1" t="s">
        <v>336</v>
      </c>
      <c r="C298" s="1">
        <v>2017</v>
      </c>
      <c r="D298" s="2" t="s">
        <v>5</v>
      </c>
      <c r="E298" s="2" t="s">
        <v>23</v>
      </c>
      <c r="F298" s="1">
        <v>72.985630690259498</v>
      </c>
    </row>
    <row r="299" spans="1:6" ht="13">
      <c r="A299" s="2" t="s">
        <v>4</v>
      </c>
      <c r="B299" s="1" t="s">
        <v>337</v>
      </c>
      <c r="C299" s="1">
        <v>2018</v>
      </c>
      <c r="D299" s="2" t="s">
        <v>5</v>
      </c>
      <c r="E299" s="2" t="s">
        <v>23</v>
      </c>
      <c r="F299" s="1">
        <v>68.266016843127403</v>
      </c>
    </row>
    <row r="300" spans="1:6" ht="13">
      <c r="A300" s="2" t="s">
        <v>5</v>
      </c>
      <c r="B300" s="1" t="s">
        <v>338</v>
      </c>
      <c r="C300" s="1">
        <v>2018</v>
      </c>
      <c r="D300" s="2" t="s">
        <v>5</v>
      </c>
      <c r="E300" s="2" t="s">
        <v>23</v>
      </c>
      <c r="F300" s="1">
        <v>74.261383314658204</v>
      </c>
    </row>
    <row r="301" spans="1:6" ht="13">
      <c r="A301" s="2" t="s">
        <v>6</v>
      </c>
      <c r="B301" s="1" t="s">
        <v>339</v>
      </c>
      <c r="C301" s="1">
        <v>2018</v>
      </c>
      <c r="D301" s="2" t="s">
        <v>5</v>
      </c>
      <c r="E301" s="2" t="s">
        <v>23</v>
      </c>
      <c r="F301" s="1">
        <v>73.599327371398005</v>
      </c>
    </row>
    <row r="302" spans="1:6" ht="13">
      <c r="A302" s="2" t="s">
        <v>7</v>
      </c>
      <c r="B302" s="1" t="s">
        <v>340</v>
      </c>
      <c r="C302" s="1">
        <v>2018</v>
      </c>
      <c r="D302" s="2" t="s">
        <v>5</v>
      </c>
      <c r="E302" s="2" t="s">
        <v>23</v>
      </c>
      <c r="F302" s="1">
        <v>67.096764636169695</v>
      </c>
    </row>
    <row r="303" spans="1:6" ht="13">
      <c r="A303" s="2" t="s">
        <v>10</v>
      </c>
      <c r="B303" s="1" t="s">
        <v>343</v>
      </c>
      <c r="C303" s="1">
        <v>2018</v>
      </c>
      <c r="D303" s="2" t="s">
        <v>5</v>
      </c>
      <c r="E303" s="2" t="s">
        <v>23</v>
      </c>
      <c r="F303" s="1">
        <v>67.072122176486303</v>
      </c>
    </row>
    <row r="304" spans="1:6" ht="13">
      <c r="A304" s="2" t="s">
        <v>11</v>
      </c>
      <c r="B304" s="1" t="s">
        <v>344</v>
      </c>
      <c r="C304" s="1">
        <v>2018</v>
      </c>
      <c r="D304" s="2" t="s">
        <v>5</v>
      </c>
      <c r="E304" s="2" t="s">
        <v>23</v>
      </c>
      <c r="F304" s="1">
        <v>69.217822399372196</v>
      </c>
    </row>
    <row r="305" spans="1:6" ht="13">
      <c r="A305" s="2" t="s">
        <v>12</v>
      </c>
      <c r="B305" s="1" t="s">
        <v>345</v>
      </c>
      <c r="C305" s="1">
        <v>2018</v>
      </c>
      <c r="D305" s="2" t="s">
        <v>5</v>
      </c>
      <c r="E305" s="2" t="s">
        <v>23</v>
      </c>
      <c r="F305" s="1">
        <v>89.174137135752005</v>
      </c>
    </row>
    <row r="306" spans="1:6" ht="13">
      <c r="A306" s="2" t="s">
        <v>8</v>
      </c>
      <c r="B306" s="1" t="s">
        <v>341</v>
      </c>
      <c r="C306" s="1">
        <v>2018</v>
      </c>
      <c r="D306" s="2" t="s">
        <v>5</v>
      </c>
      <c r="E306" s="2" t="s">
        <v>23</v>
      </c>
      <c r="F306" s="1">
        <v>68.982148449733799</v>
      </c>
    </row>
    <row r="307" spans="1:6" ht="13">
      <c r="A307" s="2" t="s">
        <v>9</v>
      </c>
      <c r="B307" s="1" t="s">
        <v>342</v>
      </c>
      <c r="C307" s="1">
        <v>2018</v>
      </c>
      <c r="D307" s="2" t="s">
        <v>5</v>
      </c>
      <c r="E307" s="2" t="s">
        <v>23</v>
      </c>
      <c r="F307" s="1">
        <v>67.727447216890596</v>
      </c>
    </row>
    <row r="308" spans="1:6" ht="13">
      <c r="A308" s="2" t="s">
        <v>13</v>
      </c>
      <c r="B308" s="1" t="s">
        <v>346</v>
      </c>
      <c r="C308" s="1">
        <v>2018</v>
      </c>
      <c r="D308" s="2" t="s">
        <v>5</v>
      </c>
      <c r="E308" s="2" t="s">
        <v>23</v>
      </c>
      <c r="F308" s="1">
        <v>68.672761981312206</v>
      </c>
    </row>
    <row r="309" spans="1:6" ht="13">
      <c r="A309" s="2" t="s">
        <v>14</v>
      </c>
      <c r="B309" s="1" t="s">
        <v>347</v>
      </c>
      <c r="C309" s="1">
        <v>2018</v>
      </c>
      <c r="D309" s="2" t="s">
        <v>5</v>
      </c>
      <c r="E309" s="2" t="s">
        <v>23</v>
      </c>
      <c r="F309" s="1">
        <v>70.4178200126414</v>
      </c>
    </row>
    <row r="310" spans="1:6" ht="13">
      <c r="A310" s="2" t="s">
        <v>15</v>
      </c>
      <c r="B310" s="1" t="s">
        <v>348</v>
      </c>
      <c r="C310" s="1">
        <v>2018</v>
      </c>
      <c r="D310" s="2" t="s">
        <v>5</v>
      </c>
      <c r="E310" s="2" t="s">
        <v>23</v>
      </c>
      <c r="F310" s="1">
        <v>69.404779953964706</v>
      </c>
    </row>
    <row r="311" spans="1:6" ht="13">
      <c r="A311" s="2" t="s">
        <v>16</v>
      </c>
      <c r="B311" s="1" t="s">
        <v>349</v>
      </c>
      <c r="C311" s="1">
        <v>2018</v>
      </c>
      <c r="D311" s="2" t="s">
        <v>5</v>
      </c>
      <c r="E311" s="2" t="s">
        <v>23</v>
      </c>
      <c r="F311" s="1">
        <v>77.854055199210293</v>
      </c>
    </row>
    <row r="312" spans="1:6" ht="13">
      <c r="A312" s="2" t="s">
        <v>17</v>
      </c>
      <c r="B312" s="1" t="s">
        <v>350</v>
      </c>
      <c r="C312" s="1">
        <v>2018</v>
      </c>
      <c r="D312" s="2" t="s">
        <v>5</v>
      </c>
      <c r="E312" s="2" t="s">
        <v>23</v>
      </c>
      <c r="F312" s="1">
        <v>69.781435419529998</v>
      </c>
    </row>
    <row r="313" spans="1:6" ht="13">
      <c r="A313" s="2" t="s">
        <v>18</v>
      </c>
      <c r="B313" s="1" t="s">
        <v>351</v>
      </c>
      <c r="C313" s="1">
        <v>2018</v>
      </c>
      <c r="D313" s="2" t="s">
        <v>5</v>
      </c>
      <c r="E313" s="2" t="s">
        <v>23</v>
      </c>
      <c r="F313" s="1">
        <v>75.828614345104697</v>
      </c>
    </row>
    <row r="314" spans="1:6" ht="13">
      <c r="A314" s="2" t="s">
        <v>19</v>
      </c>
      <c r="B314" s="1" t="s">
        <v>352</v>
      </c>
      <c r="C314" s="1">
        <v>2018</v>
      </c>
      <c r="D314" s="2" t="s">
        <v>5</v>
      </c>
      <c r="E314" s="2" t="s">
        <v>23</v>
      </c>
      <c r="F314" s="1">
        <v>66.422938260477693</v>
      </c>
    </row>
    <row r="315" spans="1:6" ht="13">
      <c r="A315" s="2" t="s">
        <v>20</v>
      </c>
      <c r="B315" s="1" t="s">
        <v>353</v>
      </c>
      <c r="C315" s="1">
        <v>2018</v>
      </c>
      <c r="D315" s="2" t="s">
        <v>5</v>
      </c>
      <c r="E315" s="2" t="s">
        <v>23</v>
      </c>
      <c r="F315" s="1">
        <v>72.987744649716504</v>
      </c>
    </row>
    <row r="316" spans="1:6" ht="13">
      <c r="A316" s="2" t="s">
        <v>21</v>
      </c>
      <c r="B316" s="1" t="s">
        <v>354</v>
      </c>
      <c r="C316" s="1">
        <v>2018</v>
      </c>
      <c r="D316" s="2" t="s">
        <v>5</v>
      </c>
      <c r="E316" s="2" t="s">
        <v>23</v>
      </c>
      <c r="F316" s="1">
        <v>67.7282401211137</v>
      </c>
    </row>
    <row r="317" spans="1:6" ht="13">
      <c r="A317" s="2" t="s">
        <v>22</v>
      </c>
      <c r="B317" s="1" t="s">
        <v>355</v>
      </c>
      <c r="C317" s="1">
        <v>2018</v>
      </c>
      <c r="D317" s="2" t="s">
        <v>5</v>
      </c>
      <c r="E317" s="2" t="s">
        <v>23</v>
      </c>
      <c r="F317" s="1">
        <v>72.463701550282906</v>
      </c>
    </row>
    <row r="318" spans="1:6" ht="13">
      <c r="A318" s="2" t="s">
        <v>23</v>
      </c>
      <c r="B318" s="1" t="s">
        <v>356</v>
      </c>
      <c r="C318" s="1">
        <v>2018</v>
      </c>
      <c r="D318" s="2" t="s">
        <v>5</v>
      </c>
      <c r="E318" s="2" t="s">
        <v>23</v>
      </c>
      <c r="F318" s="1">
        <v>72.807374056175405</v>
      </c>
    </row>
    <row r="319" spans="1:6" ht="13">
      <c r="A319" s="2" t="s">
        <v>24</v>
      </c>
      <c r="B319" s="1" t="s">
        <v>357</v>
      </c>
      <c r="C319" s="1">
        <v>2018</v>
      </c>
      <c r="D319" s="2" t="s">
        <v>5</v>
      </c>
      <c r="E319" s="2" t="s">
        <v>23</v>
      </c>
      <c r="F319" s="1">
        <v>72.913047962033204</v>
      </c>
    </row>
    <row r="320" spans="1:6" ht="13">
      <c r="A320" s="2" t="s">
        <v>25</v>
      </c>
      <c r="B320" s="1" t="s">
        <v>358</v>
      </c>
      <c r="C320" s="1">
        <v>2018</v>
      </c>
      <c r="D320" s="2" t="s">
        <v>5</v>
      </c>
      <c r="E320" s="2" t="s">
        <v>23</v>
      </c>
      <c r="F320" s="1">
        <v>74.187585751308504</v>
      </c>
    </row>
    <row r="321" spans="1:6" ht="13">
      <c r="A321" s="2" t="s">
        <v>26</v>
      </c>
      <c r="B321" s="1" t="s">
        <v>359</v>
      </c>
      <c r="C321" s="1">
        <v>2018</v>
      </c>
      <c r="D321" s="2" t="s">
        <v>5</v>
      </c>
      <c r="E321" s="2" t="s">
        <v>23</v>
      </c>
      <c r="F321" s="1">
        <v>74.807412216821405</v>
      </c>
    </row>
    <row r="322" spans="1:6" ht="13">
      <c r="A322" s="2" t="s">
        <v>27</v>
      </c>
      <c r="B322" s="1" t="s">
        <v>360</v>
      </c>
      <c r="C322" s="1">
        <v>2018</v>
      </c>
      <c r="D322" s="2" t="s">
        <v>5</v>
      </c>
      <c r="E322" s="2" t="s">
        <v>23</v>
      </c>
      <c r="F322" s="1">
        <v>72.754842634997104</v>
      </c>
    </row>
    <row r="323" spans="1:6" ht="13">
      <c r="A323" s="2" t="s">
        <v>28</v>
      </c>
      <c r="B323" s="1" t="s">
        <v>361</v>
      </c>
      <c r="C323" s="1">
        <v>2018</v>
      </c>
      <c r="D323" s="2" t="s">
        <v>5</v>
      </c>
      <c r="E323" s="2" t="s">
        <v>23</v>
      </c>
      <c r="F323" s="1">
        <v>69.729120147957701</v>
      </c>
    </row>
    <row r="324" spans="1:6" ht="13">
      <c r="A324" s="2" t="s">
        <v>29</v>
      </c>
      <c r="B324" s="1" t="s">
        <v>362</v>
      </c>
      <c r="C324" s="1">
        <v>2018</v>
      </c>
      <c r="D324" s="2" t="s">
        <v>5</v>
      </c>
      <c r="E324" s="2" t="s">
        <v>23</v>
      </c>
      <c r="F324" s="1">
        <v>69.048332568528096</v>
      </c>
    </row>
    <row r="325" spans="1:6" ht="13">
      <c r="A325" s="2" t="s">
        <v>30</v>
      </c>
      <c r="B325" s="1" t="s">
        <v>363</v>
      </c>
      <c r="C325" s="1">
        <v>2018</v>
      </c>
      <c r="D325" s="2" t="s">
        <v>5</v>
      </c>
      <c r="E325" s="2" t="s">
        <v>23</v>
      </c>
      <c r="F325" s="1">
        <v>74.611011123403202</v>
      </c>
    </row>
    <row r="326" spans="1:6" ht="13">
      <c r="A326" s="2" t="s">
        <v>31</v>
      </c>
      <c r="B326" s="1" t="s">
        <v>364</v>
      </c>
      <c r="C326" s="1">
        <v>2018</v>
      </c>
      <c r="D326" s="2" t="s">
        <v>5</v>
      </c>
      <c r="E326" s="2" t="s">
        <v>23</v>
      </c>
      <c r="F326" s="1">
        <v>67.927975461572103</v>
      </c>
    </row>
    <row r="327" spans="1:6" ht="13">
      <c r="A327" s="2" t="s">
        <v>32</v>
      </c>
      <c r="B327" s="1" t="s">
        <v>365</v>
      </c>
      <c r="C327" s="1">
        <v>2018</v>
      </c>
      <c r="D327" s="2" t="s">
        <v>5</v>
      </c>
      <c r="E327" s="2" t="s">
        <v>23</v>
      </c>
      <c r="F327" s="1">
        <v>74.937120728201805</v>
      </c>
    </row>
    <row r="328" spans="1:6" ht="13">
      <c r="A328" s="2" t="s">
        <v>33</v>
      </c>
      <c r="B328" s="1" t="s">
        <v>366</v>
      </c>
      <c r="C328" s="1">
        <v>2018</v>
      </c>
      <c r="D328" s="2" t="s">
        <v>5</v>
      </c>
      <c r="E328" s="2" t="s">
        <v>23</v>
      </c>
      <c r="F328" s="1">
        <v>68.384878556994295</v>
      </c>
    </row>
    <row r="329" spans="1:6" ht="13">
      <c r="A329" s="2" t="s">
        <v>34</v>
      </c>
      <c r="B329" s="1" t="s">
        <v>367</v>
      </c>
      <c r="C329" s="1">
        <v>2018</v>
      </c>
      <c r="D329" s="2" t="s">
        <v>5</v>
      </c>
      <c r="E329" s="2" t="s">
        <v>23</v>
      </c>
      <c r="F329" s="1">
        <v>71.939065119533197</v>
      </c>
    </row>
    <row r="330" spans="1:6" ht="13">
      <c r="A330" s="2" t="s">
        <v>35</v>
      </c>
      <c r="B330" s="1" t="s">
        <v>368</v>
      </c>
      <c r="C330" s="1">
        <v>2018</v>
      </c>
      <c r="D330" s="2" t="s">
        <v>5</v>
      </c>
      <c r="E330" s="2" t="s">
        <v>23</v>
      </c>
      <c r="F330" s="1">
        <v>71.176304654442902</v>
      </c>
    </row>
    <row r="331" spans="1:6" ht="13">
      <c r="A331" s="2" t="s">
        <v>3</v>
      </c>
      <c r="B331" s="1" t="s">
        <v>336</v>
      </c>
      <c r="C331" s="1">
        <v>2018</v>
      </c>
      <c r="D331" s="2" t="s">
        <v>5</v>
      </c>
      <c r="E331" s="2" t="s">
        <v>23</v>
      </c>
      <c r="F331" s="1">
        <v>72.329094290828607</v>
      </c>
    </row>
    <row r="332" spans="1:6" ht="13">
      <c r="A332" s="2" t="s">
        <v>4</v>
      </c>
      <c r="B332" s="1" t="s">
        <v>337</v>
      </c>
      <c r="C332" s="1">
        <v>2019</v>
      </c>
      <c r="D332" s="2" t="s">
        <v>5</v>
      </c>
      <c r="E332" s="2" t="s">
        <v>23</v>
      </c>
      <c r="F332" s="1">
        <v>68.677511532786696</v>
      </c>
    </row>
    <row r="333" spans="1:6" ht="13">
      <c r="A333" s="2" t="s">
        <v>5</v>
      </c>
      <c r="B333" s="1" t="s">
        <v>338</v>
      </c>
      <c r="C333" s="1">
        <v>2019</v>
      </c>
      <c r="D333" s="2" t="s">
        <v>5</v>
      </c>
      <c r="E333" s="2" t="s">
        <v>23</v>
      </c>
      <c r="F333" s="1">
        <v>75.1329538143289</v>
      </c>
    </row>
    <row r="334" spans="1:6" ht="13">
      <c r="A334" s="2" t="s">
        <v>6</v>
      </c>
      <c r="B334" s="1" t="s">
        <v>339</v>
      </c>
      <c r="C334" s="1">
        <v>2019</v>
      </c>
      <c r="D334" s="2" t="s">
        <v>5</v>
      </c>
      <c r="E334" s="2" t="s">
        <v>23</v>
      </c>
      <c r="F334" s="1">
        <v>74.284685640656406</v>
      </c>
    </row>
    <row r="335" spans="1:6" ht="13">
      <c r="A335" s="2" t="s">
        <v>7</v>
      </c>
      <c r="B335" s="1" t="s">
        <v>340</v>
      </c>
      <c r="C335" s="1">
        <v>2019</v>
      </c>
      <c r="D335" s="2" t="s">
        <v>5</v>
      </c>
      <c r="E335" s="2" t="s">
        <v>23</v>
      </c>
      <c r="F335" s="1">
        <v>65.581395348837205</v>
      </c>
    </row>
    <row r="336" spans="1:6" ht="13">
      <c r="A336" s="2" t="s">
        <v>10</v>
      </c>
      <c r="B336" s="1" t="s">
        <v>343</v>
      </c>
      <c r="C336" s="1">
        <v>2019</v>
      </c>
      <c r="D336" s="2" t="s">
        <v>5</v>
      </c>
      <c r="E336" s="2" t="s">
        <v>23</v>
      </c>
      <c r="F336" s="1">
        <v>65.561605623828697</v>
      </c>
    </row>
    <row r="337" spans="1:6" ht="13">
      <c r="A337" s="2" t="s">
        <v>11</v>
      </c>
      <c r="B337" s="1" t="s">
        <v>344</v>
      </c>
      <c r="C337" s="1">
        <v>2019</v>
      </c>
      <c r="D337" s="2" t="s">
        <v>5</v>
      </c>
      <c r="E337" s="2" t="s">
        <v>23</v>
      </c>
      <c r="F337" s="1">
        <v>69.8673184357542</v>
      </c>
    </row>
    <row r="338" spans="1:6" ht="13">
      <c r="A338" s="2" t="s">
        <v>12</v>
      </c>
      <c r="B338" s="1" t="s">
        <v>345</v>
      </c>
      <c r="C338" s="1">
        <v>2019</v>
      </c>
      <c r="D338" s="2" t="s">
        <v>5</v>
      </c>
      <c r="E338" s="2" t="s">
        <v>23</v>
      </c>
      <c r="F338" s="1">
        <v>89.402525956443498</v>
      </c>
    </row>
    <row r="339" spans="1:6" ht="13">
      <c r="A339" s="2" t="s">
        <v>8</v>
      </c>
      <c r="B339" s="1" t="s">
        <v>341</v>
      </c>
      <c r="C339" s="1">
        <v>2019</v>
      </c>
      <c r="D339" s="2" t="s">
        <v>5</v>
      </c>
      <c r="E339" s="2" t="s">
        <v>23</v>
      </c>
      <c r="F339" s="1">
        <v>69.024225538556493</v>
      </c>
    </row>
    <row r="340" spans="1:6" ht="13">
      <c r="A340" s="2" t="s">
        <v>9</v>
      </c>
      <c r="B340" s="1" t="s">
        <v>342</v>
      </c>
      <c r="C340" s="1">
        <v>2019</v>
      </c>
      <c r="D340" s="2" t="s">
        <v>5</v>
      </c>
      <c r="E340" s="2" t="s">
        <v>23</v>
      </c>
      <c r="F340" s="1">
        <v>66.403448538948695</v>
      </c>
    </row>
    <row r="341" spans="1:6" ht="13">
      <c r="A341" s="2" t="s">
        <v>13</v>
      </c>
      <c r="B341" s="1" t="s">
        <v>346</v>
      </c>
      <c r="C341" s="1">
        <v>2019</v>
      </c>
      <c r="D341" s="2" t="s">
        <v>5</v>
      </c>
      <c r="E341" s="2" t="s">
        <v>23</v>
      </c>
      <c r="F341" s="1">
        <v>68.001918067046503</v>
      </c>
    </row>
    <row r="342" spans="1:6" ht="13">
      <c r="A342" s="2" t="s">
        <v>14</v>
      </c>
      <c r="B342" s="1" t="s">
        <v>347</v>
      </c>
      <c r="C342" s="1">
        <v>2019</v>
      </c>
      <c r="D342" s="2" t="s">
        <v>5</v>
      </c>
      <c r="E342" s="2" t="s">
        <v>23</v>
      </c>
      <c r="F342" s="1">
        <v>69.164748847669401</v>
      </c>
    </row>
    <row r="343" spans="1:6" ht="13">
      <c r="A343" s="2" t="s">
        <v>15</v>
      </c>
      <c r="B343" s="1" t="s">
        <v>348</v>
      </c>
      <c r="C343" s="1">
        <v>2019</v>
      </c>
      <c r="D343" s="2" t="s">
        <v>5</v>
      </c>
      <c r="E343" s="2" t="s">
        <v>23</v>
      </c>
      <c r="F343" s="1">
        <v>67.175070444962898</v>
      </c>
    </row>
    <row r="344" spans="1:6" ht="13">
      <c r="A344" s="2" t="s">
        <v>16</v>
      </c>
      <c r="B344" s="1" t="s">
        <v>349</v>
      </c>
      <c r="C344" s="1">
        <v>2019</v>
      </c>
      <c r="D344" s="2" t="s">
        <v>5</v>
      </c>
      <c r="E344" s="2" t="s">
        <v>23</v>
      </c>
      <c r="F344" s="1">
        <v>77.250726910752903</v>
      </c>
    </row>
    <row r="345" spans="1:6" ht="13">
      <c r="A345" s="2" t="s">
        <v>17</v>
      </c>
      <c r="B345" s="1" t="s">
        <v>350</v>
      </c>
      <c r="C345" s="1">
        <v>2019</v>
      </c>
      <c r="D345" s="2" t="s">
        <v>5</v>
      </c>
      <c r="E345" s="2" t="s">
        <v>23</v>
      </c>
      <c r="F345" s="1">
        <v>69.388138484427103</v>
      </c>
    </row>
    <row r="346" spans="1:6" ht="13">
      <c r="A346" s="2" t="s">
        <v>18</v>
      </c>
      <c r="B346" s="1" t="s">
        <v>351</v>
      </c>
      <c r="C346" s="1">
        <v>2019</v>
      </c>
      <c r="D346" s="2" t="s">
        <v>5</v>
      </c>
      <c r="E346" s="2" t="s">
        <v>23</v>
      </c>
      <c r="F346" s="1">
        <v>75.621432017452705</v>
      </c>
    </row>
    <row r="347" spans="1:6" ht="13">
      <c r="A347" s="2" t="s">
        <v>19</v>
      </c>
      <c r="B347" s="1" t="s">
        <v>352</v>
      </c>
      <c r="C347" s="1">
        <v>2019</v>
      </c>
      <c r="D347" s="2" t="s">
        <v>5</v>
      </c>
      <c r="E347" s="2" t="s">
        <v>23</v>
      </c>
      <c r="F347" s="1">
        <v>63.8887169647831</v>
      </c>
    </row>
    <row r="348" spans="1:6" ht="13">
      <c r="A348" s="2" t="s">
        <v>20</v>
      </c>
      <c r="B348" s="1" t="s">
        <v>353</v>
      </c>
      <c r="C348" s="1">
        <v>2019</v>
      </c>
      <c r="D348" s="2" t="s">
        <v>5</v>
      </c>
      <c r="E348" s="2" t="s">
        <v>23</v>
      </c>
      <c r="F348" s="1">
        <v>71.798595981602503</v>
      </c>
    </row>
    <row r="349" spans="1:6" ht="13">
      <c r="A349" s="2" t="s">
        <v>21</v>
      </c>
      <c r="B349" s="1" t="s">
        <v>354</v>
      </c>
      <c r="C349" s="1">
        <v>2019</v>
      </c>
      <c r="D349" s="2" t="s">
        <v>5</v>
      </c>
      <c r="E349" s="2" t="s">
        <v>23</v>
      </c>
      <c r="F349" s="1">
        <v>68.095434603188394</v>
      </c>
    </row>
    <row r="350" spans="1:6" ht="13">
      <c r="A350" s="2" t="s">
        <v>22</v>
      </c>
      <c r="B350" s="1" t="s">
        <v>355</v>
      </c>
      <c r="C350" s="1">
        <v>2019</v>
      </c>
      <c r="D350" s="2" t="s">
        <v>5</v>
      </c>
      <c r="E350" s="2" t="s">
        <v>23</v>
      </c>
      <c r="F350" s="1">
        <v>73.3116932176316</v>
      </c>
    </row>
    <row r="351" spans="1:6" ht="13">
      <c r="A351" s="2" t="s">
        <v>23</v>
      </c>
      <c r="B351" s="1" t="s">
        <v>356</v>
      </c>
      <c r="C351" s="1">
        <v>2019</v>
      </c>
      <c r="D351" s="2" t="s">
        <v>5</v>
      </c>
      <c r="E351" s="2" t="s">
        <v>23</v>
      </c>
      <c r="F351" s="1">
        <v>71.004450722327704</v>
      </c>
    </row>
    <row r="352" spans="1:6" ht="13">
      <c r="A352" s="2" t="s">
        <v>24</v>
      </c>
      <c r="B352" s="1" t="s">
        <v>357</v>
      </c>
      <c r="C352" s="1">
        <v>2019</v>
      </c>
      <c r="D352" s="2" t="s">
        <v>5</v>
      </c>
      <c r="E352" s="2" t="s">
        <v>23</v>
      </c>
      <c r="F352" s="1">
        <v>71.215627469654905</v>
      </c>
    </row>
    <row r="353" spans="1:6" ht="13">
      <c r="A353" s="2" t="s">
        <v>25</v>
      </c>
      <c r="B353" s="1" t="s">
        <v>358</v>
      </c>
      <c r="C353" s="1">
        <v>2019</v>
      </c>
      <c r="D353" s="2" t="s">
        <v>5</v>
      </c>
      <c r="E353" s="2" t="s">
        <v>23</v>
      </c>
      <c r="F353" s="1">
        <v>75.428213340760294</v>
      </c>
    </row>
    <row r="354" spans="1:6" ht="13">
      <c r="A354" s="2" t="s">
        <v>26</v>
      </c>
      <c r="B354" s="1" t="s">
        <v>359</v>
      </c>
      <c r="C354" s="1">
        <v>2019</v>
      </c>
      <c r="D354" s="2" t="s">
        <v>5</v>
      </c>
      <c r="E354" s="2" t="s">
        <v>23</v>
      </c>
      <c r="F354" s="1">
        <v>75.745106568073098</v>
      </c>
    </row>
    <row r="355" spans="1:6" ht="13">
      <c r="A355" s="2" t="s">
        <v>27</v>
      </c>
      <c r="B355" s="1" t="s">
        <v>360</v>
      </c>
      <c r="C355" s="1">
        <v>2019</v>
      </c>
      <c r="D355" s="2" t="s">
        <v>5</v>
      </c>
      <c r="E355" s="2" t="s">
        <v>23</v>
      </c>
      <c r="F355" s="1">
        <v>71.348873045843902</v>
      </c>
    </row>
    <row r="356" spans="1:6" ht="13">
      <c r="A356" s="2" t="s">
        <v>28</v>
      </c>
      <c r="B356" s="1" t="s">
        <v>361</v>
      </c>
      <c r="C356" s="1">
        <v>2019</v>
      </c>
      <c r="D356" s="2" t="s">
        <v>5</v>
      </c>
      <c r="E356" s="2" t="s">
        <v>23</v>
      </c>
      <c r="F356" s="1">
        <v>70.077875897477796</v>
      </c>
    </row>
    <row r="357" spans="1:6" ht="13">
      <c r="A357" s="2" t="s">
        <v>29</v>
      </c>
      <c r="B357" s="1" t="s">
        <v>362</v>
      </c>
      <c r="C357" s="1">
        <v>2019</v>
      </c>
      <c r="D357" s="2" t="s">
        <v>5</v>
      </c>
      <c r="E357" s="2" t="s">
        <v>23</v>
      </c>
      <c r="F357" s="1">
        <v>70.031952174809305</v>
      </c>
    </row>
    <row r="358" spans="1:6" ht="13">
      <c r="A358" s="2" t="s">
        <v>30</v>
      </c>
      <c r="B358" s="1" t="s">
        <v>363</v>
      </c>
      <c r="C358" s="1">
        <v>2019</v>
      </c>
      <c r="D358" s="2" t="s">
        <v>5</v>
      </c>
      <c r="E358" s="2" t="s">
        <v>23</v>
      </c>
      <c r="F358" s="1">
        <v>74.029492248550895</v>
      </c>
    </row>
    <row r="359" spans="1:6" ht="13">
      <c r="A359" s="2" t="s">
        <v>31</v>
      </c>
      <c r="B359" s="1" t="s">
        <v>364</v>
      </c>
      <c r="C359" s="1">
        <v>2019</v>
      </c>
      <c r="D359" s="2" t="s">
        <v>5</v>
      </c>
      <c r="E359" s="2" t="s">
        <v>23</v>
      </c>
      <c r="F359" s="1">
        <v>68.783433518998507</v>
      </c>
    </row>
    <row r="360" spans="1:6" ht="13">
      <c r="A360" s="2" t="s">
        <v>32</v>
      </c>
      <c r="B360" s="1" t="s">
        <v>365</v>
      </c>
      <c r="C360" s="1">
        <v>2019</v>
      </c>
      <c r="D360" s="2" t="s">
        <v>5</v>
      </c>
      <c r="E360" s="2" t="s">
        <v>23</v>
      </c>
      <c r="F360" s="1">
        <v>74.396000000000001</v>
      </c>
    </row>
    <row r="361" spans="1:6" ht="13">
      <c r="A361" s="2" t="s">
        <v>33</v>
      </c>
      <c r="B361" s="1" t="s">
        <v>366</v>
      </c>
      <c r="C361" s="1">
        <v>2019</v>
      </c>
      <c r="D361" s="2" t="s">
        <v>5</v>
      </c>
      <c r="E361" s="2" t="s">
        <v>23</v>
      </c>
      <c r="F361" s="1">
        <v>66.273886002580596</v>
      </c>
    </row>
    <row r="362" spans="1:6" ht="13">
      <c r="A362" s="2" t="s">
        <v>34</v>
      </c>
      <c r="B362" s="1" t="s">
        <v>367</v>
      </c>
      <c r="C362" s="1">
        <v>2019</v>
      </c>
      <c r="D362" s="2" t="s">
        <v>5</v>
      </c>
      <c r="E362" s="2" t="s">
        <v>23</v>
      </c>
      <c r="F362" s="1">
        <v>71.550127766900104</v>
      </c>
    </row>
    <row r="363" spans="1:6" ht="13">
      <c r="A363" s="2" t="s">
        <v>35</v>
      </c>
      <c r="B363" s="1" t="s">
        <v>368</v>
      </c>
      <c r="C363" s="1">
        <v>2019</v>
      </c>
      <c r="D363" s="2" t="s">
        <v>5</v>
      </c>
      <c r="E363" s="2" t="s">
        <v>23</v>
      </c>
      <c r="F363" s="1">
        <v>70.836849338187406</v>
      </c>
    </row>
    <row r="364" spans="1:6" ht="13">
      <c r="A364" s="2" t="s">
        <v>3</v>
      </c>
      <c r="B364" s="1" t="s">
        <v>336</v>
      </c>
      <c r="C364" s="1">
        <v>2019</v>
      </c>
      <c r="D364" s="2" t="s">
        <v>5</v>
      </c>
      <c r="E364" s="2" t="s">
        <v>23</v>
      </c>
      <c r="F364" s="1">
        <v>71.714067643000703</v>
      </c>
    </row>
    <row r="365" spans="1:6" ht="13">
      <c r="A365" s="2" t="s">
        <v>4</v>
      </c>
      <c r="B365" s="1" t="s">
        <v>337</v>
      </c>
      <c r="C365" s="1">
        <v>2020</v>
      </c>
      <c r="D365" s="2" t="s">
        <v>5</v>
      </c>
      <c r="E365" s="2" t="s">
        <v>23</v>
      </c>
      <c r="F365" s="1">
        <v>69.836712554242098</v>
      </c>
    </row>
    <row r="366" spans="1:6" ht="13">
      <c r="A366" s="2" t="s">
        <v>5</v>
      </c>
      <c r="B366" s="1" t="s">
        <v>338</v>
      </c>
      <c r="C366" s="1">
        <v>2020</v>
      </c>
      <c r="D366" s="2" t="s">
        <v>5</v>
      </c>
      <c r="E366" s="2" t="s">
        <v>23</v>
      </c>
      <c r="F366" s="1">
        <v>75.809197930669299</v>
      </c>
    </row>
    <row r="367" spans="1:6" ht="13">
      <c r="A367" s="2" t="s">
        <v>6</v>
      </c>
      <c r="B367" s="1" t="s">
        <v>339</v>
      </c>
      <c r="C367" s="1">
        <v>2020</v>
      </c>
      <c r="D367" s="2" t="s">
        <v>5</v>
      </c>
      <c r="E367" s="2" t="s">
        <v>23</v>
      </c>
      <c r="F367" s="1">
        <v>76.345177664974599</v>
      </c>
    </row>
    <row r="368" spans="1:6" ht="13">
      <c r="A368" s="2" t="s">
        <v>7</v>
      </c>
      <c r="B368" s="1" t="s">
        <v>340</v>
      </c>
      <c r="C368" s="1">
        <v>2020</v>
      </c>
      <c r="D368" s="2" t="s">
        <v>5</v>
      </c>
      <c r="E368" s="2" t="s">
        <v>23</v>
      </c>
      <c r="F368" s="1">
        <v>66.864519524568394</v>
      </c>
    </row>
    <row r="369" spans="1:6" ht="13">
      <c r="A369" s="2" t="s">
        <v>10</v>
      </c>
      <c r="B369" s="1" t="s">
        <v>343</v>
      </c>
      <c r="C369" s="1">
        <v>2020</v>
      </c>
      <c r="D369" s="2" t="s">
        <v>5</v>
      </c>
      <c r="E369" s="2" t="s">
        <v>23</v>
      </c>
      <c r="F369" s="1">
        <v>63.789531862204299</v>
      </c>
    </row>
    <row r="370" spans="1:6" ht="13">
      <c r="A370" s="2" t="s">
        <v>11</v>
      </c>
      <c r="B370" s="1" t="s">
        <v>344</v>
      </c>
      <c r="C370" s="1">
        <v>2020</v>
      </c>
      <c r="D370" s="2" t="s">
        <v>5</v>
      </c>
      <c r="E370" s="2" t="s">
        <v>23</v>
      </c>
      <c r="F370" s="1">
        <v>70.750970637299005</v>
      </c>
    </row>
    <row r="371" spans="1:6" ht="13">
      <c r="A371" s="2" t="s">
        <v>12</v>
      </c>
      <c r="B371" s="1" t="s">
        <v>345</v>
      </c>
      <c r="C371" s="1">
        <v>2020</v>
      </c>
      <c r="D371" s="2" t="s">
        <v>5</v>
      </c>
      <c r="E371" s="2" t="s">
        <v>23</v>
      </c>
      <c r="F371" s="1">
        <v>91.785242928824999</v>
      </c>
    </row>
    <row r="372" spans="1:6" ht="13">
      <c r="A372" s="2" t="s">
        <v>8</v>
      </c>
      <c r="B372" s="1" t="s">
        <v>341</v>
      </c>
      <c r="C372" s="1">
        <v>2020</v>
      </c>
      <c r="D372" s="2" t="s">
        <v>5</v>
      </c>
      <c r="E372" s="2" t="s">
        <v>23</v>
      </c>
      <c r="F372" s="1">
        <v>70.259518509578896</v>
      </c>
    </row>
    <row r="373" spans="1:6" ht="13">
      <c r="A373" s="2" t="s">
        <v>9</v>
      </c>
      <c r="B373" s="1" t="s">
        <v>342</v>
      </c>
      <c r="C373" s="1">
        <v>2020</v>
      </c>
      <c r="D373" s="2" t="s">
        <v>5</v>
      </c>
      <c r="E373" s="2" t="s">
        <v>23</v>
      </c>
      <c r="F373" s="1">
        <v>66.010506153875298</v>
      </c>
    </row>
    <row r="374" spans="1:6" ht="13">
      <c r="A374" s="2" t="s">
        <v>13</v>
      </c>
      <c r="B374" s="1" t="s">
        <v>346</v>
      </c>
      <c r="C374" s="1">
        <v>2020</v>
      </c>
      <c r="D374" s="2" t="s">
        <v>5</v>
      </c>
      <c r="E374" s="2" t="s">
        <v>23</v>
      </c>
      <c r="F374" s="1">
        <v>67.697253277136795</v>
      </c>
    </row>
    <row r="375" spans="1:6" ht="13">
      <c r="A375" s="2" t="s">
        <v>14</v>
      </c>
      <c r="B375" s="1" t="s">
        <v>347</v>
      </c>
      <c r="C375" s="1">
        <v>2020</v>
      </c>
      <c r="D375" s="2" t="s">
        <v>5</v>
      </c>
      <c r="E375" s="2" t="s">
        <v>23</v>
      </c>
      <c r="F375" s="1">
        <v>69.535797997250398</v>
      </c>
    </row>
    <row r="376" spans="1:6" ht="13">
      <c r="A376" s="2" t="s">
        <v>15</v>
      </c>
      <c r="B376" s="1" t="s">
        <v>348</v>
      </c>
      <c r="C376" s="1">
        <v>2020</v>
      </c>
      <c r="D376" s="2" t="s">
        <v>5</v>
      </c>
      <c r="E376" s="2" t="s">
        <v>23</v>
      </c>
      <c r="F376" s="1">
        <v>65.856061265338099</v>
      </c>
    </row>
    <row r="377" spans="1:6" ht="13">
      <c r="A377" s="2" t="s">
        <v>16</v>
      </c>
      <c r="B377" s="1" t="s">
        <v>349</v>
      </c>
      <c r="C377" s="1">
        <v>2020</v>
      </c>
      <c r="D377" s="2" t="s">
        <v>5</v>
      </c>
      <c r="E377" s="2" t="s">
        <v>23</v>
      </c>
      <c r="F377" s="1">
        <v>77.123420448018393</v>
      </c>
    </row>
    <row r="378" spans="1:6" ht="13">
      <c r="A378" s="2" t="s">
        <v>17</v>
      </c>
      <c r="B378" s="1" t="s">
        <v>350</v>
      </c>
      <c r="C378" s="1">
        <v>2020</v>
      </c>
      <c r="D378" s="2" t="s">
        <v>5</v>
      </c>
      <c r="E378" s="2" t="s">
        <v>23</v>
      </c>
      <c r="F378" s="1">
        <v>69.9891464689061</v>
      </c>
    </row>
    <row r="379" spans="1:6" ht="13">
      <c r="A379" s="2" t="s">
        <v>18</v>
      </c>
      <c r="B379" s="1" t="s">
        <v>351</v>
      </c>
      <c r="C379" s="1">
        <v>2020</v>
      </c>
      <c r="D379" s="2" t="s">
        <v>5</v>
      </c>
      <c r="E379" s="2" t="s">
        <v>23</v>
      </c>
      <c r="F379" s="1">
        <v>74.712545750720807</v>
      </c>
    </row>
    <row r="380" spans="1:6" ht="13">
      <c r="A380" s="2" t="s">
        <v>19</v>
      </c>
      <c r="B380" s="1" t="s">
        <v>352</v>
      </c>
      <c r="C380" s="1">
        <v>2020</v>
      </c>
      <c r="D380" s="2" t="s">
        <v>5</v>
      </c>
      <c r="E380" s="2" t="s">
        <v>23</v>
      </c>
      <c r="F380" s="1">
        <v>63.464354885408802</v>
      </c>
    </row>
    <row r="381" spans="1:6" ht="13">
      <c r="A381" s="2" t="s">
        <v>20</v>
      </c>
      <c r="B381" s="1" t="s">
        <v>353</v>
      </c>
      <c r="C381" s="1">
        <v>2020</v>
      </c>
      <c r="D381" s="2" t="s">
        <v>5</v>
      </c>
      <c r="E381" s="2" t="s">
        <v>23</v>
      </c>
      <c r="F381" s="1">
        <v>71.212188088512207</v>
      </c>
    </row>
    <row r="382" spans="1:6" ht="13">
      <c r="A382" s="2" t="s">
        <v>21</v>
      </c>
      <c r="B382" s="1" t="s">
        <v>354</v>
      </c>
      <c r="C382" s="1">
        <v>2020</v>
      </c>
      <c r="D382" s="2" t="s">
        <v>5</v>
      </c>
      <c r="E382" s="2" t="s">
        <v>23</v>
      </c>
      <c r="F382" s="1">
        <v>68.529535161418707</v>
      </c>
    </row>
    <row r="383" spans="1:6" ht="13">
      <c r="A383" s="2" t="s">
        <v>22</v>
      </c>
      <c r="B383" s="1" t="s">
        <v>355</v>
      </c>
      <c r="C383" s="1">
        <v>2020</v>
      </c>
      <c r="D383" s="2" t="s">
        <v>5</v>
      </c>
      <c r="E383" s="2" t="s">
        <v>23</v>
      </c>
      <c r="F383" s="1">
        <v>75.001753259714405</v>
      </c>
    </row>
    <row r="384" spans="1:6" ht="13">
      <c r="A384" s="2" t="s">
        <v>23</v>
      </c>
      <c r="B384" s="1" t="s">
        <v>356</v>
      </c>
      <c r="C384" s="1">
        <v>2020</v>
      </c>
      <c r="D384" s="2" t="s">
        <v>5</v>
      </c>
      <c r="E384" s="2" t="s">
        <v>23</v>
      </c>
      <c r="F384" s="1">
        <v>71.191694626855195</v>
      </c>
    </row>
    <row r="385" spans="1:6" ht="13">
      <c r="A385" s="2" t="s">
        <v>24</v>
      </c>
      <c r="B385" s="1" t="s">
        <v>357</v>
      </c>
      <c r="C385" s="1">
        <v>2020</v>
      </c>
      <c r="D385" s="2" t="s">
        <v>5</v>
      </c>
      <c r="E385" s="2" t="s">
        <v>23</v>
      </c>
      <c r="F385" s="1">
        <v>69.873543822554694</v>
      </c>
    </row>
    <row r="386" spans="1:6" ht="13">
      <c r="A386" s="2" t="s">
        <v>25</v>
      </c>
      <c r="B386" s="1" t="s">
        <v>358</v>
      </c>
      <c r="C386" s="1">
        <v>2020</v>
      </c>
      <c r="D386" s="2" t="s">
        <v>5</v>
      </c>
      <c r="E386" s="2" t="s">
        <v>23</v>
      </c>
      <c r="F386" s="1">
        <v>76.581551510867598</v>
      </c>
    </row>
    <row r="387" spans="1:6" ht="13">
      <c r="A387" s="2" t="s">
        <v>26</v>
      </c>
      <c r="B387" s="1" t="s">
        <v>359</v>
      </c>
      <c r="C387" s="1">
        <v>2020</v>
      </c>
      <c r="D387" s="2" t="s">
        <v>5</v>
      </c>
      <c r="E387" s="2" t="s">
        <v>23</v>
      </c>
      <c r="F387" s="1">
        <v>77.226568571576607</v>
      </c>
    </row>
    <row r="388" spans="1:6" ht="13">
      <c r="A388" s="2" t="s">
        <v>27</v>
      </c>
      <c r="B388" s="1" t="s">
        <v>360</v>
      </c>
      <c r="C388" s="1">
        <v>2020</v>
      </c>
      <c r="D388" s="2" t="s">
        <v>5</v>
      </c>
      <c r="E388" s="2" t="s">
        <v>23</v>
      </c>
      <c r="F388" s="1">
        <v>70.831452472651506</v>
      </c>
    </row>
    <row r="389" spans="1:6" ht="13">
      <c r="A389" s="2" t="s">
        <v>28</v>
      </c>
      <c r="B389" s="1" t="s">
        <v>361</v>
      </c>
      <c r="C389" s="1">
        <v>2020</v>
      </c>
      <c r="D389" s="2" t="s">
        <v>5</v>
      </c>
      <c r="E389" s="2" t="s">
        <v>23</v>
      </c>
      <c r="F389" s="1">
        <v>71.614161183234202</v>
      </c>
    </row>
    <row r="390" spans="1:6" ht="13">
      <c r="A390" s="2" t="s">
        <v>29</v>
      </c>
      <c r="B390" s="1" t="s">
        <v>362</v>
      </c>
      <c r="C390" s="1">
        <v>2020</v>
      </c>
      <c r="D390" s="2" t="s">
        <v>5</v>
      </c>
      <c r="E390" s="2" t="s">
        <v>23</v>
      </c>
      <c r="F390" s="1">
        <v>71.344153649744698</v>
      </c>
    </row>
    <row r="391" spans="1:6" ht="13">
      <c r="A391" s="2" t="s">
        <v>30</v>
      </c>
      <c r="B391" s="1" t="s">
        <v>363</v>
      </c>
      <c r="C391" s="1">
        <v>2020</v>
      </c>
      <c r="D391" s="2" t="s">
        <v>5</v>
      </c>
      <c r="E391" s="2" t="s">
        <v>23</v>
      </c>
      <c r="F391" s="1">
        <v>73.852855019237495</v>
      </c>
    </row>
    <row r="392" spans="1:6" ht="13">
      <c r="A392" s="2" t="s">
        <v>31</v>
      </c>
      <c r="B392" s="1" t="s">
        <v>364</v>
      </c>
      <c r="C392" s="1">
        <v>2020</v>
      </c>
      <c r="D392" s="2" t="s">
        <v>5</v>
      </c>
      <c r="E392" s="2" t="s">
        <v>23</v>
      </c>
      <c r="F392" s="1">
        <v>69.223512880931807</v>
      </c>
    </row>
    <row r="393" spans="1:6" ht="13">
      <c r="A393" s="2" t="s">
        <v>32</v>
      </c>
      <c r="B393" s="1" t="s">
        <v>365</v>
      </c>
      <c r="C393" s="1">
        <v>2020</v>
      </c>
      <c r="D393" s="2" t="s">
        <v>5</v>
      </c>
      <c r="E393" s="2" t="s">
        <v>23</v>
      </c>
      <c r="F393" s="1">
        <v>74.984453048205594</v>
      </c>
    </row>
    <row r="394" spans="1:6" ht="13">
      <c r="A394" s="2" t="s">
        <v>33</v>
      </c>
      <c r="B394" s="1" t="s">
        <v>366</v>
      </c>
      <c r="C394" s="1">
        <v>2020</v>
      </c>
      <c r="D394" s="2" t="s">
        <v>5</v>
      </c>
      <c r="E394" s="2" t="s">
        <v>23</v>
      </c>
      <c r="F394" s="1">
        <v>65.258701400248995</v>
      </c>
    </row>
    <row r="395" spans="1:6" ht="13">
      <c r="A395" s="2" t="s">
        <v>34</v>
      </c>
      <c r="B395" s="1" t="s">
        <v>367</v>
      </c>
      <c r="C395" s="1">
        <v>2020</v>
      </c>
      <c r="D395" s="2" t="s">
        <v>5</v>
      </c>
      <c r="E395" s="2" t="s">
        <v>23</v>
      </c>
      <c r="F395" s="1">
        <v>71.783417800124198</v>
      </c>
    </row>
    <row r="396" spans="1:6" ht="13">
      <c r="A396" s="2" t="s">
        <v>35</v>
      </c>
      <c r="B396" s="1" t="s">
        <v>368</v>
      </c>
      <c r="C396" s="1">
        <v>2020</v>
      </c>
      <c r="D396" s="2" t="s">
        <v>5</v>
      </c>
      <c r="E396" s="2" t="s">
        <v>23</v>
      </c>
      <c r="F396" s="1">
        <v>71.647979725069405</v>
      </c>
    </row>
    <row r="397" spans="1:6" ht="13">
      <c r="A397" s="2" t="s">
        <v>3</v>
      </c>
      <c r="B397" s="1" t="s">
        <v>336</v>
      </c>
      <c r="C397" s="1">
        <v>2020</v>
      </c>
      <c r="D397" s="2" t="s">
        <v>5</v>
      </c>
      <c r="E397" s="2" t="s">
        <v>23</v>
      </c>
      <c r="F397" s="1">
        <v>71.7688973985301</v>
      </c>
    </row>
    <row r="398" spans="1:6" ht="13">
      <c r="A398" s="2" t="s">
        <v>4</v>
      </c>
      <c r="B398" s="1" t="s">
        <v>337</v>
      </c>
      <c r="C398" s="1">
        <v>2021</v>
      </c>
      <c r="D398" s="2" t="s">
        <v>5</v>
      </c>
      <c r="E398" s="2" t="s">
        <v>23</v>
      </c>
      <c r="F398" s="1">
        <v>69.876864832446202</v>
      </c>
    </row>
    <row r="399" spans="1:6" ht="13">
      <c r="A399" s="2" t="s">
        <v>5</v>
      </c>
      <c r="B399" s="1" t="s">
        <v>338</v>
      </c>
      <c r="C399" s="1">
        <v>2021</v>
      </c>
      <c r="D399" s="2" t="s">
        <v>5</v>
      </c>
      <c r="E399" s="2" t="s">
        <v>23</v>
      </c>
      <c r="F399" s="1">
        <v>75.708911270435806</v>
      </c>
    </row>
    <row r="400" spans="1:6" ht="13">
      <c r="A400" s="2" t="s">
        <v>6</v>
      </c>
      <c r="B400" s="1" t="s">
        <v>339</v>
      </c>
      <c r="C400" s="1">
        <v>2021</v>
      </c>
      <c r="D400" s="2" t="s">
        <v>5</v>
      </c>
      <c r="E400" s="2" t="s">
        <v>23</v>
      </c>
      <c r="F400" s="1">
        <v>76.134604264209401</v>
      </c>
    </row>
    <row r="401" spans="1:6" ht="13">
      <c r="A401" s="2" t="s">
        <v>7</v>
      </c>
      <c r="B401" s="1" t="s">
        <v>340</v>
      </c>
      <c r="C401" s="1">
        <v>2021</v>
      </c>
      <c r="D401" s="2" t="s">
        <v>5</v>
      </c>
      <c r="E401" s="2" t="s">
        <v>23</v>
      </c>
      <c r="F401" s="1">
        <v>65.177146504947302</v>
      </c>
    </row>
    <row r="402" spans="1:6" ht="13">
      <c r="A402" s="2" t="s">
        <v>10</v>
      </c>
      <c r="B402" s="1" t="s">
        <v>343</v>
      </c>
      <c r="C402" s="1">
        <v>2021</v>
      </c>
      <c r="D402" s="2" t="s">
        <v>5</v>
      </c>
      <c r="E402" s="2" t="s">
        <v>23</v>
      </c>
      <c r="F402" s="1">
        <v>62.118839440330603</v>
      </c>
    </row>
    <row r="403" spans="1:6" ht="13">
      <c r="A403" s="2" t="s">
        <v>11</v>
      </c>
      <c r="B403" s="1" t="s">
        <v>344</v>
      </c>
      <c r="C403" s="1">
        <v>2021</v>
      </c>
      <c r="D403" s="2" t="s">
        <v>5</v>
      </c>
      <c r="E403" s="2" t="s">
        <v>23</v>
      </c>
      <c r="F403" s="1">
        <v>71.698876221075395</v>
      </c>
    </row>
    <row r="404" spans="1:6" ht="13">
      <c r="A404" s="2" t="s">
        <v>12</v>
      </c>
      <c r="B404" s="1" t="s">
        <v>345</v>
      </c>
      <c r="C404" s="1">
        <v>2021</v>
      </c>
      <c r="D404" s="2" t="s">
        <v>5</v>
      </c>
      <c r="E404" s="2" t="s">
        <v>23</v>
      </c>
      <c r="F404" s="1">
        <v>92.488544131300699</v>
      </c>
    </row>
    <row r="405" spans="1:6" ht="13">
      <c r="A405" s="2" t="s">
        <v>8</v>
      </c>
      <c r="B405" s="1" t="s">
        <v>341</v>
      </c>
      <c r="C405" s="1">
        <v>2021</v>
      </c>
      <c r="D405" s="2" t="s">
        <v>5</v>
      </c>
      <c r="E405" s="2" t="s">
        <v>23</v>
      </c>
      <c r="F405" s="1">
        <v>70.095289103121999</v>
      </c>
    </row>
    <row r="406" spans="1:6" ht="13">
      <c r="A406" s="2" t="s">
        <v>9</v>
      </c>
      <c r="B406" s="1" t="s">
        <v>342</v>
      </c>
      <c r="C406" s="1">
        <v>2021</v>
      </c>
      <c r="D406" s="2" t="s">
        <v>5</v>
      </c>
      <c r="E406" s="2" t="s">
        <v>23</v>
      </c>
      <c r="F406" s="1">
        <v>65.979187089963006</v>
      </c>
    </row>
    <row r="407" spans="1:6" ht="13">
      <c r="A407" s="2" t="s">
        <v>13</v>
      </c>
      <c r="B407" s="1" t="s">
        <v>346</v>
      </c>
      <c r="C407" s="1">
        <v>2021</v>
      </c>
      <c r="D407" s="2" t="s">
        <v>5</v>
      </c>
      <c r="E407" s="2" t="s">
        <v>23</v>
      </c>
      <c r="F407" s="1">
        <v>67.893546753404195</v>
      </c>
    </row>
    <row r="408" spans="1:6" ht="13">
      <c r="A408" s="2" t="s">
        <v>14</v>
      </c>
      <c r="B408" s="1" t="s">
        <v>347</v>
      </c>
      <c r="C408" s="1">
        <v>2021</v>
      </c>
      <c r="D408" s="2" t="s">
        <v>5</v>
      </c>
      <c r="E408" s="2" t="s">
        <v>23</v>
      </c>
      <c r="F408" s="1">
        <v>68.791139672004206</v>
      </c>
    </row>
    <row r="409" spans="1:6" ht="13">
      <c r="A409" s="2" t="s">
        <v>15</v>
      </c>
      <c r="B409" s="1" t="s">
        <v>348</v>
      </c>
      <c r="C409" s="1">
        <v>2021</v>
      </c>
      <c r="D409" s="2" t="s">
        <v>5</v>
      </c>
      <c r="E409" s="2" t="s">
        <v>23</v>
      </c>
      <c r="F409" s="1">
        <v>64.569832050164393</v>
      </c>
    </row>
    <row r="410" spans="1:6" ht="13">
      <c r="A410" s="2" t="s">
        <v>16</v>
      </c>
      <c r="B410" s="1" t="s">
        <v>349</v>
      </c>
      <c r="C410" s="1">
        <v>2021</v>
      </c>
      <c r="D410" s="2" t="s">
        <v>5</v>
      </c>
      <c r="E410" s="2" t="s">
        <v>23</v>
      </c>
      <c r="F410" s="1">
        <v>75.902053188293394</v>
      </c>
    </row>
    <row r="411" spans="1:6" ht="13">
      <c r="A411" s="2" t="s">
        <v>17</v>
      </c>
      <c r="B411" s="1" t="s">
        <v>350</v>
      </c>
      <c r="C411" s="1">
        <v>2021</v>
      </c>
      <c r="D411" s="2" t="s">
        <v>5</v>
      </c>
      <c r="E411" s="2" t="s">
        <v>23</v>
      </c>
      <c r="F411" s="1">
        <v>70.110836526224304</v>
      </c>
    </row>
    <row r="412" spans="1:6" ht="13">
      <c r="A412" s="2" t="s">
        <v>18</v>
      </c>
      <c r="B412" s="1" t="s">
        <v>351</v>
      </c>
      <c r="C412" s="1">
        <v>2021</v>
      </c>
      <c r="D412" s="2" t="s">
        <v>5</v>
      </c>
      <c r="E412" s="2" t="s">
        <v>23</v>
      </c>
      <c r="F412" s="1">
        <v>73.467718590864607</v>
      </c>
    </row>
    <row r="413" spans="1:6" ht="13">
      <c r="A413" s="2" t="s">
        <v>19</v>
      </c>
      <c r="B413" s="1" t="s">
        <v>352</v>
      </c>
      <c r="C413" s="1">
        <v>2021</v>
      </c>
      <c r="D413" s="2" t="s">
        <v>5</v>
      </c>
      <c r="E413" s="2" t="s">
        <v>23</v>
      </c>
      <c r="F413" s="1">
        <v>61.227383904276003</v>
      </c>
    </row>
    <row r="414" spans="1:6" ht="13">
      <c r="A414" s="2" t="s">
        <v>20</v>
      </c>
      <c r="B414" s="1" t="s">
        <v>353</v>
      </c>
      <c r="C414" s="1">
        <v>2021</v>
      </c>
      <c r="D414" s="2" t="s">
        <v>5</v>
      </c>
      <c r="E414" s="2" t="s">
        <v>23</v>
      </c>
      <c r="F414" s="1">
        <v>69.149775480560095</v>
      </c>
    </row>
    <row r="415" spans="1:6" ht="13">
      <c r="A415" s="2" t="s">
        <v>21</v>
      </c>
      <c r="B415" s="1" t="s">
        <v>354</v>
      </c>
      <c r="C415" s="1">
        <v>2021</v>
      </c>
      <c r="D415" s="2" t="s">
        <v>5</v>
      </c>
      <c r="E415" s="2" t="s">
        <v>23</v>
      </c>
      <c r="F415" s="1">
        <v>67.635239567233398</v>
      </c>
    </row>
    <row r="416" spans="1:6" ht="13">
      <c r="A416" s="2" t="s">
        <v>22</v>
      </c>
      <c r="B416" s="1" t="s">
        <v>355</v>
      </c>
      <c r="C416" s="1">
        <v>2021</v>
      </c>
      <c r="D416" s="2" t="s">
        <v>5</v>
      </c>
      <c r="E416" s="2" t="s">
        <v>23</v>
      </c>
      <c r="F416" s="1">
        <v>75.148824375099494</v>
      </c>
    </row>
    <row r="417" spans="1:6" ht="13">
      <c r="A417" s="2" t="s">
        <v>23</v>
      </c>
      <c r="B417" s="1" t="s">
        <v>356</v>
      </c>
      <c r="C417" s="1">
        <v>2021</v>
      </c>
      <c r="D417" s="2" t="s">
        <v>5</v>
      </c>
      <c r="E417" s="2" t="s">
        <v>23</v>
      </c>
      <c r="F417" s="1">
        <v>68.284480464730095</v>
      </c>
    </row>
    <row r="418" spans="1:6" ht="13">
      <c r="A418" s="2" t="s">
        <v>24</v>
      </c>
      <c r="B418" s="1" t="s">
        <v>357</v>
      </c>
      <c r="C418" s="1">
        <v>2021</v>
      </c>
      <c r="D418" s="2" t="s">
        <v>5</v>
      </c>
      <c r="E418" s="2" t="s">
        <v>23</v>
      </c>
      <c r="F418" s="1">
        <v>68.770583122145894</v>
      </c>
    </row>
    <row r="419" spans="1:6" ht="13">
      <c r="A419" s="2" t="s">
        <v>25</v>
      </c>
      <c r="B419" s="1" t="s">
        <v>358</v>
      </c>
      <c r="C419" s="1">
        <v>2021</v>
      </c>
      <c r="D419" s="2" t="s">
        <v>5</v>
      </c>
      <c r="E419" s="2" t="s">
        <v>23</v>
      </c>
      <c r="F419" s="1">
        <v>77.575044513932994</v>
      </c>
    </row>
    <row r="420" spans="1:6" ht="13">
      <c r="A420" s="2" t="s">
        <v>26</v>
      </c>
      <c r="B420" s="1" t="s">
        <v>359</v>
      </c>
      <c r="C420" s="1">
        <v>2021</v>
      </c>
      <c r="D420" s="2" t="s">
        <v>5</v>
      </c>
      <c r="E420" s="2" t="s">
        <v>23</v>
      </c>
      <c r="F420" s="1">
        <v>79.979075192096602</v>
      </c>
    </row>
    <row r="421" spans="1:6" ht="13">
      <c r="A421" s="2" t="s">
        <v>27</v>
      </c>
      <c r="B421" s="1" t="s">
        <v>360</v>
      </c>
      <c r="C421" s="1">
        <v>2021</v>
      </c>
      <c r="D421" s="2" t="s">
        <v>5</v>
      </c>
      <c r="E421" s="2" t="s">
        <v>23</v>
      </c>
      <c r="F421" s="1">
        <v>69.299117774016295</v>
      </c>
    </row>
    <row r="422" spans="1:6" ht="13">
      <c r="A422" s="2" t="s">
        <v>28</v>
      </c>
      <c r="B422" s="1" t="s">
        <v>361</v>
      </c>
      <c r="C422" s="1">
        <v>2021</v>
      </c>
      <c r="D422" s="2" t="s">
        <v>5</v>
      </c>
      <c r="E422" s="2" t="s">
        <v>23</v>
      </c>
      <c r="F422" s="1">
        <v>71.128733274149894</v>
      </c>
    </row>
    <row r="423" spans="1:6" ht="13">
      <c r="A423" s="2" t="s">
        <v>29</v>
      </c>
      <c r="B423" s="1" t="s">
        <v>362</v>
      </c>
      <c r="C423" s="1">
        <v>2021</v>
      </c>
      <c r="D423" s="2" t="s">
        <v>5</v>
      </c>
      <c r="E423" s="2" t="s">
        <v>23</v>
      </c>
      <c r="F423" s="1">
        <v>71.646601083023995</v>
      </c>
    </row>
    <row r="424" spans="1:6" ht="13">
      <c r="A424" s="2" t="s">
        <v>30</v>
      </c>
      <c r="B424" s="1" t="s">
        <v>363</v>
      </c>
      <c r="C424" s="1">
        <v>2021</v>
      </c>
      <c r="D424" s="2" t="s">
        <v>5</v>
      </c>
      <c r="E424" s="2" t="s">
        <v>23</v>
      </c>
      <c r="F424" s="1">
        <v>73.123999520859002</v>
      </c>
    </row>
    <row r="425" spans="1:6" ht="13">
      <c r="A425" s="2" t="s">
        <v>31</v>
      </c>
      <c r="B425" s="1" t="s">
        <v>364</v>
      </c>
      <c r="C425" s="1">
        <v>2021</v>
      </c>
      <c r="D425" s="2" t="s">
        <v>5</v>
      </c>
      <c r="E425" s="2" t="s">
        <v>23</v>
      </c>
      <c r="F425" s="1">
        <v>68.462631451877797</v>
      </c>
    </row>
    <row r="426" spans="1:6" ht="13">
      <c r="A426" s="2" t="s">
        <v>32</v>
      </c>
      <c r="B426" s="1" t="s">
        <v>365</v>
      </c>
      <c r="C426" s="1">
        <v>2021</v>
      </c>
      <c r="D426" s="2" t="s">
        <v>5</v>
      </c>
      <c r="E426" s="2" t="s">
        <v>23</v>
      </c>
      <c r="F426" s="1">
        <v>73.9789295740635</v>
      </c>
    </row>
    <row r="427" spans="1:6" ht="13">
      <c r="A427" s="2" t="s">
        <v>33</v>
      </c>
      <c r="B427" s="1" t="s">
        <v>366</v>
      </c>
      <c r="C427" s="1">
        <v>2021</v>
      </c>
      <c r="D427" s="2" t="s">
        <v>5</v>
      </c>
      <c r="E427" s="2" t="s">
        <v>23</v>
      </c>
      <c r="F427" s="1">
        <v>62.786700605175497</v>
      </c>
    </row>
    <row r="428" spans="1:6" ht="13">
      <c r="A428" s="2" t="s">
        <v>34</v>
      </c>
      <c r="B428" s="1" t="s">
        <v>367</v>
      </c>
      <c r="C428" s="1">
        <v>2021</v>
      </c>
      <c r="D428" s="2" t="s">
        <v>5</v>
      </c>
      <c r="E428" s="2" t="s">
        <v>23</v>
      </c>
      <c r="F428" s="1">
        <v>73.545804961252799</v>
      </c>
    </row>
    <row r="429" spans="1:6" ht="13">
      <c r="A429" s="2" t="s">
        <v>35</v>
      </c>
      <c r="B429" s="1" t="s">
        <v>368</v>
      </c>
      <c r="C429" s="1">
        <v>2021</v>
      </c>
      <c r="D429" s="2" t="s">
        <v>5</v>
      </c>
      <c r="E429" s="2" t="s">
        <v>23</v>
      </c>
      <c r="F429" s="1">
        <v>70.296276727747198</v>
      </c>
    </row>
    <row r="430" spans="1:6" ht="13">
      <c r="A430" s="2" t="s">
        <v>3</v>
      </c>
      <c r="B430" s="1" t="s">
        <v>336</v>
      </c>
      <c r="C430" s="1">
        <v>2021</v>
      </c>
      <c r="D430" s="2" t="s">
        <v>5</v>
      </c>
      <c r="E430" s="2" t="s">
        <v>23</v>
      </c>
      <c r="F430" s="1">
        <v>70.965038113380601</v>
      </c>
    </row>
  </sheetData>
  <autoFilter ref="A1:F364" xr:uid="{00000000-0009-0000-0000-000015000000}"/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outlinePr summaryBelow="0" summaryRight="0"/>
  </sheetPr>
  <dimension ref="A1:F430"/>
  <sheetViews>
    <sheetView workbookViewId="0"/>
  </sheetViews>
  <sheetFormatPr baseColWidth="10" defaultColWidth="12.6640625" defaultRowHeight="15.75" customHeight="1"/>
  <sheetData>
    <row r="1" spans="1:6" ht="15.75" customHeight="1">
      <c r="A1" s="1" t="s">
        <v>1</v>
      </c>
      <c r="B1" s="1" t="s">
        <v>334</v>
      </c>
      <c r="C1" s="1" t="s">
        <v>0</v>
      </c>
      <c r="D1" s="1" t="s">
        <v>37</v>
      </c>
      <c r="E1" s="1" t="s">
        <v>39</v>
      </c>
      <c r="F1" s="1" t="s">
        <v>335</v>
      </c>
    </row>
    <row r="2" spans="1:6" ht="15.75" customHeight="1">
      <c r="A2" s="2" t="s">
        <v>4</v>
      </c>
      <c r="B2" s="1" t="s">
        <v>337</v>
      </c>
      <c r="C2" s="1">
        <v>2009</v>
      </c>
      <c r="D2" s="2" t="s">
        <v>5</v>
      </c>
      <c r="E2" s="2" t="s">
        <v>24</v>
      </c>
      <c r="F2" s="1">
        <v>49.943319838056702</v>
      </c>
    </row>
    <row r="3" spans="1:6" ht="15.75" customHeight="1">
      <c r="A3" s="2" t="s">
        <v>5</v>
      </c>
      <c r="B3" s="1" t="s">
        <v>338</v>
      </c>
      <c r="C3" s="1">
        <v>2009</v>
      </c>
      <c r="D3" s="2" t="s">
        <v>5</v>
      </c>
      <c r="E3" s="2" t="s">
        <v>24</v>
      </c>
      <c r="F3" s="1">
        <v>49.586140291627402</v>
      </c>
    </row>
    <row r="4" spans="1:6" ht="15.75" customHeight="1">
      <c r="A4" s="2" t="s">
        <v>6</v>
      </c>
      <c r="B4" s="1" t="s">
        <v>339</v>
      </c>
      <c r="C4" s="1">
        <v>2009</v>
      </c>
      <c r="D4" s="2" t="s">
        <v>5</v>
      </c>
      <c r="E4" s="2" t="s">
        <v>24</v>
      </c>
      <c r="F4" s="1">
        <v>49.182693816082597</v>
      </c>
    </row>
    <row r="5" spans="1:6" ht="15.75" customHeight="1">
      <c r="A5" s="2" t="s">
        <v>7</v>
      </c>
      <c r="B5" s="1" t="s">
        <v>340</v>
      </c>
      <c r="C5" s="1">
        <v>2009</v>
      </c>
      <c r="D5" s="2" t="s">
        <v>5</v>
      </c>
      <c r="E5" s="2" t="s">
        <v>24</v>
      </c>
      <c r="F5" s="1">
        <v>49.699258637571702</v>
      </c>
    </row>
    <row r="6" spans="1:6" ht="15.75" customHeight="1">
      <c r="A6" s="2" t="s">
        <v>10</v>
      </c>
      <c r="B6" s="1" t="s">
        <v>343</v>
      </c>
      <c r="C6" s="1">
        <v>2009</v>
      </c>
      <c r="D6" s="2" t="s">
        <v>5</v>
      </c>
      <c r="E6" s="2" t="s">
        <v>24</v>
      </c>
      <c r="F6" s="1">
        <v>47.991201465951598</v>
      </c>
    </row>
    <row r="7" spans="1:6" ht="15.75" customHeight="1">
      <c r="A7" s="2" t="s">
        <v>11</v>
      </c>
      <c r="B7" s="1" t="s">
        <v>344</v>
      </c>
      <c r="C7" s="1">
        <v>2009</v>
      </c>
      <c r="D7" s="2" t="s">
        <v>5</v>
      </c>
      <c r="E7" s="2" t="s">
        <v>24</v>
      </c>
      <c r="F7" s="1">
        <v>50.321169078847298</v>
      </c>
    </row>
    <row r="8" spans="1:6" ht="15.75" customHeight="1">
      <c r="A8" s="2" t="s">
        <v>8</v>
      </c>
      <c r="B8" s="1" t="s">
        <v>341</v>
      </c>
      <c r="C8" s="1">
        <v>2009</v>
      </c>
      <c r="D8" s="2" t="s">
        <v>5</v>
      </c>
      <c r="E8" s="2" t="s">
        <v>24</v>
      </c>
      <c r="F8" s="1">
        <v>49.772886911730303</v>
      </c>
    </row>
    <row r="9" spans="1:6" ht="15.75" customHeight="1">
      <c r="A9" s="2" t="s">
        <v>9</v>
      </c>
      <c r="B9" s="1" t="s">
        <v>342</v>
      </c>
      <c r="C9" s="1">
        <v>2009</v>
      </c>
      <c r="D9" s="2" t="s">
        <v>5</v>
      </c>
      <c r="E9" s="2" t="s">
        <v>24</v>
      </c>
      <c r="F9" s="1">
        <v>49.7018307591389</v>
      </c>
    </row>
    <row r="10" spans="1:6" ht="15.75" customHeight="1">
      <c r="A10" s="2" t="s">
        <v>12</v>
      </c>
      <c r="B10" s="1" t="s">
        <v>345</v>
      </c>
      <c r="C10" s="1">
        <v>2009</v>
      </c>
      <c r="D10" s="2" t="s">
        <v>5</v>
      </c>
      <c r="E10" s="2" t="s">
        <v>24</v>
      </c>
      <c r="F10" s="1">
        <v>49.411729389086297</v>
      </c>
    </row>
    <row r="11" spans="1:6" ht="15.75" customHeight="1">
      <c r="A11" s="2" t="s">
        <v>13</v>
      </c>
      <c r="B11" s="1" t="s">
        <v>346</v>
      </c>
      <c r="C11" s="1">
        <v>2009</v>
      </c>
      <c r="D11" s="2" t="s">
        <v>5</v>
      </c>
      <c r="E11" s="2" t="s">
        <v>24</v>
      </c>
      <c r="F11" s="1">
        <v>50.017682423670898</v>
      </c>
    </row>
    <row r="12" spans="1:6" ht="15.75" customHeight="1">
      <c r="A12" s="2" t="s">
        <v>14</v>
      </c>
      <c r="B12" s="1" t="s">
        <v>347</v>
      </c>
      <c r="C12" s="1">
        <v>2009</v>
      </c>
      <c r="D12" s="2" t="s">
        <v>5</v>
      </c>
      <c r="E12" s="2" t="s">
        <v>24</v>
      </c>
      <c r="F12" s="1">
        <v>49.888319321086897</v>
      </c>
    </row>
    <row r="13" spans="1:6" ht="15.75" customHeight="1">
      <c r="A13" s="2" t="s">
        <v>15</v>
      </c>
      <c r="B13" s="1" t="s">
        <v>348</v>
      </c>
      <c r="C13" s="1">
        <v>2009</v>
      </c>
      <c r="D13" s="2" t="s">
        <v>5</v>
      </c>
      <c r="E13" s="2" t="s">
        <v>24</v>
      </c>
      <c r="F13" s="1">
        <v>50.048978278986098</v>
      </c>
    </row>
    <row r="14" spans="1:6" ht="15.75" customHeight="1">
      <c r="A14" s="2" t="s">
        <v>16</v>
      </c>
      <c r="B14" s="1" t="s">
        <v>349</v>
      </c>
      <c r="C14" s="1">
        <v>2009</v>
      </c>
      <c r="D14" s="2" t="s">
        <v>5</v>
      </c>
      <c r="E14" s="2" t="s">
        <v>24</v>
      </c>
      <c r="F14" s="1">
        <v>49.660959968538101</v>
      </c>
    </row>
    <row r="15" spans="1:6" ht="15.75" customHeight="1">
      <c r="A15" s="2" t="s">
        <v>17</v>
      </c>
      <c r="B15" s="1" t="s">
        <v>350</v>
      </c>
      <c r="C15" s="1">
        <v>2009</v>
      </c>
      <c r="D15" s="2" t="s">
        <v>5</v>
      </c>
      <c r="E15" s="2" t="s">
        <v>24</v>
      </c>
      <c r="F15" s="1">
        <v>50.0954584131036</v>
      </c>
    </row>
    <row r="16" spans="1:6" ht="15.75" customHeight="1">
      <c r="A16" s="2" t="s">
        <v>18</v>
      </c>
      <c r="B16" s="1" t="s">
        <v>351</v>
      </c>
      <c r="C16" s="1">
        <v>2009</v>
      </c>
      <c r="D16" s="2" t="s">
        <v>5</v>
      </c>
      <c r="E16" s="2" t="s">
        <v>24</v>
      </c>
      <c r="F16" s="1">
        <v>49.476401306424101</v>
      </c>
    </row>
    <row r="17" spans="1:6" ht="15.75" customHeight="1">
      <c r="A17" s="2" t="s">
        <v>19</v>
      </c>
      <c r="B17" s="1" t="s">
        <v>352</v>
      </c>
      <c r="C17" s="1">
        <v>2009</v>
      </c>
      <c r="D17" s="2" t="s">
        <v>5</v>
      </c>
      <c r="E17" s="2" t="s">
        <v>24</v>
      </c>
      <c r="F17" s="1">
        <v>50.891132838548202</v>
      </c>
    </row>
    <row r="18" spans="1:6" ht="15.75" customHeight="1">
      <c r="A18" s="2" t="s">
        <v>20</v>
      </c>
      <c r="B18" s="1" t="s">
        <v>353</v>
      </c>
      <c r="C18" s="1">
        <v>2009</v>
      </c>
      <c r="D18" s="2" t="s">
        <v>5</v>
      </c>
      <c r="E18" s="2" t="s">
        <v>24</v>
      </c>
      <c r="F18" s="1">
        <v>50.353391426014099</v>
      </c>
    </row>
    <row r="19" spans="1:6" ht="15.75" customHeight="1">
      <c r="A19" s="2" t="s">
        <v>21</v>
      </c>
      <c r="B19" s="1" t="s">
        <v>354</v>
      </c>
      <c r="C19" s="1">
        <v>2009</v>
      </c>
      <c r="D19" s="2" t="s">
        <v>5</v>
      </c>
      <c r="E19" s="2" t="s">
        <v>24</v>
      </c>
      <c r="F19" s="1">
        <v>49.253556289060498</v>
      </c>
    </row>
    <row r="20" spans="1:6" ht="15.75" customHeight="1">
      <c r="A20" s="2" t="s">
        <v>22</v>
      </c>
      <c r="B20" s="1" t="s">
        <v>355</v>
      </c>
      <c r="C20" s="1">
        <v>2009</v>
      </c>
      <c r="D20" s="2" t="s">
        <v>5</v>
      </c>
      <c r="E20" s="2" t="s">
        <v>24</v>
      </c>
      <c r="F20" s="1">
        <v>49.444095545401403</v>
      </c>
    </row>
    <row r="21" spans="1:6" ht="15.75" customHeight="1">
      <c r="A21" s="2" t="s">
        <v>23</v>
      </c>
      <c r="B21" s="1" t="s">
        <v>356</v>
      </c>
      <c r="C21" s="1">
        <v>2009</v>
      </c>
      <c r="D21" s="2" t="s">
        <v>5</v>
      </c>
      <c r="E21" s="2" t="s">
        <v>24</v>
      </c>
      <c r="F21" s="1">
        <v>49.440199350021302</v>
      </c>
    </row>
    <row r="22" spans="1:6" ht="15.75" customHeight="1">
      <c r="A22" s="2" t="s">
        <v>24</v>
      </c>
      <c r="B22" s="1" t="s">
        <v>357</v>
      </c>
      <c r="C22" s="1">
        <v>2009</v>
      </c>
      <c r="D22" s="2" t="s">
        <v>5</v>
      </c>
      <c r="E22" s="2" t="s">
        <v>24</v>
      </c>
      <c r="F22" s="1">
        <v>49.896281715058201</v>
      </c>
    </row>
    <row r="23" spans="1:6" ht="15.75" customHeight="1">
      <c r="A23" s="2" t="s">
        <v>25</v>
      </c>
      <c r="B23" s="1" t="s">
        <v>358</v>
      </c>
      <c r="C23" s="1">
        <v>2009</v>
      </c>
      <c r="D23" s="2" t="s">
        <v>5</v>
      </c>
      <c r="E23" s="2" t="s">
        <v>24</v>
      </c>
      <c r="F23" s="1">
        <v>50.1576853170899</v>
      </c>
    </row>
    <row r="24" spans="1:6" ht="15.75" customHeight="1">
      <c r="A24" s="2" t="s">
        <v>26</v>
      </c>
      <c r="B24" s="1" t="s">
        <v>359</v>
      </c>
      <c r="C24" s="1">
        <v>2009</v>
      </c>
      <c r="D24" s="2" t="s">
        <v>5</v>
      </c>
      <c r="E24" s="2" t="s">
        <v>24</v>
      </c>
      <c r="F24" s="1">
        <v>49.486272993426503</v>
      </c>
    </row>
    <row r="25" spans="1:6" ht="15.75" customHeight="1">
      <c r="A25" s="2" t="s">
        <v>27</v>
      </c>
      <c r="B25" s="1" t="s">
        <v>360</v>
      </c>
      <c r="C25" s="1">
        <v>2009</v>
      </c>
      <c r="D25" s="2" t="s">
        <v>5</v>
      </c>
      <c r="E25" s="2" t="s">
        <v>24</v>
      </c>
      <c r="F25" s="1">
        <v>50.241796995795703</v>
      </c>
    </row>
    <row r="26" spans="1:6" ht="15.75" customHeight="1">
      <c r="A26" s="2" t="s">
        <v>28</v>
      </c>
      <c r="B26" s="1" t="s">
        <v>361</v>
      </c>
      <c r="C26" s="1">
        <v>2009</v>
      </c>
      <c r="D26" s="2" t="s">
        <v>5</v>
      </c>
      <c r="E26" s="2" t="s">
        <v>24</v>
      </c>
      <c r="F26" s="1">
        <v>50.157986251768399</v>
      </c>
    </row>
    <row r="27" spans="1:6" ht="15.75" customHeight="1">
      <c r="A27" s="2" t="s">
        <v>29</v>
      </c>
      <c r="B27" s="1" t="s">
        <v>362</v>
      </c>
      <c r="C27" s="1">
        <v>2009</v>
      </c>
      <c r="D27" s="2" t="s">
        <v>5</v>
      </c>
      <c r="E27" s="2" t="s">
        <v>24</v>
      </c>
      <c r="F27" s="1">
        <v>49.635072353923697</v>
      </c>
    </row>
    <row r="28" spans="1:6" ht="15.75" customHeight="1">
      <c r="A28" s="2" t="s">
        <v>30</v>
      </c>
      <c r="B28" s="1" t="s">
        <v>363</v>
      </c>
      <c r="C28" s="1">
        <v>2009</v>
      </c>
      <c r="D28" s="2" t="s">
        <v>5</v>
      </c>
      <c r="E28" s="2" t="s">
        <v>24</v>
      </c>
      <c r="F28" s="1">
        <v>49.386164644022401</v>
      </c>
    </row>
    <row r="29" spans="1:6" ht="15.75" customHeight="1">
      <c r="A29" s="2" t="s">
        <v>31</v>
      </c>
      <c r="B29" s="1" t="s">
        <v>364</v>
      </c>
      <c r="C29" s="1">
        <v>2009</v>
      </c>
      <c r="D29" s="2" t="s">
        <v>5</v>
      </c>
      <c r="E29" s="2" t="s">
        <v>24</v>
      </c>
      <c r="F29" s="1">
        <v>49.673453707260798</v>
      </c>
    </row>
    <row r="30" spans="1:6" ht="15.75" customHeight="1">
      <c r="A30" s="2" t="s">
        <v>32</v>
      </c>
      <c r="B30" s="1" t="s">
        <v>365</v>
      </c>
      <c r="C30" s="1">
        <v>2009</v>
      </c>
      <c r="D30" s="2" t="s">
        <v>5</v>
      </c>
      <c r="E30" s="2" t="s">
        <v>24</v>
      </c>
      <c r="F30" s="1">
        <v>49.737269772481</v>
      </c>
    </row>
    <row r="31" spans="1:6" ht="15.75" customHeight="1">
      <c r="A31" s="2" t="s">
        <v>33</v>
      </c>
      <c r="B31" s="1" t="s">
        <v>366</v>
      </c>
      <c r="C31" s="1">
        <v>2009</v>
      </c>
      <c r="D31" s="2" t="s">
        <v>5</v>
      </c>
      <c r="E31" s="2" t="s">
        <v>24</v>
      </c>
      <c r="F31" s="1">
        <v>49.698389458272302</v>
      </c>
    </row>
    <row r="32" spans="1:6" ht="15.75" customHeight="1">
      <c r="A32" s="2" t="s">
        <v>34</v>
      </c>
      <c r="B32" s="1" t="s">
        <v>367</v>
      </c>
      <c r="C32" s="1">
        <v>2009</v>
      </c>
      <c r="D32" s="2" t="s">
        <v>5</v>
      </c>
      <c r="E32" s="2" t="s">
        <v>24</v>
      </c>
      <c r="F32" s="1">
        <v>48.720953525641001</v>
      </c>
    </row>
    <row r="33" spans="1:6" ht="15.75" customHeight="1">
      <c r="A33" s="2" t="s">
        <v>35</v>
      </c>
      <c r="B33" s="1" t="s">
        <v>368</v>
      </c>
      <c r="C33" s="1">
        <v>2009</v>
      </c>
      <c r="D33" s="2" t="s">
        <v>5</v>
      </c>
      <c r="E33" s="2" t="s">
        <v>24</v>
      </c>
      <c r="F33" s="1">
        <v>50.0402404961416</v>
      </c>
    </row>
    <row r="34" spans="1:6" ht="15.75" customHeight="1">
      <c r="A34" s="2" t="s">
        <v>3</v>
      </c>
      <c r="B34" s="1" t="s">
        <v>336</v>
      </c>
      <c r="C34" s="1">
        <v>2009</v>
      </c>
      <c r="D34" s="2" t="s">
        <v>5</v>
      </c>
      <c r="E34" s="2" t="s">
        <v>24</v>
      </c>
      <c r="F34" s="1">
        <v>49.687021757201698</v>
      </c>
    </row>
    <row r="35" spans="1:6" ht="15.75" customHeight="1">
      <c r="A35" s="2" t="s">
        <v>4</v>
      </c>
      <c r="B35" s="1" t="s">
        <v>337</v>
      </c>
      <c r="C35" s="1">
        <v>2010</v>
      </c>
      <c r="D35" s="2" t="s">
        <v>5</v>
      </c>
      <c r="E35" s="2" t="s">
        <v>24</v>
      </c>
      <c r="F35" s="1">
        <v>49.861046103440202</v>
      </c>
    </row>
    <row r="36" spans="1:6" ht="15.75" customHeight="1">
      <c r="A36" s="2" t="s">
        <v>5</v>
      </c>
      <c r="B36" s="1" t="s">
        <v>338</v>
      </c>
      <c r="C36" s="1">
        <v>2010</v>
      </c>
      <c r="D36" s="2" t="s">
        <v>5</v>
      </c>
      <c r="E36" s="2" t="s">
        <v>24</v>
      </c>
      <c r="F36" s="1">
        <v>49.488443921871401</v>
      </c>
    </row>
    <row r="37" spans="1:6" ht="15.75" customHeight="1">
      <c r="A37" s="2" t="s">
        <v>6</v>
      </c>
      <c r="B37" s="1" t="s">
        <v>339</v>
      </c>
      <c r="C37" s="1">
        <v>2010</v>
      </c>
      <c r="D37" s="2" t="s">
        <v>5</v>
      </c>
      <c r="E37" s="2" t="s">
        <v>24</v>
      </c>
      <c r="F37" s="1">
        <v>49.049301182614002</v>
      </c>
    </row>
    <row r="38" spans="1:6" ht="15.75" customHeight="1">
      <c r="A38" s="2" t="s">
        <v>7</v>
      </c>
      <c r="B38" s="1" t="s">
        <v>340</v>
      </c>
      <c r="C38" s="1">
        <v>2010</v>
      </c>
      <c r="D38" s="2" t="s">
        <v>5</v>
      </c>
      <c r="E38" s="2" t="s">
        <v>24</v>
      </c>
      <c r="F38" s="1">
        <v>49.630106143454498</v>
      </c>
    </row>
    <row r="39" spans="1:6" ht="15.75" customHeight="1">
      <c r="A39" s="2" t="s">
        <v>10</v>
      </c>
      <c r="B39" s="1" t="s">
        <v>343</v>
      </c>
      <c r="C39" s="1">
        <v>2010</v>
      </c>
      <c r="D39" s="2" t="s">
        <v>5</v>
      </c>
      <c r="E39" s="2" t="s">
        <v>24</v>
      </c>
      <c r="F39" s="1">
        <v>47.854267942083503</v>
      </c>
    </row>
    <row r="40" spans="1:6" ht="15.75" customHeight="1">
      <c r="A40" s="2" t="s">
        <v>11</v>
      </c>
      <c r="B40" s="1" t="s">
        <v>344</v>
      </c>
      <c r="C40" s="1">
        <v>2010</v>
      </c>
      <c r="D40" s="2" t="s">
        <v>5</v>
      </c>
      <c r="E40" s="2" t="s">
        <v>24</v>
      </c>
      <c r="F40" s="1">
        <v>50.1206071596025</v>
      </c>
    </row>
    <row r="41" spans="1:6" ht="15.75" customHeight="1">
      <c r="A41" s="2" t="s">
        <v>8</v>
      </c>
      <c r="B41" s="1" t="s">
        <v>341</v>
      </c>
      <c r="C41" s="1">
        <v>2010</v>
      </c>
      <c r="D41" s="2" t="s">
        <v>5</v>
      </c>
      <c r="E41" s="2" t="s">
        <v>24</v>
      </c>
      <c r="F41" s="1">
        <v>49.685001781740198</v>
      </c>
    </row>
    <row r="42" spans="1:6" ht="15.75" customHeight="1">
      <c r="A42" s="2" t="s">
        <v>9</v>
      </c>
      <c r="B42" s="1" t="s">
        <v>342</v>
      </c>
      <c r="C42" s="1">
        <v>2010</v>
      </c>
      <c r="D42" s="2" t="s">
        <v>5</v>
      </c>
      <c r="E42" s="2" t="s">
        <v>24</v>
      </c>
      <c r="F42" s="1">
        <v>49.366046936909498</v>
      </c>
    </row>
    <row r="43" spans="1:6" ht="15.75" customHeight="1">
      <c r="A43" s="2" t="s">
        <v>12</v>
      </c>
      <c r="B43" s="1" t="s">
        <v>345</v>
      </c>
      <c r="C43" s="1">
        <v>2010</v>
      </c>
      <c r="D43" s="2" t="s">
        <v>5</v>
      </c>
      <c r="E43" s="2" t="s">
        <v>24</v>
      </c>
      <c r="F43" s="1">
        <v>49.410951063626797</v>
      </c>
    </row>
    <row r="44" spans="1:6" ht="15.75" customHeight="1">
      <c r="A44" s="2" t="s">
        <v>13</v>
      </c>
      <c r="B44" s="1" t="s">
        <v>346</v>
      </c>
      <c r="C44" s="1">
        <v>2010</v>
      </c>
      <c r="D44" s="2" t="s">
        <v>5</v>
      </c>
      <c r="E44" s="2" t="s">
        <v>24</v>
      </c>
      <c r="F44" s="1">
        <v>49.834255321416798</v>
      </c>
    </row>
    <row r="45" spans="1:6" ht="15.75" customHeight="1">
      <c r="A45" s="2" t="s">
        <v>14</v>
      </c>
      <c r="B45" s="1" t="s">
        <v>347</v>
      </c>
      <c r="C45" s="1">
        <v>2010</v>
      </c>
      <c r="D45" s="2" t="s">
        <v>5</v>
      </c>
      <c r="E45" s="2" t="s">
        <v>24</v>
      </c>
      <c r="F45" s="1">
        <v>49.751522794096203</v>
      </c>
    </row>
    <row r="46" spans="1:6" ht="15.75" customHeight="1">
      <c r="A46" s="2" t="s">
        <v>15</v>
      </c>
      <c r="B46" s="1" t="s">
        <v>348</v>
      </c>
      <c r="C46" s="1">
        <v>2010</v>
      </c>
      <c r="D46" s="2" t="s">
        <v>5</v>
      </c>
      <c r="E46" s="2" t="s">
        <v>24</v>
      </c>
      <c r="F46" s="1">
        <v>49.730562721584697</v>
      </c>
    </row>
    <row r="47" spans="1:6" ht="15.75" customHeight="1">
      <c r="A47" s="2" t="s">
        <v>16</v>
      </c>
      <c r="B47" s="1" t="s">
        <v>349</v>
      </c>
      <c r="C47" s="1">
        <v>2010</v>
      </c>
      <c r="D47" s="2" t="s">
        <v>5</v>
      </c>
      <c r="E47" s="2" t="s">
        <v>24</v>
      </c>
      <c r="F47" s="1">
        <v>49.487747965535299</v>
      </c>
    </row>
    <row r="48" spans="1:6" ht="15.75" customHeight="1">
      <c r="A48" s="2" t="s">
        <v>17</v>
      </c>
      <c r="B48" s="1" t="s">
        <v>350</v>
      </c>
      <c r="C48" s="1">
        <v>2010</v>
      </c>
      <c r="D48" s="2" t="s">
        <v>5</v>
      </c>
      <c r="E48" s="2" t="s">
        <v>24</v>
      </c>
      <c r="F48" s="1">
        <v>49.943598120646797</v>
      </c>
    </row>
    <row r="49" spans="1:6" ht="15.75" customHeight="1">
      <c r="A49" s="2" t="s">
        <v>18</v>
      </c>
      <c r="B49" s="1" t="s">
        <v>351</v>
      </c>
      <c r="C49" s="1">
        <v>2010</v>
      </c>
      <c r="D49" s="2" t="s">
        <v>5</v>
      </c>
      <c r="E49" s="2" t="s">
        <v>24</v>
      </c>
      <c r="F49" s="1">
        <v>49.436796301465797</v>
      </c>
    </row>
    <row r="50" spans="1:6" ht="15.75" customHeight="1">
      <c r="A50" s="2" t="s">
        <v>19</v>
      </c>
      <c r="B50" s="1" t="s">
        <v>352</v>
      </c>
      <c r="C50" s="1">
        <v>2010</v>
      </c>
      <c r="D50" s="2" t="s">
        <v>5</v>
      </c>
      <c r="E50" s="2" t="s">
        <v>24</v>
      </c>
      <c r="F50" s="1">
        <v>50.641990083774999</v>
      </c>
    </row>
    <row r="51" spans="1:6" ht="13">
      <c r="A51" s="2" t="s">
        <v>20</v>
      </c>
      <c r="B51" s="1" t="s">
        <v>353</v>
      </c>
      <c r="C51" s="1">
        <v>2010</v>
      </c>
      <c r="D51" s="2" t="s">
        <v>5</v>
      </c>
      <c r="E51" s="2" t="s">
        <v>24</v>
      </c>
      <c r="F51" s="1">
        <v>50.254531069446898</v>
      </c>
    </row>
    <row r="52" spans="1:6" ht="13">
      <c r="A52" s="2" t="s">
        <v>21</v>
      </c>
      <c r="B52" s="1" t="s">
        <v>354</v>
      </c>
      <c r="C52" s="1">
        <v>2010</v>
      </c>
      <c r="D52" s="2" t="s">
        <v>5</v>
      </c>
      <c r="E52" s="2" t="s">
        <v>24</v>
      </c>
      <c r="F52" s="1">
        <v>48.996561104552697</v>
      </c>
    </row>
    <row r="53" spans="1:6" ht="13">
      <c r="A53" s="2" t="s">
        <v>22</v>
      </c>
      <c r="B53" s="1" t="s">
        <v>355</v>
      </c>
      <c r="C53" s="1">
        <v>2010</v>
      </c>
      <c r="D53" s="2" t="s">
        <v>5</v>
      </c>
      <c r="E53" s="2" t="s">
        <v>24</v>
      </c>
      <c r="F53" s="1">
        <v>49.350070037353298</v>
      </c>
    </row>
    <row r="54" spans="1:6" ht="13">
      <c r="A54" s="2" t="s">
        <v>23</v>
      </c>
      <c r="B54" s="1" t="s">
        <v>356</v>
      </c>
      <c r="C54" s="1">
        <v>2010</v>
      </c>
      <c r="D54" s="2" t="s">
        <v>5</v>
      </c>
      <c r="E54" s="2" t="s">
        <v>24</v>
      </c>
      <c r="F54" s="1">
        <v>49.2311658983512</v>
      </c>
    </row>
    <row r="55" spans="1:6" ht="13">
      <c r="A55" s="2" t="s">
        <v>24</v>
      </c>
      <c r="B55" s="1" t="s">
        <v>357</v>
      </c>
      <c r="C55" s="1">
        <v>2010</v>
      </c>
      <c r="D55" s="2" t="s">
        <v>5</v>
      </c>
      <c r="E55" s="2" t="s">
        <v>24</v>
      </c>
      <c r="F55" s="1">
        <v>49.843980036852201</v>
      </c>
    </row>
    <row r="56" spans="1:6" ht="13">
      <c r="A56" s="2" t="s">
        <v>25</v>
      </c>
      <c r="B56" s="1" t="s">
        <v>358</v>
      </c>
      <c r="C56" s="1">
        <v>2010</v>
      </c>
      <c r="D56" s="2" t="s">
        <v>5</v>
      </c>
      <c r="E56" s="2" t="s">
        <v>24</v>
      </c>
      <c r="F56" s="1">
        <v>49.859535439159799</v>
      </c>
    </row>
    <row r="57" spans="1:6" ht="13">
      <c r="A57" s="2" t="s">
        <v>26</v>
      </c>
      <c r="B57" s="1" t="s">
        <v>359</v>
      </c>
      <c r="C57" s="1">
        <v>2010</v>
      </c>
      <c r="D57" s="2" t="s">
        <v>5</v>
      </c>
      <c r="E57" s="2" t="s">
        <v>24</v>
      </c>
      <c r="F57" s="1">
        <v>49.520762386026597</v>
      </c>
    </row>
    <row r="58" spans="1:6" ht="13">
      <c r="A58" s="2" t="s">
        <v>27</v>
      </c>
      <c r="B58" s="1" t="s">
        <v>360</v>
      </c>
      <c r="C58" s="1">
        <v>2010</v>
      </c>
      <c r="D58" s="2" t="s">
        <v>5</v>
      </c>
      <c r="E58" s="2" t="s">
        <v>24</v>
      </c>
      <c r="F58" s="1">
        <v>49.907336676741203</v>
      </c>
    </row>
    <row r="59" spans="1:6" ht="13">
      <c r="A59" s="2" t="s">
        <v>28</v>
      </c>
      <c r="B59" s="1" t="s">
        <v>361</v>
      </c>
      <c r="C59" s="1">
        <v>2010</v>
      </c>
      <c r="D59" s="2" t="s">
        <v>5</v>
      </c>
      <c r="E59" s="2" t="s">
        <v>24</v>
      </c>
      <c r="F59" s="1">
        <v>49.842291193540198</v>
      </c>
    </row>
    <row r="60" spans="1:6" ht="13">
      <c r="A60" s="2" t="s">
        <v>29</v>
      </c>
      <c r="B60" s="1" t="s">
        <v>362</v>
      </c>
      <c r="C60" s="1">
        <v>2010</v>
      </c>
      <c r="D60" s="2" t="s">
        <v>5</v>
      </c>
      <c r="E60" s="2" t="s">
        <v>24</v>
      </c>
      <c r="F60" s="1">
        <v>49.410425864480203</v>
      </c>
    </row>
    <row r="61" spans="1:6" ht="13">
      <c r="A61" s="2" t="s">
        <v>30</v>
      </c>
      <c r="B61" s="1" t="s">
        <v>363</v>
      </c>
      <c r="C61" s="1">
        <v>2010</v>
      </c>
      <c r="D61" s="2" t="s">
        <v>5</v>
      </c>
      <c r="E61" s="2" t="s">
        <v>24</v>
      </c>
      <c r="F61" s="1">
        <v>49.181132404043304</v>
      </c>
    </row>
    <row r="62" spans="1:6" ht="13">
      <c r="A62" s="2" t="s">
        <v>31</v>
      </c>
      <c r="B62" s="1" t="s">
        <v>364</v>
      </c>
      <c r="C62" s="1">
        <v>2010</v>
      </c>
      <c r="D62" s="2" t="s">
        <v>5</v>
      </c>
      <c r="E62" s="2" t="s">
        <v>24</v>
      </c>
      <c r="F62" s="1">
        <v>49.625743520854897</v>
      </c>
    </row>
    <row r="63" spans="1:6" ht="13">
      <c r="A63" s="2" t="s">
        <v>32</v>
      </c>
      <c r="B63" s="1" t="s">
        <v>365</v>
      </c>
      <c r="C63" s="1">
        <v>2010</v>
      </c>
      <c r="D63" s="2" t="s">
        <v>5</v>
      </c>
      <c r="E63" s="2" t="s">
        <v>24</v>
      </c>
      <c r="F63" s="1">
        <v>49.444864660435499</v>
      </c>
    </row>
    <row r="64" spans="1:6" ht="13">
      <c r="A64" s="2" t="s">
        <v>33</v>
      </c>
      <c r="B64" s="1" t="s">
        <v>366</v>
      </c>
      <c r="C64" s="1">
        <v>2010</v>
      </c>
      <c r="D64" s="2" t="s">
        <v>5</v>
      </c>
      <c r="E64" s="2" t="s">
        <v>24</v>
      </c>
      <c r="F64" s="1">
        <v>49.601150649694901</v>
      </c>
    </row>
    <row r="65" spans="1:6" ht="13">
      <c r="A65" s="2" t="s">
        <v>34</v>
      </c>
      <c r="B65" s="1" t="s">
        <v>367</v>
      </c>
      <c r="C65" s="1">
        <v>2010</v>
      </c>
      <c r="D65" s="2" t="s">
        <v>5</v>
      </c>
      <c r="E65" s="2" t="s">
        <v>24</v>
      </c>
      <c r="F65" s="1">
        <v>48.5998304063097</v>
      </c>
    </row>
    <row r="66" spans="1:6" ht="13">
      <c r="A66" s="2" t="s">
        <v>35</v>
      </c>
      <c r="B66" s="1" t="s">
        <v>368</v>
      </c>
      <c r="C66" s="1">
        <v>2010</v>
      </c>
      <c r="D66" s="2" t="s">
        <v>5</v>
      </c>
      <c r="E66" s="2" t="s">
        <v>24</v>
      </c>
      <c r="F66" s="1">
        <v>49.758893089076302</v>
      </c>
    </row>
    <row r="67" spans="1:6" ht="13">
      <c r="A67" s="2" t="s">
        <v>3</v>
      </c>
      <c r="B67" s="1" t="s">
        <v>336</v>
      </c>
      <c r="C67" s="1">
        <v>2010</v>
      </c>
      <c r="D67" s="2" t="s">
        <v>5</v>
      </c>
      <c r="E67" s="2" t="s">
        <v>24</v>
      </c>
      <c r="F67" s="1">
        <v>49.552084823478303</v>
      </c>
    </row>
    <row r="68" spans="1:6" ht="13">
      <c r="A68" s="2" t="s">
        <v>4</v>
      </c>
      <c r="B68" s="1" t="s">
        <v>337</v>
      </c>
      <c r="C68" s="1">
        <v>2011</v>
      </c>
      <c r="D68" s="2" t="s">
        <v>5</v>
      </c>
      <c r="E68" s="2" t="s">
        <v>24</v>
      </c>
      <c r="F68" s="1">
        <v>49.828144387238503</v>
      </c>
    </row>
    <row r="69" spans="1:6" ht="13">
      <c r="A69" s="2" t="s">
        <v>5</v>
      </c>
      <c r="B69" s="1" t="s">
        <v>338</v>
      </c>
      <c r="C69" s="1">
        <v>2011</v>
      </c>
      <c r="D69" s="2" t="s">
        <v>5</v>
      </c>
      <c r="E69" s="2" t="s">
        <v>24</v>
      </c>
      <c r="F69" s="1">
        <v>49.416388960095702</v>
      </c>
    </row>
    <row r="70" spans="1:6" ht="13">
      <c r="A70" s="2" t="s">
        <v>6</v>
      </c>
      <c r="B70" s="1" t="s">
        <v>339</v>
      </c>
      <c r="C70" s="1">
        <v>2011</v>
      </c>
      <c r="D70" s="2" t="s">
        <v>5</v>
      </c>
      <c r="E70" s="2" t="s">
        <v>24</v>
      </c>
      <c r="F70" s="1">
        <v>48.767605633802802</v>
      </c>
    </row>
    <row r="71" spans="1:6" ht="13">
      <c r="A71" s="2" t="s">
        <v>7</v>
      </c>
      <c r="B71" s="1" t="s">
        <v>340</v>
      </c>
      <c r="C71" s="1">
        <v>2011</v>
      </c>
      <c r="D71" s="2" t="s">
        <v>5</v>
      </c>
      <c r="E71" s="2" t="s">
        <v>24</v>
      </c>
      <c r="F71" s="1">
        <v>49.066715525731198</v>
      </c>
    </row>
    <row r="72" spans="1:6" ht="13">
      <c r="A72" s="2" t="s">
        <v>10</v>
      </c>
      <c r="B72" s="1" t="s">
        <v>343</v>
      </c>
      <c r="C72" s="1">
        <v>2011</v>
      </c>
      <c r="D72" s="2" t="s">
        <v>5</v>
      </c>
      <c r="E72" s="2" t="s">
        <v>24</v>
      </c>
      <c r="F72" s="1">
        <v>47.728631941765798</v>
      </c>
    </row>
    <row r="73" spans="1:6" ht="13">
      <c r="A73" s="2" t="s">
        <v>11</v>
      </c>
      <c r="B73" s="1" t="s">
        <v>344</v>
      </c>
      <c r="C73" s="1">
        <v>2011</v>
      </c>
      <c r="D73" s="2" t="s">
        <v>5</v>
      </c>
      <c r="E73" s="2" t="s">
        <v>24</v>
      </c>
      <c r="F73" s="1">
        <v>49.908539415416698</v>
      </c>
    </row>
    <row r="74" spans="1:6" ht="13">
      <c r="A74" s="2" t="s">
        <v>8</v>
      </c>
      <c r="B74" s="1" t="s">
        <v>341</v>
      </c>
      <c r="C74" s="1">
        <v>2011</v>
      </c>
      <c r="D74" s="2" t="s">
        <v>5</v>
      </c>
      <c r="E74" s="2" t="s">
        <v>24</v>
      </c>
      <c r="F74" s="1">
        <v>49.660679180244003</v>
      </c>
    </row>
    <row r="75" spans="1:6" ht="13">
      <c r="A75" s="2" t="s">
        <v>9</v>
      </c>
      <c r="B75" s="1" t="s">
        <v>342</v>
      </c>
      <c r="C75" s="1">
        <v>2011</v>
      </c>
      <c r="D75" s="2" t="s">
        <v>5</v>
      </c>
      <c r="E75" s="2" t="s">
        <v>24</v>
      </c>
      <c r="F75" s="1">
        <v>49.128457749147401</v>
      </c>
    </row>
    <row r="76" spans="1:6" ht="13">
      <c r="A76" s="2" t="s">
        <v>12</v>
      </c>
      <c r="B76" s="1" t="s">
        <v>345</v>
      </c>
      <c r="C76" s="1">
        <v>2011</v>
      </c>
      <c r="D76" s="2" t="s">
        <v>5</v>
      </c>
      <c r="E76" s="2" t="s">
        <v>24</v>
      </c>
      <c r="F76" s="1">
        <v>49.316748997920399</v>
      </c>
    </row>
    <row r="77" spans="1:6" ht="13">
      <c r="A77" s="2" t="s">
        <v>13</v>
      </c>
      <c r="B77" s="1" t="s">
        <v>346</v>
      </c>
      <c r="C77" s="1">
        <v>2011</v>
      </c>
      <c r="D77" s="2" t="s">
        <v>5</v>
      </c>
      <c r="E77" s="2" t="s">
        <v>24</v>
      </c>
      <c r="F77" s="1">
        <v>49.700316942291401</v>
      </c>
    </row>
    <row r="78" spans="1:6" ht="13">
      <c r="A78" s="2" t="s">
        <v>14</v>
      </c>
      <c r="B78" s="1" t="s">
        <v>347</v>
      </c>
      <c r="C78" s="1">
        <v>2011</v>
      </c>
      <c r="D78" s="2" t="s">
        <v>5</v>
      </c>
      <c r="E78" s="2" t="s">
        <v>24</v>
      </c>
      <c r="F78" s="1">
        <v>49.594270113287998</v>
      </c>
    </row>
    <row r="79" spans="1:6" ht="13">
      <c r="A79" s="2" t="s">
        <v>15</v>
      </c>
      <c r="B79" s="1" t="s">
        <v>348</v>
      </c>
      <c r="C79" s="1">
        <v>2011</v>
      </c>
      <c r="D79" s="2" t="s">
        <v>5</v>
      </c>
      <c r="E79" s="2" t="s">
        <v>24</v>
      </c>
      <c r="F79" s="1">
        <v>49.603796479610097</v>
      </c>
    </row>
    <row r="80" spans="1:6" ht="13">
      <c r="A80" s="2" t="s">
        <v>16</v>
      </c>
      <c r="B80" s="1" t="s">
        <v>349</v>
      </c>
      <c r="C80" s="1">
        <v>2011</v>
      </c>
      <c r="D80" s="2" t="s">
        <v>5</v>
      </c>
      <c r="E80" s="2" t="s">
        <v>24</v>
      </c>
      <c r="F80" s="1">
        <v>49.408622908622903</v>
      </c>
    </row>
    <row r="81" spans="1:6" ht="13">
      <c r="A81" s="2" t="s">
        <v>17</v>
      </c>
      <c r="B81" s="1" t="s">
        <v>350</v>
      </c>
      <c r="C81" s="1">
        <v>2011</v>
      </c>
      <c r="D81" s="2" t="s">
        <v>5</v>
      </c>
      <c r="E81" s="2" t="s">
        <v>24</v>
      </c>
      <c r="F81" s="1">
        <v>49.640591297193801</v>
      </c>
    </row>
    <row r="82" spans="1:6" ht="13">
      <c r="A82" s="2" t="s">
        <v>18</v>
      </c>
      <c r="B82" s="1" t="s">
        <v>351</v>
      </c>
      <c r="C82" s="1">
        <v>2011</v>
      </c>
      <c r="D82" s="2" t="s">
        <v>5</v>
      </c>
      <c r="E82" s="2" t="s">
        <v>24</v>
      </c>
      <c r="F82" s="1">
        <v>49.495184765030999</v>
      </c>
    </row>
    <row r="83" spans="1:6" ht="13">
      <c r="A83" s="2" t="s">
        <v>19</v>
      </c>
      <c r="B83" s="1" t="s">
        <v>352</v>
      </c>
      <c r="C83" s="1">
        <v>2011</v>
      </c>
      <c r="D83" s="2" t="s">
        <v>5</v>
      </c>
      <c r="E83" s="2" t="s">
        <v>24</v>
      </c>
      <c r="F83" s="1">
        <v>50.314000424899099</v>
      </c>
    </row>
    <row r="84" spans="1:6" ht="13">
      <c r="A84" s="2" t="s">
        <v>20</v>
      </c>
      <c r="B84" s="1" t="s">
        <v>353</v>
      </c>
      <c r="C84" s="1">
        <v>2011</v>
      </c>
      <c r="D84" s="2" t="s">
        <v>5</v>
      </c>
      <c r="E84" s="2" t="s">
        <v>24</v>
      </c>
      <c r="F84" s="1">
        <v>50.281582714269298</v>
      </c>
    </row>
    <row r="85" spans="1:6" ht="13">
      <c r="A85" s="2" t="s">
        <v>21</v>
      </c>
      <c r="B85" s="1" t="s">
        <v>354</v>
      </c>
      <c r="C85" s="1">
        <v>2011</v>
      </c>
      <c r="D85" s="2" t="s">
        <v>5</v>
      </c>
      <c r="E85" s="2" t="s">
        <v>24</v>
      </c>
      <c r="F85" s="1">
        <v>49.086633494649298</v>
      </c>
    </row>
    <row r="86" spans="1:6" ht="13">
      <c r="A86" s="2" t="s">
        <v>22</v>
      </c>
      <c r="B86" s="1" t="s">
        <v>355</v>
      </c>
      <c r="C86" s="1">
        <v>2011</v>
      </c>
      <c r="D86" s="2" t="s">
        <v>5</v>
      </c>
      <c r="E86" s="2" t="s">
        <v>24</v>
      </c>
      <c r="F86" s="1">
        <v>49.163785050557998</v>
      </c>
    </row>
    <row r="87" spans="1:6" ht="13">
      <c r="A87" s="2" t="s">
        <v>23</v>
      </c>
      <c r="B87" s="1" t="s">
        <v>356</v>
      </c>
      <c r="C87" s="1">
        <v>2011</v>
      </c>
      <c r="D87" s="2" t="s">
        <v>5</v>
      </c>
      <c r="E87" s="2" t="s">
        <v>24</v>
      </c>
      <c r="F87" s="1">
        <v>49.1719484767941</v>
      </c>
    </row>
    <row r="88" spans="1:6" ht="13">
      <c r="A88" s="2" t="s">
        <v>24</v>
      </c>
      <c r="B88" s="1" t="s">
        <v>357</v>
      </c>
      <c r="C88" s="1">
        <v>2011</v>
      </c>
      <c r="D88" s="2" t="s">
        <v>5</v>
      </c>
      <c r="E88" s="2" t="s">
        <v>24</v>
      </c>
      <c r="F88" s="1">
        <v>49.7579025978796</v>
      </c>
    </row>
    <row r="89" spans="1:6" ht="13">
      <c r="A89" s="2" t="s">
        <v>25</v>
      </c>
      <c r="B89" s="1" t="s">
        <v>358</v>
      </c>
      <c r="C89" s="1">
        <v>2011</v>
      </c>
      <c r="D89" s="2" t="s">
        <v>5</v>
      </c>
      <c r="E89" s="2" t="s">
        <v>24</v>
      </c>
      <c r="F89" s="1">
        <v>49.881645942629703</v>
      </c>
    </row>
    <row r="90" spans="1:6" ht="13">
      <c r="A90" s="2" t="s">
        <v>26</v>
      </c>
      <c r="B90" s="1" t="s">
        <v>359</v>
      </c>
      <c r="C90" s="1">
        <v>2011</v>
      </c>
      <c r="D90" s="2" t="s">
        <v>5</v>
      </c>
      <c r="E90" s="2" t="s">
        <v>24</v>
      </c>
      <c r="F90" s="1">
        <v>49.105490438001198</v>
      </c>
    </row>
    <row r="91" spans="1:6" ht="13">
      <c r="A91" s="2" t="s">
        <v>27</v>
      </c>
      <c r="B91" s="1" t="s">
        <v>360</v>
      </c>
      <c r="C91" s="1">
        <v>2011</v>
      </c>
      <c r="D91" s="2" t="s">
        <v>5</v>
      </c>
      <c r="E91" s="2" t="s">
        <v>24</v>
      </c>
      <c r="F91" s="1">
        <v>49.588677869477301</v>
      </c>
    </row>
    <row r="92" spans="1:6" ht="13">
      <c r="A92" s="2" t="s">
        <v>28</v>
      </c>
      <c r="B92" s="1" t="s">
        <v>361</v>
      </c>
      <c r="C92" s="1">
        <v>2011</v>
      </c>
      <c r="D92" s="2" t="s">
        <v>5</v>
      </c>
      <c r="E92" s="2" t="s">
        <v>24</v>
      </c>
      <c r="F92" s="1">
        <v>49.688531778786597</v>
      </c>
    </row>
    <row r="93" spans="1:6" ht="13">
      <c r="A93" s="2" t="s">
        <v>29</v>
      </c>
      <c r="B93" s="1" t="s">
        <v>362</v>
      </c>
      <c r="C93" s="1">
        <v>2011</v>
      </c>
      <c r="D93" s="2" t="s">
        <v>5</v>
      </c>
      <c r="E93" s="2" t="s">
        <v>24</v>
      </c>
      <c r="F93" s="1">
        <v>49.523815933825603</v>
      </c>
    </row>
    <row r="94" spans="1:6" ht="13">
      <c r="A94" s="2" t="s">
        <v>30</v>
      </c>
      <c r="B94" s="1" t="s">
        <v>363</v>
      </c>
      <c r="C94" s="1">
        <v>2011</v>
      </c>
      <c r="D94" s="2" t="s">
        <v>5</v>
      </c>
      <c r="E94" s="2" t="s">
        <v>24</v>
      </c>
      <c r="F94" s="1">
        <v>48.732875628816402</v>
      </c>
    </row>
    <row r="95" spans="1:6" ht="13">
      <c r="A95" s="2" t="s">
        <v>31</v>
      </c>
      <c r="B95" s="1" t="s">
        <v>364</v>
      </c>
      <c r="C95" s="1">
        <v>2011</v>
      </c>
      <c r="D95" s="2" t="s">
        <v>5</v>
      </c>
      <c r="E95" s="2" t="s">
        <v>24</v>
      </c>
      <c r="F95" s="1">
        <v>49.345191732932399</v>
      </c>
    </row>
    <row r="96" spans="1:6" ht="13">
      <c r="A96" s="2" t="s">
        <v>32</v>
      </c>
      <c r="B96" s="1" t="s">
        <v>365</v>
      </c>
      <c r="C96" s="1">
        <v>2011</v>
      </c>
      <c r="D96" s="2" t="s">
        <v>5</v>
      </c>
      <c r="E96" s="2" t="s">
        <v>24</v>
      </c>
      <c r="F96" s="1">
        <v>49.361020194749599</v>
      </c>
    </row>
    <row r="97" spans="1:6" ht="13">
      <c r="A97" s="2" t="s">
        <v>33</v>
      </c>
      <c r="B97" s="1" t="s">
        <v>366</v>
      </c>
      <c r="C97" s="1">
        <v>2011</v>
      </c>
      <c r="D97" s="2" t="s">
        <v>5</v>
      </c>
      <c r="E97" s="2" t="s">
        <v>24</v>
      </c>
      <c r="F97" s="1">
        <v>49.485272137497901</v>
      </c>
    </row>
    <row r="98" spans="1:6" ht="13">
      <c r="A98" s="2" t="s">
        <v>34</v>
      </c>
      <c r="B98" s="1" t="s">
        <v>367</v>
      </c>
      <c r="C98" s="1">
        <v>2011</v>
      </c>
      <c r="D98" s="2" t="s">
        <v>5</v>
      </c>
      <c r="E98" s="2" t="s">
        <v>24</v>
      </c>
      <c r="F98" s="1">
        <v>48.755184597265597</v>
      </c>
    </row>
    <row r="99" spans="1:6" ht="13">
      <c r="A99" s="2" t="s">
        <v>35</v>
      </c>
      <c r="B99" s="1" t="s">
        <v>368</v>
      </c>
      <c r="C99" s="1">
        <v>2011</v>
      </c>
      <c r="D99" s="2" t="s">
        <v>5</v>
      </c>
      <c r="E99" s="2" t="s">
        <v>24</v>
      </c>
      <c r="F99" s="1">
        <v>49.803019580089597</v>
      </c>
    </row>
    <row r="100" spans="1:6" ht="13">
      <c r="A100" s="2" t="s">
        <v>3</v>
      </c>
      <c r="B100" s="1" t="s">
        <v>336</v>
      </c>
      <c r="C100" s="1">
        <v>2011</v>
      </c>
      <c r="D100" s="2" t="s">
        <v>5</v>
      </c>
      <c r="E100" s="2" t="s">
        <v>24</v>
      </c>
      <c r="F100" s="1">
        <v>49.4378041788598</v>
      </c>
    </row>
    <row r="101" spans="1:6" ht="13">
      <c r="A101" s="2" t="s">
        <v>4</v>
      </c>
      <c r="B101" s="1" t="s">
        <v>337</v>
      </c>
      <c r="C101" s="1">
        <v>2012</v>
      </c>
      <c r="D101" s="2" t="s">
        <v>5</v>
      </c>
      <c r="E101" s="2" t="s">
        <v>24</v>
      </c>
      <c r="F101" s="1">
        <v>49.902652545532398</v>
      </c>
    </row>
    <row r="102" spans="1:6" ht="13">
      <c r="A102" s="2" t="s">
        <v>5</v>
      </c>
      <c r="B102" s="1" t="s">
        <v>338</v>
      </c>
      <c r="C102" s="1">
        <v>2012</v>
      </c>
      <c r="D102" s="2" t="s">
        <v>5</v>
      </c>
      <c r="E102" s="2" t="s">
        <v>24</v>
      </c>
      <c r="F102" s="1">
        <v>49.347556437608503</v>
      </c>
    </row>
    <row r="103" spans="1:6" ht="13">
      <c r="A103" s="2" t="s">
        <v>6</v>
      </c>
      <c r="B103" s="1" t="s">
        <v>339</v>
      </c>
      <c r="C103" s="1">
        <v>2012</v>
      </c>
      <c r="D103" s="2" t="s">
        <v>5</v>
      </c>
      <c r="E103" s="2" t="s">
        <v>24</v>
      </c>
      <c r="F103" s="1">
        <v>49.305235239852401</v>
      </c>
    </row>
    <row r="104" spans="1:6" ht="13">
      <c r="A104" s="2" t="s">
        <v>7</v>
      </c>
      <c r="B104" s="1" t="s">
        <v>340</v>
      </c>
      <c r="C104" s="1">
        <v>2012</v>
      </c>
      <c r="D104" s="2" t="s">
        <v>5</v>
      </c>
      <c r="E104" s="2" t="s">
        <v>24</v>
      </c>
      <c r="F104" s="1">
        <v>49.371147289272301</v>
      </c>
    </row>
    <row r="105" spans="1:6" ht="13">
      <c r="A105" s="2" t="s">
        <v>10</v>
      </c>
      <c r="B105" s="1" t="s">
        <v>343</v>
      </c>
      <c r="C105" s="1">
        <v>2012</v>
      </c>
      <c r="D105" s="2" t="s">
        <v>5</v>
      </c>
      <c r="E105" s="2" t="s">
        <v>24</v>
      </c>
      <c r="F105" s="1">
        <v>47.8629806773856</v>
      </c>
    </row>
    <row r="106" spans="1:6" ht="13">
      <c r="A106" s="2" t="s">
        <v>11</v>
      </c>
      <c r="B106" s="1" t="s">
        <v>344</v>
      </c>
      <c r="C106" s="1">
        <v>2012</v>
      </c>
      <c r="D106" s="2" t="s">
        <v>5</v>
      </c>
      <c r="E106" s="2" t="s">
        <v>24</v>
      </c>
      <c r="F106" s="1">
        <v>49.733704355968896</v>
      </c>
    </row>
    <row r="107" spans="1:6" ht="13">
      <c r="A107" s="2" t="s">
        <v>8</v>
      </c>
      <c r="B107" s="1" t="s">
        <v>341</v>
      </c>
      <c r="C107" s="1">
        <v>2012</v>
      </c>
      <c r="D107" s="2" t="s">
        <v>5</v>
      </c>
      <c r="E107" s="2" t="s">
        <v>24</v>
      </c>
      <c r="F107" s="1">
        <v>49.531706618589901</v>
      </c>
    </row>
    <row r="108" spans="1:6" ht="13">
      <c r="A108" s="2" t="s">
        <v>9</v>
      </c>
      <c r="B108" s="1" t="s">
        <v>342</v>
      </c>
      <c r="C108" s="1">
        <v>2012</v>
      </c>
      <c r="D108" s="2" t="s">
        <v>5</v>
      </c>
      <c r="E108" s="2" t="s">
        <v>24</v>
      </c>
      <c r="F108" s="1">
        <v>49.169217315260198</v>
      </c>
    </row>
    <row r="109" spans="1:6" ht="13">
      <c r="A109" s="2" t="s">
        <v>12</v>
      </c>
      <c r="B109" s="1" t="s">
        <v>345</v>
      </c>
      <c r="C109" s="1">
        <v>2012</v>
      </c>
      <c r="D109" s="2" t="s">
        <v>5</v>
      </c>
      <c r="E109" s="2" t="s">
        <v>24</v>
      </c>
      <c r="F109" s="1">
        <v>49.2904062759482</v>
      </c>
    </row>
    <row r="110" spans="1:6" ht="13">
      <c r="A110" s="2" t="s">
        <v>13</v>
      </c>
      <c r="B110" s="1" t="s">
        <v>346</v>
      </c>
      <c r="C110" s="1">
        <v>2012</v>
      </c>
      <c r="D110" s="2" t="s">
        <v>5</v>
      </c>
      <c r="E110" s="2" t="s">
        <v>24</v>
      </c>
      <c r="F110" s="1">
        <v>49.842626131285897</v>
      </c>
    </row>
    <row r="111" spans="1:6" ht="13">
      <c r="A111" s="2" t="s">
        <v>14</v>
      </c>
      <c r="B111" s="1" t="s">
        <v>347</v>
      </c>
      <c r="C111" s="1">
        <v>2012</v>
      </c>
      <c r="D111" s="2" t="s">
        <v>5</v>
      </c>
      <c r="E111" s="2" t="s">
        <v>24</v>
      </c>
      <c r="F111" s="1">
        <v>49.635409452575502</v>
      </c>
    </row>
    <row r="112" spans="1:6" ht="13">
      <c r="A112" s="2" t="s">
        <v>15</v>
      </c>
      <c r="B112" s="1" t="s">
        <v>348</v>
      </c>
      <c r="C112" s="1">
        <v>2012</v>
      </c>
      <c r="D112" s="2" t="s">
        <v>5</v>
      </c>
      <c r="E112" s="2" t="s">
        <v>24</v>
      </c>
      <c r="F112" s="1">
        <v>49.649098597380103</v>
      </c>
    </row>
    <row r="113" spans="1:6" ht="13">
      <c r="A113" s="2" t="s">
        <v>16</v>
      </c>
      <c r="B113" s="1" t="s">
        <v>349</v>
      </c>
      <c r="C113" s="1">
        <v>2012</v>
      </c>
      <c r="D113" s="2" t="s">
        <v>5</v>
      </c>
      <c r="E113" s="2" t="s">
        <v>24</v>
      </c>
      <c r="F113" s="1">
        <v>49.386801878309498</v>
      </c>
    </row>
    <row r="114" spans="1:6" ht="13">
      <c r="A114" s="2" t="s">
        <v>17</v>
      </c>
      <c r="B114" s="1" t="s">
        <v>350</v>
      </c>
      <c r="C114" s="1">
        <v>2012</v>
      </c>
      <c r="D114" s="2" t="s">
        <v>5</v>
      </c>
      <c r="E114" s="2" t="s">
        <v>24</v>
      </c>
      <c r="F114" s="1">
        <v>49.908507334249897</v>
      </c>
    </row>
    <row r="115" spans="1:6" ht="13">
      <c r="A115" s="2" t="s">
        <v>18</v>
      </c>
      <c r="B115" s="1" t="s">
        <v>351</v>
      </c>
      <c r="C115" s="1">
        <v>2012</v>
      </c>
      <c r="D115" s="2" t="s">
        <v>5</v>
      </c>
      <c r="E115" s="2" t="s">
        <v>24</v>
      </c>
      <c r="F115" s="1">
        <v>49.533573138680701</v>
      </c>
    </row>
    <row r="116" spans="1:6" ht="13">
      <c r="A116" s="2" t="s">
        <v>19</v>
      </c>
      <c r="B116" s="1" t="s">
        <v>352</v>
      </c>
      <c r="C116" s="1">
        <v>2012</v>
      </c>
      <c r="D116" s="2" t="s">
        <v>5</v>
      </c>
      <c r="E116" s="2" t="s">
        <v>24</v>
      </c>
      <c r="F116" s="1">
        <v>50.1385876370489</v>
      </c>
    </row>
    <row r="117" spans="1:6" ht="13">
      <c r="A117" s="2" t="s">
        <v>20</v>
      </c>
      <c r="B117" s="1" t="s">
        <v>353</v>
      </c>
      <c r="C117" s="1">
        <v>2012</v>
      </c>
      <c r="D117" s="2" t="s">
        <v>5</v>
      </c>
      <c r="E117" s="2" t="s">
        <v>24</v>
      </c>
      <c r="F117" s="1">
        <v>50.169633123796501</v>
      </c>
    </row>
    <row r="118" spans="1:6" ht="13">
      <c r="A118" s="2" t="s">
        <v>21</v>
      </c>
      <c r="B118" s="1" t="s">
        <v>354</v>
      </c>
      <c r="C118" s="1">
        <v>2012</v>
      </c>
      <c r="D118" s="2" t="s">
        <v>5</v>
      </c>
      <c r="E118" s="2" t="s">
        <v>24</v>
      </c>
      <c r="F118" s="1">
        <v>49.515319226499201</v>
      </c>
    </row>
    <row r="119" spans="1:6" ht="13">
      <c r="A119" s="2" t="s">
        <v>22</v>
      </c>
      <c r="B119" s="1" t="s">
        <v>355</v>
      </c>
      <c r="C119" s="1">
        <v>2012</v>
      </c>
      <c r="D119" s="2" t="s">
        <v>5</v>
      </c>
      <c r="E119" s="2" t="s">
        <v>24</v>
      </c>
      <c r="F119" s="1">
        <v>49.232538490424297</v>
      </c>
    </row>
    <row r="120" spans="1:6" ht="13">
      <c r="A120" s="2" t="s">
        <v>23</v>
      </c>
      <c r="B120" s="1" t="s">
        <v>356</v>
      </c>
      <c r="C120" s="1">
        <v>2012</v>
      </c>
      <c r="D120" s="2" t="s">
        <v>5</v>
      </c>
      <c r="E120" s="2" t="s">
        <v>24</v>
      </c>
      <c r="F120" s="1">
        <v>49.270131394129002</v>
      </c>
    </row>
    <row r="121" spans="1:6" ht="13">
      <c r="A121" s="2" t="s">
        <v>24</v>
      </c>
      <c r="B121" s="1" t="s">
        <v>357</v>
      </c>
      <c r="C121" s="1">
        <v>2012</v>
      </c>
      <c r="D121" s="2" t="s">
        <v>5</v>
      </c>
      <c r="E121" s="2" t="s">
        <v>24</v>
      </c>
      <c r="F121" s="1">
        <v>49.771874953678299</v>
      </c>
    </row>
    <row r="122" spans="1:6" ht="13">
      <c r="A122" s="2" t="s">
        <v>25</v>
      </c>
      <c r="B122" s="1" t="s">
        <v>358</v>
      </c>
      <c r="C122" s="1">
        <v>2012</v>
      </c>
      <c r="D122" s="2" t="s">
        <v>5</v>
      </c>
      <c r="E122" s="2" t="s">
        <v>24</v>
      </c>
      <c r="F122" s="1">
        <v>50.084326459872699</v>
      </c>
    </row>
    <row r="123" spans="1:6" ht="13">
      <c r="A123" s="2" t="s">
        <v>26</v>
      </c>
      <c r="B123" s="1" t="s">
        <v>359</v>
      </c>
      <c r="C123" s="1">
        <v>2012</v>
      </c>
      <c r="D123" s="2" t="s">
        <v>5</v>
      </c>
      <c r="E123" s="2" t="s">
        <v>24</v>
      </c>
      <c r="F123" s="1">
        <v>49.267502566994999</v>
      </c>
    </row>
    <row r="124" spans="1:6" ht="13">
      <c r="A124" s="2" t="s">
        <v>27</v>
      </c>
      <c r="B124" s="1" t="s">
        <v>360</v>
      </c>
      <c r="C124" s="1">
        <v>2012</v>
      </c>
      <c r="D124" s="2" t="s">
        <v>5</v>
      </c>
      <c r="E124" s="2" t="s">
        <v>24</v>
      </c>
      <c r="F124" s="1">
        <v>49.847278456898898</v>
      </c>
    </row>
    <row r="125" spans="1:6" ht="13">
      <c r="A125" s="2" t="s">
        <v>28</v>
      </c>
      <c r="B125" s="1" t="s">
        <v>361</v>
      </c>
      <c r="C125" s="1">
        <v>2012</v>
      </c>
      <c r="D125" s="2" t="s">
        <v>5</v>
      </c>
      <c r="E125" s="2" t="s">
        <v>24</v>
      </c>
      <c r="F125" s="1">
        <v>49.700772761605897</v>
      </c>
    </row>
    <row r="126" spans="1:6" ht="13">
      <c r="A126" s="2" t="s">
        <v>29</v>
      </c>
      <c r="B126" s="1" t="s">
        <v>362</v>
      </c>
      <c r="C126" s="1">
        <v>2012</v>
      </c>
      <c r="D126" s="2" t="s">
        <v>5</v>
      </c>
      <c r="E126" s="2" t="s">
        <v>24</v>
      </c>
      <c r="F126" s="1">
        <v>49.597175644518998</v>
      </c>
    </row>
    <row r="127" spans="1:6" ht="13">
      <c r="A127" s="2" t="s">
        <v>30</v>
      </c>
      <c r="B127" s="1" t="s">
        <v>363</v>
      </c>
      <c r="C127" s="1">
        <v>2012</v>
      </c>
      <c r="D127" s="2" t="s">
        <v>5</v>
      </c>
      <c r="E127" s="2" t="s">
        <v>24</v>
      </c>
      <c r="F127" s="1">
        <v>49.073337726174501</v>
      </c>
    </row>
    <row r="128" spans="1:6" ht="13">
      <c r="A128" s="2" t="s">
        <v>31</v>
      </c>
      <c r="B128" s="1" t="s">
        <v>364</v>
      </c>
      <c r="C128" s="1">
        <v>2012</v>
      </c>
      <c r="D128" s="2" t="s">
        <v>5</v>
      </c>
      <c r="E128" s="2" t="s">
        <v>24</v>
      </c>
      <c r="F128" s="1">
        <v>49.5611879519764</v>
      </c>
    </row>
    <row r="129" spans="1:6" ht="13">
      <c r="A129" s="2" t="s">
        <v>32</v>
      </c>
      <c r="B129" s="1" t="s">
        <v>365</v>
      </c>
      <c r="C129" s="1">
        <v>2012</v>
      </c>
      <c r="D129" s="2" t="s">
        <v>5</v>
      </c>
      <c r="E129" s="2" t="s">
        <v>24</v>
      </c>
      <c r="F129" s="1">
        <v>49.349803099413499</v>
      </c>
    </row>
    <row r="130" spans="1:6" ht="13">
      <c r="A130" s="2" t="s">
        <v>33</v>
      </c>
      <c r="B130" s="1" t="s">
        <v>366</v>
      </c>
      <c r="C130" s="1">
        <v>2012</v>
      </c>
      <c r="D130" s="2" t="s">
        <v>5</v>
      </c>
      <c r="E130" s="2" t="s">
        <v>24</v>
      </c>
      <c r="F130" s="1">
        <v>49.534089593703001</v>
      </c>
    </row>
    <row r="131" spans="1:6" ht="13">
      <c r="A131" s="2" t="s">
        <v>34</v>
      </c>
      <c r="B131" s="1" t="s">
        <v>367</v>
      </c>
      <c r="C131" s="1">
        <v>2012</v>
      </c>
      <c r="D131" s="2" t="s">
        <v>5</v>
      </c>
      <c r="E131" s="2" t="s">
        <v>24</v>
      </c>
      <c r="F131" s="1">
        <v>49.2533518487732</v>
      </c>
    </row>
    <row r="132" spans="1:6" ht="13">
      <c r="A132" s="2" t="s">
        <v>35</v>
      </c>
      <c r="B132" s="1" t="s">
        <v>368</v>
      </c>
      <c r="C132" s="1">
        <v>2012</v>
      </c>
      <c r="D132" s="2" t="s">
        <v>5</v>
      </c>
      <c r="E132" s="2" t="s">
        <v>24</v>
      </c>
      <c r="F132" s="1">
        <v>49.7969363123634</v>
      </c>
    </row>
    <row r="133" spans="1:6" ht="13">
      <c r="A133" s="2" t="s">
        <v>3</v>
      </c>
      <c r="B133" s="1" t="s">
        <v>336</v>
      </c>
      <c r="C133" s="1">
        <v>2012</v>
      </c>
      <c r="D133" s="2" t="s">
        <v>5</v>
      </c>
      <c r="E133" s="2" t="s">
        <v>24</v>
      </c>
      <c r="F133" s="1">
        <v>49.505270469598003</v>
      </c>
    </row>
    <row r="134" spans="1:6" ht="13">
      <c r="A134" s="2" t="s">
        <v>4</v>
      </c>
      <c r="B134" s="1" t="s">
        <v>337</v>
      </c>
      <c r="C134" s="1">
        <v>2013</v>
      </c>
      <c r="D134" s="2" t="s">
        <v>5</v>
      </c>
      <c r="E134" s="2" t="s">
        <v>24</v>
      </c>
      <c r="F134" s="1">
        <v>49.652553329023903</v>
      </c>
    </row>
    <row r="135" spans="1:6" ht="13">
      <c r="A135" s="2" t="s">
        <v>5</v>
      </c>
      <c r="B135" s="1" t="s">
        <v>338</v>
      </c>
      <c r="C135" s="1">
        <v>2013</v>
      </c>
      <c r="D135" s="2" t="s">
        <v>5</v>
      </c>
      <c r="E135" s="2" t="s">
        <v>24</v>
      </c>
      <c r="F135" s="1">
        <v>49.535516896783797</v>
      </c>
    </row>
    <row r="136" spans="1:6" ht="13">
      <c r="A136" s="2" t="s">
        <v>6</v>
      </c>
      <c r="B136" s="1" t="s">
        <v>339</v>
      </c>
      <c r="C136" s="1">
        <v>2013</v>
      </c>
      <c r="D136" s="2" t="s">
        <v>5</v>
      </c>
      <c r="E136" s="2" t="s">
        <v>24</v>
      </c>
      <c r="F136" s="1">
        <v>49.226220600378198</v>
      </c>
    </row>
    <row r="137" spans="1:6" ht="13">
      <c r="A137" s="2" t="s">
        <v>7</v>
      </c>
      <c r="B137" s="1" t="s">
        <v>340</v>
      </c>
      <c r="C137" s="1">
        <v>2013</v>
      </c>
      <c r="D137" s="2" t="s">
        <v>5</v>
      </c>
      <c r="E137" s="2" t="s">
        <v>24</v>
      </c>
      <c r="F137" s="1">
        <v>49.231480665903298</v>
      </c>
    </row>
    <row r="138" spans="1:6" ht="13">
      <c r="A138" s="2" t="s">
        <v>10</v>
      </c>
      <c r="B138" s="1" t="s">
        <v>343</v>
      </c>
      <c r="C138" s="1">
        <v>2013</v>
      </c>
      <c r="D138" s="2" t="s">
        <v>5</v>
      </c>
      <c r="E138" s="2" t="s">
        <v>24</v>
      </c>
      <c r="F138" s="1">
        <v>48.017921170885401</v>
      </c>
    </row>
    <row r="139" spans="1:6" ht="13">
      <c r="A139" s="2" t="s">
        <v>11</v>
      </c>
      <c r="B139" s="1" t="s">
        <v>344</v>
      </c>
      <c r="C139" s="1">
        <v>2013</v>
      </c>
      <c r="D139" s="2" t="s">
        <v>5</v>
      </c>
      <c r="E139" s="2" t="s">
        <v>24</v>
      </c>
      <c r="F139" s="1">
        <v>49.6552878529507</v>
      </c>
    </row>
    <row r="140" spans="1:6" ht="13">
      <c r="A140" s="2" t="s">
        <v>8</v>
      </c>
      <c r="B140" s="1" t="s">
        <v>341</v>
      </c>
      <c r="C140" s="1">
        <v>2013</v>
      </c>
      <c r="D140" s="2" t="s">
        <v>5</v>
      </c>
      <c r="E140" s="2" t="s">
        <v>24</v>
      </c>
      <c r="F140" s="1">
        <v>49.591345688648602</v>
      </c>
    </row>
    <row r="141" spans="1:6" ht="13">
      <c r="A141" s="2" t="s">
        <v>9</v>
      </c>
      <c r="B141" s="1" t="s">
        <v>342</v>
      </c>
      <c r="C141" s="1">
        <v>2013</v>
      </c>
      <c r="D141" s="2" t="s">
        <v>5</v>
      </c>
      <c r="E141" s="2" t="s">
        <v>24</v>
      </c>
      <c r="F141" s="1">
        <v>49.495378087589003</v>
      </c>
    </row>
    <row r="142" spans="1:6" ht="13">
      <c r="A142" s="2" t="s">
        <v>12</v>
      </c>
      <c r="B142" s="1" t="s">
        <v>345</v>
      </c>
      <c r="C142" s="1">
        <v>2013</v>
      </c>
      <c r="D142" s="2" t="s">
        <v>5</v>
      </c>
      <c r="E142" s="2" t="s">
        <v>24</v>
      </c>
      <c r="F142" s="1">
        <v>49.245625117935198</v>
      </c>
    </row>
    <row r="143" spans="1:6" ht="13">
      <c r="A143" s="2" t="s">
        <v>13</v>
      </c>
      <c r="B143" s="1" t="s">
        <v>346</v>
      </c>
      <c r="C143" s="1">
        <v>2013</v>
      </c>
      <c r="D143" s="2" t="s">
        <v>5</v>
      </c>
      <c r="E143" s="2" t="s">
        <v>24</v>
      </c>
      <c r="F143" s="1">
        <v>49.788797442736602</v>
      </c>
    </row>
    <row r="144" spans="1:6" ht="13">
      <c r="A144" s="2" t="s">
        <v>14</v>
      </c>
      <c r="B144" s="1" t="s">
        <v>347</v>
      </c>
      <c r="C144" s="1">
        <v>2013</v>
      </c>
      <c r="D144" s="2" t="s">
        <v>5</v>
      </c>
      <c r="E144" s="2" t="s">
        <v>24</v>
      </c>
      <c r="F144" s="1">
        <v>49.482857892182402</v>
      </c>
    </row>
    <row r="145" spans="1:6" ht="13">
      <c r="A145" s="2" t="s">
        <v>15</v>
      </c>
      <c r="B145" s="1" t="s">
        <v>348</v>
      </c>
      <c r="C145" s="1">
        <v>2013</v>
      </c>
      <c r="D145" s="2" t="s">
        <v>5</v>
      </c>
      <c r="E145" s="2" t="s">
        <v>24</v>
      </c>
      <c r="F145" s="1">
        <v>49.639057570791103</v>
      </c>
    </row>
    <row r="146" spans="1:6" ht="13">
      <c r="A146" s="2" t="s">
        <v>16</v>
      </c>
      <c r="B146" s="1" t="s">
        <v>349</v>
      </c>
      <c r="C146" s="1">
        <v>2013</v>
      </c>
      <c r="D146" s="2" t="s">
        <v>5</v>
      </c>
      <c r="E146" s="2" t="s">
        <v>24</v>
      </c>
      <c r="F146" s="1">
        <v>49.387651270123897</v>
      </c>
    </row>
    <row r="147" spans="1:6" ht="13">
      <c r="A147" s="2" t="s">
        <v>17</v>
      </c>
      <c r="B147" s="1" t="s">
        <v>350</v>
      </c>
      <c r="C147" s="1">
        <v>2013</v>
      </c>
      <c r="D147" s="2" t="s">
        <v>5</v>
      </c>
      <c r="E147" s="2" t="s">
        <v>24</v>
      </c>
      <c r="F147" s="1">
        <v>49.9214046118651</v>
      </c>
    </row>
    <row r="148" spans="1:6" ht="13">
      <c r="A148" s="2" t="s">
        <v>18</v>
      </c>
      <c r="B148" s="1" t="s">
        <v>351</v>
      </c>
      <c r="C148" s="1">
        <v>2013</v>
      </c>
      <c r="D148" s="2" t="s">
        <v>5</v>
      </c>
      <c r="E148" s="2" t="s">
        <v>24</v>
      </c>
      <c r="F148" s="1">
        <v>49.4408510329039</v>
      </c>
    </row>
    <row r="149" spans="1:6" ht="13">
      <c r="A149" s="2" t="s">
        <v>19</v>
      </c>
      <c r="B149" s="1" t="s">
        <v>352</v>
      </c>
      <c r="C149" s="1">
        <v>2013</v>
      </c>
      <c r="D149" s="2" t="s">
        <v>5</v>
      </c>
      <c r="E149" s="2" t="s">
        <v>24</v>
      </c>
      <c r="F149" s="1">
        <v>50.1153842961143</v>
      </c>
    </row>
    <row r="150" spans="1:6" ht="13">
      <c r="A150" s="2" t="s">
        <v>20</v>
      </c>
      <c r="B150" s="1" t="s">
        <v>353</v>
      </c>
      <c r="C150" s="1">
        <v>2013</v>
      </c>
      <c r="D150" s="2" t="s">
        <v>5</v>
      </c>
      <c r="E150" s="2" t="s">
        <v>24</v>
      </c>
      <c r="F150" s="1">
        <v>50.0311561774203</v>
      </c>
    </row>
    <row r="151" spans="1:6" ht="13">
      <c r="A151" s="2" t="s">
        <v>21</v>
      </c>
      <c r="B151" s="1" t="s">
        <v>354</v>
      </c>
      <c r="C151" s="1">
        <v>2013</v>
      </c>
      <c r="D151" s="2" t="s">
        <v>5</v>
      </c>
      <c r="E151" s="2" t="s">
        <v>24</v>
      </c>
      <c r="F151" s="1">
        <v>49.915139436027602</v>
      </c>
    </row>
    <row r="152" spans="1:6" ht="13">
      <c r="A152" s="2" t="s">
        <v>22</v>
      </c>
      <c r="B152" s="1" t="s">
        <v>355</v>
      </c>
      <c r="C152" s="1">
        <v>2013</v>
      </c>
      <c r="D152" s="2" t="s">
        <v>5</v>
      </c>
      <c r="E152" s="2" t="s">
        <v>24</v>
      </c>
      <c r="F152" s="1">
        <v>49.2881963075762</v>
      </c>
    </row>
    <row r="153" spans="1:6" ht="13">
      <c r="A153" s="2" t="s">
        <v>23</v>
      </c>
      <c r="B153" s="1" t="s">
        <v>356</v>
      </c>
      <c r="C153" s="1">
        <v>2013</v>
      </c>
      <c r="D153" s="2" t="s">
        <v>5</v>
      </c>
      <c r="E153" s="2" t="s">
        <v>24</v>
      </c>
      <c r="F153" s="1">
        <v>49.338085311456297</v>
      </c>
    </row>
    <row r="154" spans="1:6" ht="13">
      <c r="A154" s="2" t="s">
        <v>24</v>
      </c>
      <c r="B154" s="1" t="s">
        <v>357</v>
      </c>
      <c r="C154" s="1">
        <v>2013</v>
      </c>
      <c r="D154" s="2" t="s">
        <v>5</v>
      </c>
      <c r="E154" s="2" t="s">
        <v>24</v>
      </c>
      <c r="F154" s="1">
        <v>49.717073618189801</v>
      </c>
    </row>
    <row r="155" spans="1:6" ht="13">
      <c r="A155" s="2" t="s">
        <v>25</v>
      </c>
      <c r="B155" s="1" t="s">
        <v>358</v>
      </c>
      <c r="C155" s="1">
        <v>2013</v>
      </c>
      <c r="D155" s="2" t="s">
        <v>5</v>
      </c>
      <c r="E155" s="2" t="s">
        <v>24</v>
      </c>
      <c r="F155" s="1">
        <v>50.275821243812302</v>
      </c>
    </row>
    <row r="156" spans="1:6" ht="13">
      <c r="A156" s="2" t="s">
        <v>26</v>
      </c>
      <c r="B156" s="1" t="s">
        <v>359</v>
      </c>
      <c r="C156" s="1">
        <v>2013</v>
      </c>
      <c r="D156" s="2" t="s">
        <v>5</v>
      </c>
      <c r="E156" s="2" t="s">
        <v>24</v>
      </c>
      <c r="F156" s="1">
        <v>49.3431012110727</v>
      </c>
    </row>
    <row r="157" spans="1:6" ht="13">
      <c r="A157" s="2" t="s">
        <v>27</v>
      </c>
      <c r="B157" s="1" t="s">
        <v>360</v>
      </c>
      <c r="C157" s="1">
        <v>2013</v>
      </c>
      <c r="D157" s="2" t="s">
        <v>5</v>
      </c>
      <c r="E157" s="2" t="s">
        <v>24</v>
      </c>
      <c r="F157" s="1">
        <v>49.803230173472301</v>
      </c>
    </row>
    <row r="158" spans="1:6" ht="13">
      <c r="A158" s="2" t="s">
        <v>28</v>
      </c>
      <c r="B158" s="1" t="s">
        <v>361</v>
      </c>
      <c r="C158" s="1">
        <v>2013</v>
      </c>
      <c r="D158" s="2" t="s">
        <v>5</v>
      </c>
      <c r="E158" s="2" t="s">
        <v>24</v>
      </c>
      <c r="F158" s="1">
        <v>49.4277520169396</v>
      </c>
    </row>
    <row r="159" spans="1:6" ht="13">
      <c r="A159" s="2" t="s">
        <v>29</v>
      </c>
      <c r="B159" s="1" t="s">
        <v>362</v>
      </c>
      <c r="C159" s="1">
        <v>2013</v>
      </c>
      <c r="D159" s="2" t="s">
        <v>5</v>
      </c>
      <c r="E159" s="2" t="s">
        <v>24</v>
      </c>
      <c r="F159" s="1">
        <v>49.696980510404998</v>
      </c>
    </row>
    <row r="160" spans="1:6" ht="13">
      <c r="A160" s="2" t="s">
        <v>30</v>
      </c>
      <c r="B160" s="1" t="s">
        <v>363</v>
      </c>
      <c r="C160" s="1">
        <v>2013</v>
      </c>
      <c r="D160" s="2" t="s">
        <v>5</v>
      </c>
      <c r="E160" s="2" t="s">
        <v>24</v>
      </c>
      <c r="F160" s="1">
        <v>48.9771288964766</v>
      </c>
    </row>
    <row r="161" spans="1:6" ht="13">
      <c r="A161" s="2" t="s">
        <v>31</v>
      </c>
      <c r="B161" s="1" t="s">
        <v>364</v>
      </c>
      <c r="C161" s="1">
        <v>2013</v>
      </c>
      <c r="D161" s="2" t="s">
        <v>5</v>
      </c>
      <c r="E161" s="2" t="s">
        <v>24</v>
      </c>
      <c r="F161" s="1">
        <v>49.878942785720298</v>
      </c>
    </row>
    <row r="162" spans="1:6" ht="13">
      <c r="A162" s="2" t="s">
        <v>32</v>
      </c>
      <c r="B162" s="1" t="s">
        <v>365</v>
      </c>
      <c r="C162" s="1">
        <v>2013</v>
      </c>
      <c r="D162" s="2" t="s">
        <v>5</v>
      </c>
      <c r="E162" s="2" t="s">
        <v>24</v>
      </c>
      <c r="F162" s="1">
        <v>49.561546397350298</v>
      </c>
    </row>
    <row r="163" spans="1:6" ht="13">
      <c r="A163" s="2" t="s">
        <v>33</v>
      </c>
      <c r="B163" s="1" t="s">
        <v>366</v>
      </c>
      <c r="C163" s="1">
        <v>2013</v>
      </c>
      <c r="D163" s="2" t="s">
        <v>5</v>
      </c>
      <c r="E163" s="2" t="s">
        <v>24</v>
      </c>
      <c r="F163" s="1">
        <v>49.6418709808936</v>
      </c>
    </row>
    <row r="164" spans="1:6" ht="13">
      <c r="A164" s="2" t="s">
        <v>34</v>
      </c>
      <c r="B164" s="1" t="s">
        <v>367</v>
      </c>
      <c r="C164" s="1">
        <v>2013</v>
      </c>
      <c r="D164" s="2" t="s">
        <v>5</v>
      </c>
      <c r="E164" s="2" t="s">
        <v>24</v>
      </c>
      <c r="F164" s="1">
        <v>49.5154069740273</v>
      </c>
    </row>
    <row r="165" spans="1:6" ht="13">
      <c r="A165" s="2" t="s">
        <v>35</v>
      </c>
      <c r="B165" s="1" t="s">
        <v>368</v>
      </c>
      <c r="C165" s="1">
        <v>2013</v>
      </c>
      <c r="D165" s="2" t="s">
        <v>5</v>
      </c>
      <c r="E165" s="2" t="s">
        <v>24</v>
      </c>
      <c r="F165" s="1">
        <v>49.986643729498098</v>
      </c>
    </row>
    <row r="166" spans="1:6" ht="13">
      <c r="A166" s="2" t="s">
        <v>3</v>
      </c>
      <c r="B166" s="1" t="s">
        <v>336</v>
      </c>
      <c r="C166" s="1">
        <v>2013</v>
      </c>
      <c r="D166" s="2" t="s">
        <v>5</v>
      </c>
      <c r="E166" s="2" t="s">
        <v>24</v>
      </c>
      <c r="F166" s="1">
        <v>49.515951196754401</v>
      </c>
    </row>
    <row r="167" spans="1:6" ht="13">
      <c r="A167" s="2" t="s">
        <v>4</v>
      </c>
      <c r="B167" s="1" t="s">
        <v>337</v>
      </c>
      <c r="C167" s="1">
        <v>2014</v>
      </c>
      <c r="D167" s="2" t="s">
        <v>5</v>
      </c>
      <c r="E167" s="2" t="s">
        <v>24</v>
      </c>
      <c r="F167" s="1">
        <v>49.472877638914603</v>
      </c>
    </row>
    <row r="168" spans="1:6" ht="13">
      <c r="A168" s="2" t="s">
        <v>5</v>
      </c>
      <c r="B168" s="1" t="s">
        <v>338</v>
      </c>
      <c r="C168" s="1">
        <v>2014</v>
      </c>
      <c r="D168" s="2" t="s">
        <v>5</v>
      </c>
      <c r="E168" s="2" t="s">
        <v>24</v>
      </c>
      <c r="F168" s="1">
        <v>49.718775557306103</v>
      </c>
    </row>
    <row r="169" spans="1:6" ht="13">
      <c r="A169" s="2" t="s">
        <v>6</v>
      </c>
      <c r="B169" s="1" t="s">
        <v>339</v>
      </c>
      <c r="C169" s="1">
        <v>2014</v>
      </c>
      <c r="D169" s="2" t="s">
        <v>5</v>
      </c>
      <c r="E169" s="2" t="s">
        <v>24</v>
      </c>
      <c r="F169" s="1">
        <v>49.320606975613501</v>
      </c>
    </row>
    <row r="170" spans="1:6" ht="13">
      <c r="A170" s="2" t="s">
        <v>7</v>
      </c>
      <c r="B170" s="1" t="s">
        <v>340</v>
      </c>
      <c r="C170" s="1">
        <v>2014</v>
      </c>
      <c r="D170" s="2" t="s">
        <v>5</v>
      </c>
      <c r="E170" s="2" t="s">
        <v>24</v>
      </c>
      <c r="F170" s="1">
        <v>49.534087371588697</v>
      </c>
    </row>
    <row r="171" spans="1:6" ht="13">
      <c r="A171" s="2" t="s">
        <v>10</v>
      </c>
      <c r="B171" s="1" t="s">
        <v>343</v>
      </c>
      <c r="C171" s="1">
        <v>2014</v>
      </c>
      <c r="D171" s="2" t="s">
        <v>5</v>
      </c>
      <c r="E171" s="2" t="s">
        <v>24</v>
      </c>
      <c r="F171" s="1">
        <v>48.080847216841001</v>
      </c>
    </row>
    <row r="172" spans="1:6" ht="13">
      <c r="A172" s="2" t="s">
        <v>11</v>
      </c>
      <c r="B172" s="1" t="s">
        <v>344</v>
      </c>
      <c r="C172" s="1">
        <v>2014</v>
      </c>
      <c r="D172" s="2" t="s">
        <v>5</v>
      </c>
      <c r="E172" s="2" t="s">
        <v>24</v>
      </c>
      <c r="F172" s="1">
        <v>49.622997904106398</v>
      </c>
    </row>
    <row r="173" spans="1:6" ht="13">
      <c r="A173" s="2" t="s">
        <v>8</v>
      </c>
      <c r="B173" s="1" t="s">
        <v>341</v>
      </c>
      <c r="C173" s="1">
        <v>2014</v>
      </c>
      <c r="D173" s="2" t="s">
        <v>5</v>
      </c>
      <c r="E173" s="2" t="s">
        <v>24</v>
      </c>
      <c r="F173" s="1">
        <v>49.851480442944698</v>
      </c>
    </row>
    <row r="174" spans="1:6" ht="13">
      <c r="A174" s="2" t="s">
        <v>9</v>
      </c>
      <c r="B174" s="1" t="s">
        <v>342</v>
      </c>
      <c r="C174" s="1">
        <v>2014</v>
      </c>
      <c r="D174" s="2" t="s">
        <v>5</v>
      </c>
      <c r="E174" s="2" t="s">
        <v>24</v>
      </c>
      <c r="F174" s="1">
        <v>49.408393156087698</v>
      </c>
    </row>
    <row r="175" spans="1:6" ht="13">
      <c r="A175" s="2" t="s">
        <v>12</v>
      </c>
      <c r="B175" s="1" t="s">
        <v>345</v>
      </c>
      <c r="C175" s="1">
        <v>2014</v>
      </c>
      <c r="D175" s="2" t="s">
        <v>5</v>
      </c>
      <c r="E175" s="2" t="s">
        <v>24</v>
      </c>
      <c r="F175" s="1">
        <v>49.222413461813602</v>
      </c>
    </row>
    <row r="176" spans="1:6" ht="13">
      <c r="A176" s="2" t="s">
        <v>13</v>
      </c>
      <c r="B176" s="1" t="s">
        <v>346</v>
      </c>
      <c r="C176" s="1">
        <v>2014</v>
      </c>
      <c r="D176" s="2" t="s">
        <v>5</v>
      </c>
      <c r="E176" s="2" t="s">
        <v>24</v>
      </c>
      <c r="F176" s="1">
        <v>49.673401036107101</v>
      </c>
    </row>
    <row r="177" spans="1:6" ht="13">
      <c r="A177" s="2" t="s">
        <v>14</v>
      </c>
      <c r="B177" s="1" t="s">
        <v>347</v>
      </c>
      <c r="C177" s="1">
        <v>2014</v>
      </c>
      <c r="D177" s="2" t="s">
        <v>5</v>
      </c>
      <c r="E177" s="2" t="s">
        <v>24</v>
      </c>
      <c r="F177" s="1">
        <v>49.7821002366722</v>
      </c>
    </row>
    <row r="178" spans="1:6" ht="13">
      <c r="A178" s="2" t="s">
        <v>15</v>
      </c>
      <c r="B178" s="1" t="s">
        <v>348</v>
      </c>
      <c r="C178" s="1">
        <v>2014</v>
      </c>
      <c r="D178" s="2" t="s">
        <v>5</v>
      </c>
      <c r="E178" s="2" t="s">
        <v>24</v>
      </c>
      <c r="F178" s="1">
        <v>49.735183771951903</v>
      </c>
    </row>
    <row r="179" spans="1:6" ht="13">
      <c r="A179" s="2" t="s">
        <v>16</v>
      </c>
      <c r="B179" s="1" t="s">
        <v>349</v>
      </c>
      <c r="C179" s="1">
        <v>2014</v>
      </c>
      <c r="D179" s="2" t="s">
        <v>5</v>
      </c>
      <c r="E179" s="2" t="s">
        <v>24</v>
      </c>
      <c r="F179" s="1">
        <v>49.430035957463097</v>
      </c>
    </row>
    <row r="180" spans="1:6" ht="13">
      <c r="A180" s="2" t="s">
        <v>17</v>
      </c>
      <c r="B180" s="1" t="s">
        <v>350</v>
      </c>
      <c r="C180" s="1">
        <v>2014</v>
      </c>
      <c r="D180" s="2" t="s">
        <v>5</v>
      </c>
      <c r="E180" s="2" t="s">
        <v>24</v>
      </c>
      <c r="F180" s="1">
        <v>49.957352666791103</v>
      </c>
    </row>
    <row r="181" spans="1:6" ht="13">
      <c r="A181" s="2" t="s">
        <v>18</v>
      </c>
      <c r="B181" s="1" t="s">
        <v>351</v>
      </c>
      <c r="C181" s="1">
        <v>2014</v>
      </c>
      <c r="D181" s="2" t="s">
        <v>5</v>
      </c>
      <c r="E181" s="2" t="s">
        <v>24</v>
      </c>
      <c r="F181" s="1">
        <v>49.406147544625</v>
      </c>
    </row>
    <row r="182" spans="1:6" ht="13">
      <c r="A182" s="2" t="s">
        <v>19</v>
      </c>
      <c r="B182" s="1" t="s">
        <v>352</v>
      </c>
      <c r="C182" s="1">
        <v>2014</v>
      </c>
      <c r="D182" s="2" t="s">
        <v>5</v>
      </c>
      <c r="E182" s="2" t="s">
        <v>24</v>
      </c>
      <c r="F182" s="1">
        <v>50.0553577182705</v>
      </c>
    </row>
    <row r="183" spans="1:6" ht="13">
      <c r="A183" s="2" t="s">
        <v>20</v>
      </c>
      <c r="B183" s="1" t="s">
        <v>353</v>
      </c>
      <c r="C183" s="1">
        <v>2014</v>
      </c>
      <c r="D183" s="2" t="s">
        <v>5</v>
      </c>
      <c r="E183" s="2" t="s">
        <v>24</v>
      </c>
      <c r="F183" s="1">
        <v>49.808914839867903</v>
      </c>
    </row>
    <row r="184" spans="1:6" ht="13">
      <c r="A184" s="2" t="s">
        <v>21</v>
      </c>
      <c r="B184" s="1" t="s">
        <v>354</v>
      </c>
      <c r="C184" s="1">
        <v>2014</v>
      </c>
      <c r="D184" s="2" t="s">
        <v>5</v>
      </c>
      <c r="E184" s="2" t="s">
        <v>24</v>
      </c>
      <c r="F184" s="1">
        <v>49.7040429708304</v>
      </c>
    </row>
    <row r="185" spans="1:6" ht="13">
      <c r="A185" s="2" t="s">
        <v>22</v>
      </c>
      <c r="B185" s="1" t="s">
        <v>355</v>
      </c>
      <c r="C185" s="1">
        <v>2014</v>
      </c>
      <c r="D185" s="2" t="s">
        <v>5</v>
      </c>
      <c r="E185" s="2" t="s">
        <v>24</v>
      </c>
      <c r="F185" s="1">
        <v>49.3213603757032</v>
      </c>
    </row>
    <row r="186" spans="1:6" ht="13">
      <c r="A186" s="2" t="s">
        <v>23</v>
      </c>
      <c r="B186" s="1" t="s">
        <v>356</v>
      </c>
      <c r="C186" s="1">
        <v>2014</v>
      </c>
      <c r="D186" s="2" t="s">
        <v>5</v>
      </c>
      <c r="E186" s="2" t="s">
        <v>24</v>
      </c>
      <c r="F186" s="1">
        <v>49.218871444116303</v>
      </c>
    </row>
    <row r="187" spans="1:6" ht="13">
      <c r="A187" s="2" t="s">
        <v>24</v>
      </c>
      <c r="B187" s="1" t="s">
        <v>357</v>
      </c>
      <c r="C187" s="1">
        <v>2014</v>
      </c>
      <c r="D187" s="2" t="s">
        <v>5</v>
      </c>
      <c r="E187" s="2" t="s">
        <v>24</v>
      </c>
      <c r="F187" s="1">
        <v>49.7838366370637</v>
      </c>
    </row>
    <row r="188" spans="1:6" ht="13">
      <c r="A188" s="2" t="s">
        <v>25</v>
      </c>
      <c r="B188" s="1" t="s">
        <v>358</v>
      </c>
      <c r="C188" s="1">
        <v>2014</v>
      </c>
      <c r="D188" s="2" t="s">
        <v>5</v>
      </c>
      <c r="E188" s="2" t="s">
        <v>24</v>
      </c>
      <c r="F188" s="1">
        <v>50.246729590991897</v>
      </c>
    </row>
    <row r="189" spans="1:6" ht="13">
      <c r="A189" s="2" t="s">
        <v>26</v>
      </c>
      <c r="B189" s="1" t="s">
        <v>359</v>
      </c>
      <c r="C189" s="1">
        <v>2014</v>
      </c>
      <c r="D189" s="2" t="s">
        <v>5</v>
      </c>
      <c r="E189" s="2" t="s">
        <v>24</v>
      </c>
      <c r="F189" s="1">
        <v>49.652743572061901</v>
      </c>
    </row>
    <row r="190" spans="1:6" ht="13">
      <c r="A190" s="2" t="s">
        <v>27</v>
      </c>
      <c r="B190" s="1" t="s">
        <v>360</v>
      </c>
      <c r="C190" s="1">
        <v>2014</v>
      </c>
      <c r="D190" s="2" t="s">
        <v>5</v>
      </c>
      <c r="E190" s="2" t="s">
        <v>24</v>
      </c>
      <c r="F190" s="1">
        <v>49.996806354773298</v>
      </c>
    </row>
    <row r="191" spans="1:6" ht="13">
      <c r="A191" s="2" t="s">
        <v>28</v>
      </c>
      <c r="B191" s="1" t="s">
        <v>361</v>
      </c>
      <c r="C191" s="1">
        <v>2014</v>
      </c>
      <c r="D191" s="2" t="s">
        <v>5</v>
      </c>
      <c r="E191" s="2" t="s">
        <v>24</v>
      </c>
      <c r="F191" s="1">
        <v>49.6212874981344</v>
      </c>
    </row>
    <row r="192" spans="1:6" ht="13">
      <c r="A192" s="2" t="s">
        <v>29</v>
      </c>
      <c r="B192" s="1" t="s">
        <v>362</v>
      </c>
      <c r="C192" s="1">
        <v>2014</v>
      </c>
      <c r="D192" s="2" t="s">
        <v>5</v>
      </c>
      <c r="E192" s="2" t="s">
        <v>24</v>
      </c>
      <c r="F192" s="1">
        <v>49.550971087348003</v>
      </c>
    </row>
    <row r="193" spans="1:6" ht="13">
      <c r="A193" s="2" t="s">
        <v>30</v>
      </c>
      <c r="B193" s="1" t="s">
        <v>363</v>
      </c>
      <c r="C193" s="1">
        <v>2014</v>
      </c>
      <c r="D193" s="2" t="s">
        <v>5</v>
      </c>
      <c r="E193" s="2" t="s">
        <v>24</v>
      </c>
      <c r="F193" s="1">
        <v>49.170106577300899</v>
      </c>
    </row>
    <row r="194" spans="1:6" ht="13">
      <c r="A194" s="2" t="s">
        <v>31</v>
      </c>
      <c r="B194" s="1" t="s">
        <v>364</v>
      </c>
      <c r="C194" s="1">
        <v>2014</v>
      </c>
      <c r="D194" s="2" t="s">
        <v>5</v>
      </c>
      <c r="E194" s="2" t="s">
        <v>24</v>
      </c>
      <c r="F194" s="1">
        <v>49.887576365810098</v>
      </c>
    </row>
    <row r="195" spans="1:6" ht="13">
      <c r="A195" s="2" t="s">
        <v>32</v>
      </c>
      <c r="B195" s="1" t="s">
        <v>365</v>
      </c>
      <c r="C195" s="1">
        <v>2014</v>
      </c>
      <c r="D195" s="2" t="s">
        <v>5</v>
      </c>
      <c r="E195" s="2" t="s">
        <v>24</v>
      </c>
      <c r="F195" s="1">
        <v>49.3296267723657</v>
      </c>
    </row>
    <row r="196" spans="1:6" ht="13">
      <c r="A196" s="2" t="s">
        <v>33</v>
      </c>
      <c r="B196" s="1" t="s">
        <v>366</v>
      </c>
      <c r="C196" s="1">
        <v>2014</v>
      </c>
      <c r="D196" s="2" t="s">
        <v>5</v>
      </c>
      <c r="E196" s="2" t="s">
        <v>24</v>
      </c>
      <c r="F196" s="1">
        <v>49.459496673912497</v>
      </c>
    </row>
    <row r="197" spans="1:6" ht="13">
      <c r="A197" s="2" t="s">
        <v>34</v>
      </c>
      <c r="B197" s="1" t="s">
        <v>367</v>
      </c>
      <c r="C197" s="1">
        <v>2014</v>
      </c>
      <c r="D197" s="2" t="s">
        <v>5</v>
      </c>
      <c r="E197" s="2" t="s">
        <v>24</v>
      </c>
      <c r="F197" s="1">
        <v>49.416779794381398</v>
      </c>
    </row>
    <row r="198" spans="1:6" ht="13">
      <c r="A198" s="2" t="s">
        <v>35</v>
      </c>
      <c r="B198" s="1" t="s">
        <v>368</v>
      </c>
      <c r="C198" s="1">
        <v>2014</v>
      </c>
      <c r="D198" s="2" t="s">
        <v>5</v>
      </c>
      <c r="E198" s="2" t="s">
        <v>24</v>
      </c>
      <c r="F198" s="1">
        <v>49.645094380921599</v>
      </c>
    </row>
    <row r="199" spans="1:6" ht="13">
      <c r="A199" s="2" t="s">
        <v>3</v>
      </c>
      <c r="B199" s="1" t="s">
        <v>336</v>
      </c>
      <c r="C199" s="1">
        <v>2014</v>
      </c>
      <c r="D199" s="2" t="s">
        <v>5</v>
      </c>
      <c r="E199" s="2" t="s">
        <v>24</v>
      </c>
      <c r="F199" s="1">
        <v>49.530025145618097</v>
      </c>
    </row>
    <row r="200" spans="1:6" ht="13">
      <c r="A200" s="2" t="s">
        <v>4</v>
      </c>
      <c r="B200" s="1" t="s">
        <v>337</v>
      </c>
      <c r="C200" s="1">
        <v>2015</v>
      </c>
      <c r="D200" s="2" t="s">
        <v>5</v>
      </c>
      <c r="E200" s="2" t="s">
        <v>24</v>
      </c>
      <c r="F200" s="1">
        <v>49.414990615890403</v>
      </c>
    </row>
    <row r="201" spans="1:6" ht="13">
      <c r="A201" s="2" t="s">
        <v>5</v>
      </c>
      <c r="B201" s="1" t="s">
        <v>338</v>
      </c>
      <c r="C201" s="1">
        <v>2015</v>
      </c>
      <c r="D201" s="2" t="s">
        <v>5</v>
      </c>
      <c r="E201" s="2" t="s">
        <v>24</v>
      </c>
      <c r="F201" s="1">
        <v>49.721408817309303</v>
      </c>
    </row>
    <row r="202" spans="1:6" ht="13">
      <c r="A202" s="2" t="s">
        <v>6</v>
      </c>
      <c r="B202" s="1" t="s">
        <v>339</v>
      </c>
      <c r="C202" s="1">
        <v>2015</v>
      </c>
      <c r="D202" s="2" t="s">
        <v>5</v>
      </c>
      <c r="E202" s="2" t="s">
        <v>24</v>
      </c>
      <c r="F202" s="1">
        <v>48.887132549779501</v>
      </c>
    </row>
    <row r="203" spans="1:6" ht="13">
      <c r="A203" s="2" t="s">
        <v>7</v>
      </c>
      <c r="B203" s="1" t="s">
        <v>340</v>
      </c>
      <c r="C203" s="1">
        <v>2015</v>
      </c>
      <c r="D203" s="2" t="s">
        <v>5</v>
      </c>
      <c r="E203" s="2" t="s">
        <v>24</v>
      </c>
      <c r="F203" s="1">
        <v>49.282947333717999</v>
      </c>
    </row>
    <row r="204" spans="1:6" ht="13">
      <c r="A204" s="2" t="s">
        <v>10</v>
      </c>
      <c r="B204" s="1" t="s">
        <v>343</v>
      </c>
      <c r="C204" s="1">
        <v>2015</v>
      </c>
      <c r="D204" s="2" t="s">
        <v>5</v>
      </c>
      <c r="E204" s="2" t="s">
        <v>24</v>
      </c>
      <c r="F204" s="1">
        <v>48.173370447840597</v>
      </c>
    </row>
    <row r="205" spans="1:6" ht="13">
      <c r="A205" s="2" t="s">
        <v>11</v>
      </c>
      <c r="B205" s="1" t="s">
        <v>344</v>
      </c>
      <c r="C205" s="1">
        <v>2015</v>
      </c>
      <c r="D205" s="2" t="s">
        <v>5</v>
      </c>
      <c r="E205" s="2" t="s">
        <v>24</v>
      </c>
      <c r="F205" s="1">
        <v>49.759253922929801</v>
      </c>
    </row>
    <row r="206" spans="1:6" ht="13">
      <c r="A206" s="2" t="s">
        <v>12</v>
      </c>
      <c r="B206" s="1" t="s">
        <v>345</v>
      </c>
      <c r="C206" s="1">
        <v>2015</v>
      </c>
      <c r="D206" s="2" t="s">
        <v>5</v>
      </c>
      <c r="E206" s="2" t="s">
        <v>24</v>
      </c>
      <c r="F206" s="1">
        <v>49.201873456668501</v>
      </c>
    </row>
    <row r="207" spans="1:6" ht="13">
      <c r="A207" s="2" t="s">
        <v>8</v>
      </c>
      <c r="B207" s="1" t="s">
        <v>341</v>
      </c>
      <c r="C207" s="1">
        <v>2015</v>
      </c>
      <c r="D207" s="2" t="s">
        <v>5</v>
      </c>
      <c r="E207" s="2" t="s">
        <v>24</v>
      </c>
      <c r="F207" s="1">
        <v>49.444609306357997</v>
      </c>
    </row>
    <row r="208" spans="1:6" ht="13">
      <c r="A208" s="2" t="s">
        <v>9</v>
      </c>
      <c r="B208" s="1" t="s">
        <v>342</v>
      </c>
      <c r="C208" s="1">
        <v>2015</v>
      </c>
      <c r="D208" s="2" t="s">
        <v>5</v>
      </c>
      <c r="E208" s="2" t="s">
        <v>24</v>
      </c>
      <c r="F208" s="1">
        <v>49.852539010134599</v>
      </c>
    </row>
    <row r="209" spans="1:6" ht="13">
      <c r="A209" s="2" t="s">
        <v>13</v>
      </c>
      <c r="B209" s="1" t="s">
        <v>346</v>
      </c>
      <c r="C209" s="1">
        <v>2015</v>
      </c>
      <c r="D209" s="2" t="s">
        <v>5</v>
      </c>
      <c r="E209" s="2" t="s">
        <v>24</v>
      </c>
      <c r="F209" s="1">
        <v>49.776352846019698</v>
      </c>
    </row>
    <row r="210" spans="1:6" ht="13">
      <c r="A210" s="2" t="s">
        <v>14</v>
      </c>
      <c r="B210" s="1" t="s">
        <v>347</v>
      </c>
      <c r="C210" s="1">
        <v>2015</v>
      </c>
      <c r="D210" s="2" t="s">
        <v>5</v>
      </c>
      <c r="E210" s="2" t="s">
        <v>24</v>
      </c>
      <c r="F210" s="1">
        <v>49.702720110984501</v>
      </c>
    </row>
    <row r="211" spans="1:6" ht="13">
      <c r="A211" s="2" t="s">
        <v>15</v>
      </c>
      <c r="B211" s="1" t="s">
        <v>348</v>
      </c>
      <c r="C211" s="1">
        <v>2015</v>
      </c>
      <c r="D211" s="2" t="s">
        <v>5</v>
      </c>
      <c r="E211" s="2" t="s">
        <v>24</v>
      </c>
      <c r="F211" s="1">
        <v>49.5468223016154</v>
      </c>
    </row>
    <row r="212" spans="1:6" ht="13">
      <c r="A212" s="2" t="s">
        <v>16</v>
      </c>
      <c r="B212" s="1" t="s">
        <v>349</v>
      </c>
      <c r="C212" s="1">
        <v>2015</v>
      </c>
      <c r="D212" s="2" t="s">
        <v>5</v>
      </c>
      <c r="E212" s="2" t="s">
        <v>24</v>
      </c>
      <c r="F212" s="1">
        <v>49.554278290423802</v>
      </c>
    </row>
    <row r="213" spans="1:6" ht="13">
      <c r="A213" s="2" t="s">
        <v>17</v>
      </c>
      <c r="B213" s="1" t="s">
        <v>350</v>
      </c>
      <c r="C213" s="1">
        <v>2015</v>
      </c>
      <c r="D213" s="2" t="s">
        <v>5</v>
      </c>
      <c r="E213" s="2" t="s">
        <v>24</v>
      </c>
      <c r="F213" s="1">
        <v>49.718916055179797</v>
      </c>
    </row>
    <row r="214" spans="1:6" ht="13">
      <c r="A214" s="2" t="s">
        <v>18</v>
      </c>
      <c r="B214" s="1" t="s">
        <v>351</v>
      </c>
      <c r="C214" s="1">
        <v>2015</v>
      </c>
      <c r="D214" s="2" t="s">
        <v>5</v>
      </c>
      <c r="E214" s="2" t="s">
        <v>24</v>
      </c>
      <c r="F214" s="1">
        <v>49.409510380395297</v>
      </c>
    </row>
    <row r="215" spans="1:6" ht="13">
      <c r="A215" s="2" t="s">
        <v>19</v>
      </c>
      <c r="B215" s="1" t="s">
        <v>352</v>
      </c>
      <c r="C215" s="1">
        <v>2015</v>
      </c>
      <c r="D215" s="2" t="s">
        <v>5</v>
      </c>
      <c r="E215" s="2" t="s">
        <v>24</v>
      </c>
      <c r="F215" s="1">
        <v>50.055047248888599</v>
      </c>
    </row>
    <row r="216" spans="1:6" ht="13">
      <c r="A216" s="2" t="s">
        <v>20</v>
      </c>
      <c r="B216" s="1" t="s">
        <v>353</v>
      </c>
      <c r="C216" s="1">
        <v>2015</v>
      </c>
      <c r="D216" s="2" t="s">
        <v>5</v>
      </c>
      <c r="E216" s="2" t="s">
        <v>24</v>
      </c>
      <c r="F216" s="1">
        <v>49.710831441358103</v>
      </c>
    </row>
    <row r="217" spans="1:6" ht="13">
      <c r="A217" s="2" t="s">
        <v>21</v>
      </c>
      <c r="B217" s="1" t="s">
        <v>354</v>
      </c>
      <c r="C217" s="1">
        <v>2015</v>
      </c>
      <c r="D217" s="2" t="s">
        <v>5</v>
      </c>
      <c r="E217" s="2" t="s">
        <v>24</v>
      </c>
      <c r="F217" s="1">
        <v>49.732669475296802</v>
      </c>
    </row>
    <row r="218" spans="1:6" ht="13">
      <c r="A218" s="2" t="s">
        <v>22</v>
      </c>
      <c r="B218" s="1" t="s">
        <v>355</v>
      </c>
      <c r="C218" s="1">
        <v>2015</v>
      </c>
      <c r="D218" s="2" t="s">
        <v>5</v>
      </c>
      <c r="E218" s="2" t="s">
        <v>24</v>
      </c>
      <c r="F218" s="1">
        <v>49.165735477777702</v>
      </c>
    </row>
    <row r="219" spans="1:6" ht="13">
      <c r="A219" s="2" t="s">
        <v>23</v>
      </c>
      <c r="B219" s="1" t="s">
        <v>356</v>
      </c>
      <c r="C219" s="1">
        <v>2015</v>
      </c>
      <c r="D219" s="2" t="s">
        <v>5</v>
      </c>
      <c r="E219" s="2" t="s">
        <v>24</v>
      </c>
      <c r="F219" s="1">
        <v>49.134360930680103</v>
      </c>
    </row>
    <row r="220" spans="1:6" ht="13">
      <c r="A220" s="2" t="s">
        <v>24</v>
      </c>
      <c r="B220" s="1" t="s">
        <v>357</v>
      </c>
      <c r="C220" s="1">
        <v>2015</v>
      </c>
      <c r="D220" s="2" t="s">
        <v>5</v>
      </c>
      <c r="E220" s="2" t="s">
        <v>24</v>
      </c>
      <c r="F220" s="1">
        <v>49.809864306967697</v>
      </c>
    </row>
    <row r="221" spans="1:6" ht="13">
      <c r="A221" s="2" t="s">
        <v>25</v>
      </c>
      <c r="B221" s="1" t="s">
        <v>358</v>
      </c>
      <c r="C221" s="1">
        <v>2015</v>
      </c>
      <c r="D221" s="2" t="s">
        <v>5</v>
      </c>
      <c r="E221" s="2" t="s">
        <v>24</v>
      </c>
      <c r="F221" s="1">
        <v>50.162693351646602</v>
      </c>
    </row>
    <row r="222" spans="1:6" ht="13">
      <c r="A222" s="2" t="s">
        <v>26</v>
      </c>
      <c r="B222" s="1" t="s">
        <v>359</v>
      </c>
      <c r="C222" s="1">
        <v>2015</v>
      </c>
      <c r="D222" s="2" t="s">
        <v>5</v>
      </c>
      <c r="E222" s="2" t="s">
        <v>24</v>
      </c>
      <c r="F222" s="1">
        <v>49.464283618696697</v>
      </c>
    </row>
    <row r="223" spans="1:6" ht="13">
      <c r="A223" s="2" t="s">
        <v>27</v>
      </c>
      <c r="B223" s="1" t="s">
        <v>360</v>
      </c>
      <c r="C223" s="1">
        <v>2015</v>
      </c>
      <c r="D223" s="2" t="s">
        <v>5</v>
      </c>
      <c r="E223" s="2" t="s">
        <v>24</v>
      </c>
      <c r="F223" s="1">
        <v>49.852307870169703</v>
      </c>
    </row>
    <row r="224" spans="1:6" ht="13">
      <c r="A224" s="2" t="s">
        <v>28</v>
      </c>
      <c r="B224" s="1" t="s">
        <v>361</v>
      </c>
      <c r="C224" s="1">
        <v>2015</v>
      </c>
      <c r="D224" s="2" t="s">
        <v>5</v>
      </c>
      <c r="E224" s="2" t="s">
        <v>24</v>
      </c>
      <c r="F224" s="1">
        <v>49.510688895252599</v>
      </c>
    </row>
    <row r="225" spans="1:6" ht="13">
      <c r="A225" s="2" t="s">
        <v>29</v>
      </c>
      <c r="B225" s="1" t="s">
        <v>362</v>
      </c>
      <c r="C225" s="1">
        <v>2015</v>
      </c>
      <c r="D225" s="2" t="s">
        <v>5</v>
      </c>
      <c r="E225" s="2" t="s">
        <v>24</v>
      </c>
      <c r="F225" s="1">
        <v>49.586880544851702</v>
      </c>
    </row>
    <row r="226" spans="1:6" ht="13">
      <c r="A226" s="2" t="s">
        <v>30</v>
      </c>
      <c r="B226" s="1" t="s">
        <v>363</v>
      </c>
      <c r="C226" s="1">
        <v>2015</v>
      </c>
      <c r="D226" s="2" t="s">
        <v>5</v>
      </c>
      <c r="E226" s="2" t="s">
        <v>24</v>
      </c>
      <c r="F226" s="1">
        <v>48.867240432155299</v>
      </c>
    </row>
    <row r="227" spans="1:6" ht="13">
      <c r="A227" s="2" t="s">
        <v>31</v>
      </c>
      <c r="B227" s="1" t="s">
        <v>364</v>
      </c>
      <c r="C227" s="1">
        <v>2015</v>
      </c>
      <c r="D227" s="2" t="s">
        <v>5</v>
      </c>
      <c r="E227" s="2" t="s">
        <v>24</v>
      </c>
      <c r="F227" s="1">
        <v>49.7816327661697</v>
      </c>
    </row>
    <row r="228" spans="1:6" ht="13">
      <c r="A228" s="2" t="s">
        <v>32</v>
      </c>
      <c r="B228" s="1" t="s">
        <v>365</v>
      </c>
      <c r="C228" s="1">
        <v>2015</v>
      </c>
      <c r="D228" s="2" t="s">
        <v>5</v>
      </c>
      <c r="E228" s="2" t="s">
        <v>24</v>
      </c>
      <c r="F228" s="1">
        <v>49.168391101914096</v>
      </c>
    </row>
    <row r="229" spans="1:6" ht="13">
      <c r="A229" s="2" t="s">
        <v>33</v>
      </c>
      <c r="B229" s="1" t="s">
        <v>366</v>
      </c>
      <c r="C229" s="1">
        <v>2015</v>
      </c>
      <c r="D229" s="2" t="s">
        <v>5</v>
      </c>
      <c r="E229" s="2" t="s">
        <v>24</v>
      </c>
      <c r="F229" s="1">
        <v>49.236902463125602</v>
      </c>
    </row>
    <row r="230" spans="1:6" ht="13">
      <c r="A230" s="2" t="s">
        <v>34</v>
      </c>
      <c r="B230" s="1" t="s">
        <v>367</v>
      </c>
      <c r="C230" s="1">
        <v>2015</v>
      </c>
      <c r="D230" s="2" t="s">
        <v>5</v>
      </c>
      <c r="E230" s="2" t="s">
        <v>24</v>
      </c>
      <c r="F230" s="1">
        <v>49.395442567043901</v>
      </c>
    </row>
    <row r="231" spans="1:6" ht="13">
      <c r="A231" s="2" t="s">
        <v>35</v>
      </c>
      <c r="B231" s="1" t="s">
        <v>368</v>
      </c>
      <c r="C231" s="1">
        <v>2015</v>
      </c>
      <c r="D231" s="2" t="s">
        <v>5</v>
      </c>
      <c r="E231" s="2" t="s">
        <v>24</v>
      </c>
      <c r="F231" s="1">
        <v>49.814727339526598</v>
      </c>
    </row>
    <row r="232" spans="1:6" ht="13">
      <c r="A232" s="2" t="s">
        <v>3</v>
      </c>
      <c r="B232" s="1" t="s">
        <v>336</v>
      </c>
      <c r="C232" s="1">
        <v>2015</v>
      </c>
      <c r="D232" s="2" t="s">
        <v>5</v>
      </c>
      <c r="E232" s="2" t="s">
        <v>24</v>
      </c>
      <c r="F232" s="1">
        <v>49.461811537113903</v>
      </c>
    </row>
    <row r="233" spans="1:6" ht="13">
      <c r="A233" s="2" t="s">
        <v>4</v>
      </c>
      <c r="B233" s="1" t="s">
        <v>337</v>
      </c>
      <c r="C233" s="1">
        <v>2016</v>
      </c>
      <c r="D233" s="2" t="s">
        <v>5</v>
      </c>
      <c r="E233" s="2" t="s">
        <v>24</v>
      </c>
      <c r="F233" s="1">
        <v>49.483705504008199</v>
      </c>
    </row>
    <row r="234" spans="1:6" ht="13">
      <c r="A234" s="2" t="s">
        <v>5</v>
      </c>
      <c r="B234" s="1" t="s">
        <v>338</v>
      </c>
      <c r="C234" s="1">
        <v>2016</v>
      </c>
      <c r="D234" s="2" t="s">
        <v>5</v>
      </c>
      <c r="E234" s="2" t="s">
        <v>24</v>
      </c>
      <c r="F234" s="1">
        <v>49.4293073064932</v>
      </c>
    </row>
    <row r="235" spans="1:6" ht="13">
      <c r="A235" s="2" t="s">
        <v>6</v>
      </c>
      <c r="B235" s="1" t="s">
        <v>339</v>
      </c>
      <c r="C235" s="1">
        <v>2016</v>
      </c>
      <c r="D235" s="2" t="s">
        <v>5</v>
      </c>
      <c r="E235" s="2" t="s">
        <v>24</v>
      </c>
      <c r="F235" s="1">
        <v>48.811472215727498</v>
      </c>
    </row>
    <row r="236" spans="1:6" ht="13">
      <c r="A236" s="2" t="s">
        <v>7</v>
      </c>
      <c r="B236" s="1" t="s">
        <v>340</v>
      </c>
      <c r="C236" s="1">
        <v>2016</v>
      </c>
      <c r="D236" s="2" t="s">
        <v>5</v>
      </c>
      <c r="E236" s="2" t="s">
        <v>24</v>
      </c>
      <c r="F236" s="1">
        <v>49.538685827345603</v>
      </c>
    </row>
    <row r="237" spans="1:6" ht="13">
      <c r="A237" s="2" t="s">
        <v>10</v>
      </c>
      <c r="B237" s="1" t="s">
        <v>343</v>
      </c>
      <c r="C237" s="1">
        <v>2016</v>
      </c>
      <c r="D237" s="2" t="s">
        <v>5</v>
      </c>
      <c r="E237" s="2" t="s">
        <v>24</v>
      </c>
      <c r="F237" s="1">
        <v>48.236548846263801</v>
      </c>
    </row>
    <row r="238" spans="1:6" ht="13">
      <c r="A238" s="2" t="s">
        <v>11</v>
      </c>
      <c r="B238" s="1" t="s">
        <v>344</v>
      </c>
      <c r="C238" s="1">
        <v>2016</v>
      </c>
      <c r="D238" s="2" t="s">
        <v>5</v>
      </c>
      <c r="E238" s="2" t="s">
        <v>24</v>
      </c>
      <c r="F238" s="1">
        <v>49.868229493214898</v>
      </c>
    </row>
    <row r="239" spans="1:6" ht="13">
      <c r="A239" s="2" t="s">
        <v>12</v>
      </c>
      <c r="B239" s="1" t="s">
        <v>345</v>
      </c>
      <c r="C239" s="1">
        <v>2016</v>
      </c>
      <c r="D239" s="2" t="s">
        <v>5</v>
      </c>
      <c r="E239" s="2" t="s">
        <v>24</v>
      </c>
      <c r="F239" s="1">
        <v>49.263647769068299</v>
      </c>
    </row>
    <row r="240" spans="1:6" ht="13">
      <c r="A240" s="2" t="s">
        <v>8</v>
      </c>
      <c r="B240" s="1" t="s">
        <v>341</v>
      </c>
      <c r="C240" s="1">
        <v>2016</v>
      </c>
      <c r="D240" s="2" t="s">
        <v>5</v>
      </c>
      <c r="E240" s="2" t="s">
        <v>24</v>
      </c>
      <c r="F240" s="1">
        <v>49.344980755659101</v>
      </c>
    </row>
    <row r="241" spans="1:6" ht="13">
      <c r="A241" s="2" t="s">
        <v>9</v>
      </c>
      <c r="B241" s="1" t="s">
        <v>342</v>
      </c>
      <c r="C241" s="1">
        <v>2016</v>
      </c>
      <c r="D241" s="2" t="s">
        <v>5</v>
      </c>
      <c r="E241" s="2" t="s">
        <v>24</v>
      </c>
      <c r="F241" s="1">
        <v>49.350821761410401</v>
      </c>
    </row>
    <row r="242" spans="1:6" ht="13">
      <c r="A242" s="2" t="s">
        <v>13</v>
      </c>
      <c r="B242" s="1" t="s">
        <v>346</v>
      </c>
      <c r="C242" s="1">
        <v>2016</v>
      </c>
      <c r="D242" s="2" t="s">
        <v>5</v>
      </c>
      <c r="E242" s="2" t="s">
        <v>24</v>
      </c>
      <c r="F242" s="1">
        <v>49.7931181503697</v>
      </c>
    </row>
    <row r="243" spans="1:6" ht="13">
      <c r="A243" s="2" t="s">
        <v>14</v>
      </c>
      <c r="B243" s="1" t="s">
        <v>347</v>
      </c>
      <c r="C243" s="1">
        <v>2016</v>
      </c>
      <c r="D243" s="2" t="s">
        <v>5</v>
      </c>
      <c r="E243" s="2" t="s">
        <v>24</v>
      </c>
      <c r="F243" s="1">
        <v>49.691797855159002</v>
      </c>
    </row>
    <row r="244" spans="1:6" ht="13">
      <c r="A244" s="2" t="s">
        <v>15</v>
      </c>
      <c r="B244" s="1" t="s">
        <v>348</v>
      </c>
      <c r="C244" s="1">
        <v>2016</v>
      </c>
      <c r="D244" s="2" t="s">
        <v>5</v>
      </c>
      <c r="E244" s="2" t="s">
        <v>24</v>
      </c>
      <c r="F244" s="1">
        <v>49.564693745127599</v>
      </c>
    </row>
    <row r="245" spans="1:6" ht="13">
      <c r="A245" s="2" t="s">
        <v>16</v>
      </c>
      <c r="B245" s="1" t="s">
        <v>349</v>
      </c>
      <c r="C245" s="1">
        <v>2016</v>
      </c>
      <c r="D245" s="2" t="s">
        <v>5</v>
      </c>
      <c r="E245" s="2" t="s">
        <v>24</v>
      </c>
      <c r="F245" s="1">
        <v>49.350200270869998</v>
      </c>
    </row>
    <row r="246" spans="1:6" ht="13">
      <c r="A246" s="2" t="s">
        <v>17</v>
      </c>
      <c r="B246" s="1" t="s">
        <v>350</v>
      </c>
      <c r="C246" s="1">
        <v>2016</v>
      </c>
      <c r="D246" s="2" t="s">
        <v>5</v>
      </c>
      <c r="E246" s="2" t="s">
        <v>24</v>
      </c>
      <c r="F246" s="1">
        <v>49.673508326695398</v>
      </c>
    </row>
    <row r="247" spans="1:6" ht="13">
      <c r="A247" s="2" t="s">
        <v>18</v>
      </c>
      <c r="B247" s="1" t="s">
        <v>351</v>
      </c>
      <c r="C247" s="1">
        <v>2016</v>
      </c>
      <c r="D247" s="2" t="s">
        <v>5</v>
      </c>
      <c r="E247" s="2" t="s">
        <v>24</v>
      </c>
      <c r="F247" s="1">
        <v>49.524180613224203</v>
      </c>
    </row>
    <row r="248" spans="1:6" ht="13">
      <c r="A248" s="2" t="s">
        <v>19</v>
      </c>
      <c r="B248" s="1" t="s">
        <v>352</v>
      </c>
      <c r="C248" s="1">
        <v>2016</v>
      </c>
      <c r="D248" s="2" t="s">
        <v>5</v>
      </c>
      <c r="E248" s="2" t="s">
        <v>24</v>
      </c>
      <c r="F248" s="1">
        <v>50.035083909015697</v>
      </c>
    </row>
    <row r="249" spans="1:6" ht="13">
      <c r="A249" s="2" t="s">
        <v>20</v>
      </c>
      <c r="B249" s="1" t="s">
        <v>353</v>
      </c>
      <c r="C249" s="1">
        <v>2016</v>
      </c>
      <c r="D249" s="2" t="s">
        <v>5</v>
      </c>
      <c r="E249" s="2" t="s">
        <v>24</v>
      </c>
      <c r="F249" s="1">
        <v>49.445180279617396</v>
      </c>
    </row>
    <row r="250" spans="1:6" ht="13">
      <c r="A250" s="2" t="s">
        <v>21</v>
      </c>
      <c r="B250" s="1" t="s">
        <v>354</v>
      </c>
      <c r="C250" s="1">
        <v>2016</v>
      </c>
      <c r="D250" s="2" t="s">
        <v>5</v>
      </c>
      <c r="E250" s="2" t="s">
        <v>24</v>
      </c>
      <c r="F250" s="1">
        <v>49.740756892959197</v>
      </c>
    </row>
    <row r="251" spans="1:6" ht="13">
      <c r="A251" s="2" t="s">
        <v>22</v>
      </c>
      <c r="B251" s="1" t="s">
        <v>355</v>
      </c>
      <c r="C251" s="1">
        <v>2016</v>
      </c>
      <c r="D251" s="2" t="s">
        <v>5</v>
      </c>
      <c r="E251" s="2" t="s">
        <v>24</v>
      </c>
      <c r="F251" s="1">
        <v>49.236778610555703</v>
      </c>
    </row>
    <row r="252" spans="1:6" ht="13">
      <c r="A252" s="2" t="s">
        <v>23</v>
      </c>
      <c r="B252" s="1" t="s">
        <v>356</v>
      </c>
      <c r="C252" s="1">
        <v>2016</v>
      </c>
      <c r="D252" s="2" t="s">
        <v>5</v>
      </c>
      <c r="E252" s="2" t="s">
        <v>24</v>
      </c>
      <c r="F252" s="1">
        <v>49.292253217030797</v>
      </c>
    </row>
    <row r="253" spans="1:6" ht="13">
      <c r="A253" s="2" t="s">
        <v>24</v>
      </c>
      <c r="B253" s="1" t="s">
        <v>357</v>
      </c>
      <c r="C253" s="1">
        <v>2016</v>
      </c>
      <c r="D253" s="2" t="s">
        <v>5</v>
      </c>
      <c r="E253" s="2" t="s">
        <v>24</v>
      </c>
      <c r="F253" s="1">
        <v>49.840744666618598</v>
      </c>
    </row>
    <row r="254" spans="1:6" ht="13">
      <c r="A254" s="2" t="s">
        <v>25</v>
      </c>
      <c r="B254" s="1" t="s">
        <v>358</v>
      </c>
      <c r="C254" s="1">
        <v>2016</v>
      </c>
      <c r="D254" s="2" t="s">
        <v>5</v>
      </c>
      <c r="E254" s="2" t="s">
        <v>24</v>
      </c>
      <c r="F254" s="1">
        <v>49.922642728416498</v>
      </c>
    </row>
    <row r="255" spans="1:6" ht="13">
      <c r="A255" s="2" t="s">
        <v>26</v>
      </c>
      <c r="B255" s="1" t="s">
        <v>359</v>
      </c>
      <c r="C255" s="1">
        <v>2016</v>
      </c>
      <c r="D255" s="2" t="s">
        <v>5</v>
      </c>
      <c r="E255" s="2" t="s">
        <v>24</v>
      </c>
      <c r="F255" s="1">
        <v>49.402268194531302</v>
      </c>
    </row>
    <row r="256" spans="1:6" ht="13">
      <c r="A256" s="2" t="s">
        <v>27</v>
      </c>
      <c r="B256" s="1" t="s">
        <v>360</v>
      </c>
      <c r="C256" s="1">
        <v>2016</v>
      </c>
      <c r="D256" s="2" t="s">
        <v>5</v>
      </c>
      <c r="E256" s="2" t="s">
        <v>24</v>
      </c>
      <c r="F256" s="1">
        <v>49.827794897583303</v>
      </c>
    </row>
    <row r="257" spans="1:6" ht="13">
      <c r="A257" s="2" t="s">
        <v>28</v>
      </c>
      <c r="B257" s="1" t="s">
        <v>361</v>
      </c>
      <c r="C257" s="1">
        <v>2016</v>
      </c>
      <c r="D257" s="2" t="s">
        <v>5</v>
      </c>
      <c r="E257" s="2" t="s">
        <v>24</v>
      </c>
      <c r="F257" s="1">
        <v>49.588027370910098</v>
      </c>
    </row>
    <row r="258" spans="1:6" ht="13">
      <c r="A258" s="2" t="s">
        <v>29</v>
      </c>
      <c r="B258" s="1" t="s">
        <v>362</v>
      </c>
      <c r="C258" s="1">
        <v>2016</v>
      </c>
      <c r="D258" s="2" t="s">
        <v>5</v>
      </c>
      <c r="E258" s="2" t="s">
        <v>24</v>
      </c>
      <c r="F258" s="1">
        <v>49.4581533761719</v>
      </c>
    </row>
    <row r="259" spans="1:6" ht="13">
      <c r="A259" s="2" t="s">
        <v>30</v>
      </c>
      <c r="B259" s="1" t="s">
        <v>363</v>
      </c>
      <c r="C259" s="1">
        <v>2016</v>
      </c>
      <c r="D259" s="2" t="s">
        <v>5</v>
      </c>
      <c r="E259" s="2" t="s">
        <v>24</v>
      </c>
      <c r="F259" s="1">
        <v>49.123570638140897</v>
      </c>
    </row>
    <row r="260" spans="1:6" ht="13">
      <c r="A260" s="2" t="s">
        <v>31</v>
      </c>
      <c r="B260" s="1" t="s">
        <v>364</v>
      </c>
      <c r="C260" s="1">
        <v>2016</v>
      </c>
      <c r="D260" s="2" t="s">
        <v>5</v>
      </c>
      <c r="E260" s="2" t="s">
        <v>24</v>
      </c>
      <c r="F260" s="1">
        <v>49.664807681251098</v>
      </c>
    </row>
    <row r="261" spans="1:6" ht="13">
      <c r="A261" s="2" t="s">
        <v>32</v>
      </c>
      <c r="B261" s="1" t="s">
        <v>365</v>
      </c>
      <c r="C261" s="1">
        <v>2016</v>
      </c>
      <c r="D261" s="2" t="s">
        <v>5</v>
      </c>
      <c r="E261" s="2" t="s">
        <v>24</v>
      </c>
      <c r="F261" s="1">
        <v>48.864143708800597</v>
      </c>
    </row>
    <row r="262" spans="1:6" ht="13">
      <c r="A262" s="2" t="s">
        <v>33</v>
      </c>
      <c r="B262" s="1" t="s">
        <v>366</v>
      </c>
      <c r="C262" s="1">
        <v>2016</v>
      </c>
      <c r="D262" s="2" t="s">
        <v>5</v>
      </c>
      <c r="E262" s="2" t="s">
        <v>24</v>
      </c>
      <c r="F262" s="1">
        <v>48.986419165551098</v>
      </c>
    </row>
    <row r="263" spans="1:6" ht="13">
      <c r="A263" s="2" t="s">
        <v>34</v>
      </c>
      <c r="B263" s="1" t="s">
        <v>367</v>
      </c>
      <c r="C263" s="1">
        <v>2016</v>
      </c>
      <c r="D263" s="2" t="s">
        <v>5</v>
      </c>
      <c r="E263" s="2" t="s">
        <v>24</v>
      </c>
      <c r="F263" s="1">
        <v>49.181355268311798</v>
      </c>
    </row>
    <row r="264" spans="1:6" ht="13">
      <c r="A264" s="2" t="s">
        <v>35</v>
      </c>
      <c r="B264" s="1" t="s">
        <v>368</v>
      </c>
      <c r="C264" s="1">
        <v>2016</v>
      </c>
      <c r="D264" s="2" t="s">
        <v>5</v>
      </c>
      <c r="E264" s="2" t="s">
        <v>24</v>
      </c>
      <c r="F264" s="1">
        <v>49.304121697786798</v>
      </c>
    </row>
    <row r="265" spans="1:6" ht="13">
      <c r="A265" s="2" t="s">
        <v>3</v>
      </c>
      <c r="B265" s="1" t="s">
        <v>336</v>
      </c>
      <c r="C265" s="1">
        <v>2016</v>
      </c>
      <c r="D265" s="2" t="s">
        <v>5</v>
      </c>
      <c r="E265" s="2" t="s">
        <v>24</v>
      </c>
      <c r="F265" s="1">
        <v>49.438617640550497</v>
      </c>
    </row>
    <row r="266" spans="1:6" ht="13">
      <c r="A266" s="2" t="s">
        <v>4</v>
      </c>
      <c r="B266" s="1" t="s">
        <v>337</v>
      </c>
      <c r="C266" s="1">
        <v>2017</v>
      </c>
      <c r="D266" s="2" t="s">
        <v>5</v>
      </c>
      <c r="E266" s="2" t="s">
        <v>24</v>
      </c>
      <c r="F266" s="1">
        <v>49.569242111874203</v>
      </c>
    </row>
    <row r="267" spans="1:6" ht="13">
      <c r="A267" s="2" t="s">
        <v>5</v>
      </c>
      <c r="B267" s="1" t="s">
        <v>338</v>
      </c>
      <c r="C267" s="1">
        <v>2017</v>
      </c>
      <c r="D267" s="2" t="s">
        <v>5</v>
      </c>
      <c r="E267" s="2" t="s">
        <v>24</v>
      </c>
      <c r="F267" s="1">
        <v>49.313257922040698</v>
      </c>
    </row>
    <row r="268" spans="1:6" ht="13">
      <c r="A268" s="2" t="s">
        <v>6</v>
      </c>
      <c r="B268" s="1" t="s">
        <v>339</v>
      </c>
      <c r="C268" s="1">
        <v>2017</v>
      </c>
      <c r="D268" s="2" t="s">
        <v>5</v>
      </c>
      <c r="E268" s="2" t="s">
        <v>24</v>
      </c>
      <c r="F268" s="1">
        <v>48.837148531410101</v>
      </c>
    </row>
    <row r="269" spans="1:6" ht="13">
      <c r="A269" s="2" t="s">
        <v>7</v>
      </c>
      <c r="B269" s="1" t="s">
        <v>340</v>
      </c>
      <c r="C269" s="1">
        <v>2017</v>
      </c>
      <c r="D269" s="2" t="s">
        <v>5</v>
      </c>
      <c r="E269" s="2" t="s">
        <v>24</v>
      </c>
      <c r="F269" s="1">
        <v>49.081719352519599</v>
      </c>
    </row>
    <row r="270" spans="1:6" ht="13">
      <c r="A270" s="2" t="s">
        <v>10</v>
      </c>
      <c r="B270" s="1" t="s">
        <v>343</v>
      </c>
      <c r="C270" s="1">
        <v>2017</v>
      </c>
      <c r="D270" s="2" t="s">
        <v>5</v>
      </c>
      <c r="E270" s="2" t="s">
        <v>24</v>
      </c>
      <c r="F270" s="1">
        <v>48.387076018312101</v>
      </c>
    </row>
    <row r="271" spans="1:6" ht="13">
      <c r="A271" s="2" t="s">
        <v>11</v>
      </c>
      <c r="B271" s="1" t="s">
        <v>344</v>
      </c>
      <c r="C271" s="1">
        <v>2017</v>
      </c>
      <c r="D271" s="2" t="s">
        <v>5</v>
      </c>
      <c r="E271" s="2" t="s">
        <v>24</v>
      </c>
      <c r="F271" s="1">
        <v>49.966101694915302</v>
      </c>
    </row>
    <row r="272" spans="1:6" ht="13">
      <c r="A272" s="2" t="s">
        <v>12</v>
      </c>
      <c r="B272" s="1" t="s">
        <v>345</v>
      </c>
      <c r="C272" s="1">
        <v>2017</v>
      </c>
      <c r="D272" s="2" t="s">
        <v>5</v>
      </c>
      <c r="E272" s="2" t="s">
        <v>24</v>
      </c>
      <c r="F272" s="1">
        <v>49.260428052607502</v>
      </c>
    </row>
    <row r="273" spans="1:6" ht="13">
      <c r="A273" s="2" t="s">
        <v>8</v>
      </c>
      <c r="B273" s="1" t="s">
        <v>341</v>
      </c>
      <c r="C273" s="1">
        <v>2017</v>
      </c>
      <c r="D273" s="2" t="s">
        <v>5</v>
      </c>
      <c r="E273" s="2" t="s">
        <v>24</v>
      </c>
      <c r="F273" s="1">
        <v>49.014267686522999</v>
      </c>
    </row>
    <row r="274" spans="1:6" ht="13">
      <c r="A274" s="2" t="s">
        <v>9</v>
      </c>
      <c r="B274" s="1" t="s">
        <v>342</v>
      </c>
      <c r="C274" s="1">
        <v>2017</v>
      </c>
      <c r="D274" s="2" t="s">
        <v>5</v>
      </c>
      <c r="E274" s="2" t="s">
        <v>24</v>
      </c>
      <c r="F274" s="1">
        <v>49.489632321504899</v>
      </c>
    </row>
    <row r="275" spans="1:6" ht="13">
      <c r="A275" s="2" t="s">
        <v>13</v>
      </c>
      <c r="B275" s="1" t="s">
        <v>346</v>
      </c>
      <c r="C275" s="1">
        <v>2017</v>
      </c>
      <c r="D275" s="2" t="s">
        <v>5</v>
      </c>
      <c r="E275" s="2" t="s">
        <v>24</v>
      </c>
      <c r="F275" s="1">
        <v>49.662609703593297</v>
      </c>
    </row>
    <row r="276" spans="1:6" ht="13">
      <c r="A276" s="2" t="s">
        <v>14</v>
      </c>
      <c r="B276" s="1" t="s">
        <v>347</v>
      </c>
      <c r="C276" s="1">
        <v>2017</v>
      </c>
      <c r="D276" s="2" t="s">
        <v>5</v>
      </c>
      <c r="E276" s="2" t="s">
        <v>24</v>
      </c>
      <c r="F276" s="1">
        <v>49.606622013492398</v>
      </c>
    </row>
    <row r="277" spans="1:6" ht="13">
      <c r="A277" s="2" t="s">
        <v>15</v>
      </c>
      <c r="B277" s="1" t="s">
        <v>348</v>
      </c>
      <c r="C277" s="1">
        <v>2017</v>
      </c>
      <c r="D277" s="2" t="s">
        <v>5</v>
      </c>
      <c r="E277" s="2" t="s">
        <v>24</v>
      </c>
      <c r="F277" s="1">
        <v>49.496543396371599</v>
      </c>
    </row>
    <row r="278" spans="1:6" ht="13">
      <c r="A278" s="2" t="s">
        <v>16</v>
      </c>
      <c r="B278" s="1" t="s">
        <v>349</v>
      </c>
      <c r="C278" s="1">
        <v>2017</v>
      </c>
      <c r="D278" s="2" t="s">
        <v>5</v>
      </c>
      <c r="E278" s="2" t="s">
        <v>24</v>
      </c>
      <c r="F278" s="1">
        <v>49.440635981335298</v>
      </c>
    </row>
    <row r="279" spans="1:6" ht="13">
      <c r="A279" s="2" t="s">
        <v>17</v>
      </c>
      <c r="B279" s="1" t="s">
        <v>350</v>
      </c>
      <c r="C279" s="1">
        <v>2017</v>
      </c>
      <c r="D279" s="2" t="s">
        <v>5</v>
      </c>
      <c r="E279" s="2" t="s">
        <v>24</v>
      </c>
      <c r="F279" s="1">
        <v>49.562622922578498</v>
      </c>
    </row>
    <row r="280" spans="1:6" ht="13">
      <c r="A280" s="2" t="s">
        <v>18</v>
      </c>
      <c r="B280" s="1" t="s">
        <v>351</v>
      </c>
      <c r="C280" s="1">
        <v>2017</v>
      </c>
      <c r="D280" s="2" t="s">
        <v>5</v>
      </c>
      <c r="E280" s="2" t="s">
        <v>24</v>
      </c>
      <c r="F280" s="1">
        <v>49.522141216640797</v>
      </c>
    </row>
    <row r="281" spans="1:6" ht="13">
      <c r="A281" s="2" t="s">
        <v>19</v>
      </c>
      <c r="B281" s="1" t="s">
        <v>352</v>
      </c>
      <c r="C281" s="1">
        <v>2017</v>
      </c>
      <c r="D281" s="2" t="s">
        <v>5</v>
      </c>
      <c r="E281" s="2" t="s">
        <v>24</v>
      </c>
      <c r="F281" s="1">
        <v>50.066359097516298</v>
      </c>
    </row>
    <row r="282" spans="1:6" ht="13">
      <c r="A282" s="2" t="s">
        <v>20</v>
      </c>
      <c r="B282" s="1" t="s">
        <v>353</v>
      </c>
      <c r="C282" s="1">
        <v>2017</v>
      </c>
      <c r="D282" s="2" t="s">
        <v>5</v>
      </c>
      <c r="E282" s="2" t="s">
        <v>24</v>
      </c>
      <c r="F282" s="1">
        <v>49.568892477298299</v>
      </c>
    </row>
    <row r="283" spans="1:6" ht="13">
      <c r="A283" s="2" t="s">
        <v>21</v>
      </c>
      <c r="B283" s="1" t="s">
        <v>354</v>
      </c>
      <c r="C283" s="1">
        <v>2017</v>
      </c>
      <c r="D283" s="2" t="s">
        <v>5</v>
      </c>
      <c r="E283" s="2" t="s">
        <v>24</v>
      </c>
      <c r="F283" s="1">
        <v>49.5459362517323</v>
      </c>
    </row>
    <row r="284" spans="1:6" ht="13">
      <c r="A284" s="2" t="s">
        <v>22</v>
      </c>
      <c r="B284" s="1" t="s">
        <v>355</v>
      </c>
      <c r="C284" s="1">
        <v>2017</v>
      </c>
      <c r="D284" s="2" t="s">
        <v>5</v>
      </c>
      <c r="E284" s="2" t="s">
        <v>24</v>
      </c>
      <c r="F284" s="1">
        <v>48.9369505581898</v>
      </c>
    </row>
    <row r="285" spans="1:6" ht="13">
      <c r="A285" s="2" t="s">
        <v>23</v>
      </c>
      <c r="B285" s="1" t="s">
        <v>356</v>
      </c>
      <c r="C285" s="1">
        <v>2017</v>
      </c>
      <c r="D285" s="2" t="s">
        <v>5</v>
      </c>
      <c r="E285" s="2" t="s">
        <v>24</v>
      </c>
      <c r="F285" s="1">
        <v>49.2505886011283</v>
      </c>
    </row>
    <row r="286" spans="1:6" ht="13">
      <c r="A286" s="2" t="s">
        <v>24</v>
      </c>
      <c r="B286" s="1" t="s">
        <v>357</v>
      </c>
      <c r="C286" s="1">
        <v>2017</v>
      </c>
      <c r="D286" s="2" t="s">
        <v>5</v>
      </c>
      <c r="E286" s="2" t="s">
        <v>24</v>
      </c>
      <c r="F286" s="1">
        <v>49.788930768760203</v>
      </c>
    </row>
    <row r="287" spans="1:6" ht="13">
      <c r="A287" s="2" t="s">
        <v>25</v>
      </c>
      <c r="B287" s="1" t="s">
        <v>358</v>
      </c>
      <c r="C287" s="1">
        <v>2017</v>
      </c>
      <c r="D287" s="2" t="s">
        <v>5</v>
      </c>
      <c r="E287" s="2" t="s">
        <v>24</v>
      </c>
      <c r="F287" s="1">
        <v>49.994003666329697</v>
      </c>
    </row>
    <row r="288" spans="1:6" ht="13">
      <c r="A288" s="2" t="s">
        <v>26</v>
      </c>
      <c r="B288" s="1" t="s">
        <v>359</v>
      </c>
      <c r="C288" s="1">
        <v>2017</v>
      </c>
      <c r="D288" s="2" t="s">
        <v>5</v>
      </c>
      <c r="E288" s="2" t="s">
        <v>24</v>
      </c>
      <c r="F288" s="1">
        <v>49.4129858973441</v>
      </c>
    </row>
    <row r="289" spans="1:6" ht="13">
      <c r="A289" s="2" t="s">
        <v>27</v>
      </c>
      <c r="B289" s="1" t="s">
        <v>360</v>
      </c>
      <c r="C289" s="1">
        <v>2017</v>
      </c>
      <c r="D289" s="2" t="s">
        <v>5</v>
      </c>
      <c r="E289" s="2" t="s">
        <v>24</v>
      </c>
      <c r="F289" s="1">
        <v>49.574218038072097</v>
      </c>
    </row>
    <row r="290" spans="1:6" ht="13">
      <c r="A290" s="2" t="s">
        <v>28</v>
      </c>
      <c r="B290" s="1" t="s">
        <v>361</v>
      </c>
      <c r="C290" s="1">
        <v>2017</v>
      </c>
      <c r="D290" s="2" t="s">
        <v>5</v>
      </c>
      <c r="E290" s="2" t="s">
        <v>24</v>
      </c>
      <c r="F290" s="1">
        <v>49.471097408377297</v>
      </c>
    </row>
    <row r="291" spans="1:6" ht="13">
      <c r="A291" s="2" t="s">
        <v>29</v>
      </c>
      <c r="B291" s="1" t="s">
        <v>362</v>
      </c>
      <c r="C291" s="1">
        <v>2017</v>
      </c>
      <c r="D291" s="2" t="s">
        <v>5</v>
      </c>
      <c r="E291" s="2" t="s">
        <v>24</v>
      </c>
      <c r="F291" s="1">
        <v>49.510486673608199</v>
      </c>
    </row>
    <row r="292" spans="1:6" ht="13">
      <c r="A292" s="2" t="s">
        <v>30</v>
      </c>
      <c r="B292" s="1" t="s">
        <v>363</v>
      </c>
      <c r="C292" s="1">
        <v>2017</v>
      </c>
      <c r="D292" s="2" t="s">
        <v>5</v>
      </c>
      <c r="E292" s="2" t="s">
        <v>24</v>
      </c>
      <c r="F292" s="1">
        <v>48.808580295836499</v>
      </c>
    </row>
    <row r="293" spans="1:6" ht="13">
      <c r="A293" s="2" t="s">
        <v>31</v>
      </c>
      <c r="B293" s="1" t="s">
        <v>364</v>
      </c>
      <c r="C293" s="1">
        <v>2017</v>
      </c>
      <c r="D293" s="2" t="s">
        <v>5</v>
      </c>
      <c r="E293" s="2" t="s">
        <v>24</v>
      </c>
      <c r="F293" s="1">
        <v>49.775151490597999</v>
      </c>
    </row>
    <row r="294" spans="1:6" ht="13">
      <c r="A294" s="2" t="s">
        <v>32</v>
      </c>
      <c r="B294" s="1" t="s">
        <v>365</v>
      </c>
      <c r="C294" s="1">
        <v>2017</v>
      </c>
      <c r="D294" s="2" t="s">
        <v>5</v>
      </c>
      <c r="E294" s="2" t="s">
        <v>24</v>
      </c>
      <c r="F294" s="1">
        <v>49.002465814839702</v>
      </c>
    </row>
    <row r="295" spans="1:6" ht="13">
      <c r="A295" s="2" t="s">
        <v>33</v>
      </c>
      <c r="B295" s="1" t="s">
        <v>366</v>
      </c>
      <c r="C295" s="1">
        <v>2017</v>
      </c>
      <c r="D295" s="2" t="s">
        <v>5</v>
      </c>
      <c r="E295" s="2" t="s">
        <v>24</v>
      </c>
      <c r="F295" s="1">
        <v>49.055099659628098</v>
      </c>
    </row>
    <row r="296" spans="1:6" ht="13">
      <c r="A296" s="2" t="s">
        <v>34</v>
      </c>
      <c r="B296" s="1" t="s">
        <v>367</v>
      </c>
      <c r="C296" s="1">
        <v>2017</v>
      </c>
      <c r="D296" s="2" t="s">
        <v>5</v>
      </c>
      <c r="E296" s="2" t="s">
        <v>24</v>
      </c>
      <c r="F296" s="1">
        <v>49.299124813886799</v>
      </c>
    </row>
    <row r="297" spans="1:6" ht="13">
      <c r="A297" s="2" t="s">
        <v>35</v>
      </c>
      <c r="B297" s="1" t="s">
        <v>368</v>
      </c>
      <c r="C297" s="1">
        <v>2017</v>
      </c>
      <c r="D297" s="2" t="s">
        <v>5</v>
      </c>
      <c r="E297" s="2" t="s">
        <v>24</v>
      </c>
      <c r="F297" s="1">
        <v>49.536369723864802</v>
      </c>
    </row>
    <row r="298" spans="1:6" ht="13">
      <c r="A298" s="2" t="s">
        <v>3</v>
      </c>
      <c r="B298" s="1" t="s">
        <v>336</v>
      </c>
      <c r="C298" s="1">
        <v>2017</v>
      </c>
      <c r="D298" s="2" t="s">
        <v>5</v>
      </c>
      <c r="E298" s="2" t="s">
        <v>24</v>
      </c>
      <c r="F298" s="1">
        <v>49.406426701748899</v>
      </c>
    </row>
    <row r="299" spans="1:6" ht="13">
      <c r="A299" s="2" t="s">
        <v>4</v>
      </c>
      <c r="B299" s="1" t="s">
        <v>337</v>
      </c>
      <c r="C299" s="1">
        <v>2018</v>
      </c>
      <c r="D299" s="2" t="s">
        <v>5</v>
      </c>
      <c r="E299" s="2" t="s">
        <v>24</v>
      </c>
      <c r="F299" s="1">
        <v>49.601323905521298</v>
      </c>
    </row>
    <row r="300" spans="1:6" ht="13">
      <c r="A300" s="2" t="s">
        <v>5</v>
      </c>
      <c r="B300" s="1" t="s">
        <v>338</v>
      </c>
      <c r="C300" s="1">
        <v>2018</v>
      </c>
      <c r="D300" s="2" t="s">
        <v>5</v>
      </c>
      <c r="E300" s="2" t="s">
        <v>24</v>
      </c>
      <c r="F300" s="1">
        <v>49.426081994557101</v>
      </c>
    </row>
    <row r="301" spans="1:6" ht="13">
      <c r="A301" s="2" t="s">
        <v>6</v>
      </c>
      <c r="B301" s="1" t="s">
        <v>339</v>
      </c>
      <c r="C301" s="1">
        <v>2018</v>
      </c>
      <c r="D301" s="2" t="s">
        <v>5</v>
      </c>
      <c r="E301" s="2" t="s">
        <v>24</v>
      </c>
      <c r="F301" s="1">
        <v>49.015993353411602</v>
      </c>
    </row>
    <row r="302" spans="1:6" ht="13">
      <c r="A302" s="2" t="s">
        <v>7</v>
      </c>
      <c r="B302" s="1" t="s">
        <v>340</v>
      </c>
      <c r="C302" s="1">
        <v>2018</v>
      </c>
      <c r="D302" s="2" t="s">
        <v>5</v>
      </c>
      <c r="E302" s="2" t="s">
        <v>24</v>
      </c>
      <c r="F302" s="1">
        <v>48.376128761618801</v>
      </c>
    </row>
    <row r="303" spans="1:6" ht="13">
      <c r="A303" s="2" t="s">
        <v>10</v>
      </c>
      <c r="B303" s="1" t="s">
        <v>343</v>
      </c>
      <c r="C303" s="1">
        <v>2018</v>
      </c>
      <c r="D303" s="2" t="s">
        <v>5</v>
      </c>
      <c r="E303" s="2" t="s">
        <v>24</v>
      </c>
      <c r="F303" s="1">
        <v>48.502580079836399</v>
      </c>
    </row>
    <row r="304" spans="1:6" ht="13">
      <c r="A304" s="2" t="s">
        <v>11</v>
      </c>
      <c r="B304" s="1" t="s">
        <v>344</v>
      </c>
      <c r="C304" s="1">
        <v>2018</v>
      </c>
      <c r="D304" s="2" t="s">
        <v>5</v>
      </c>
      <c r="E304" s="2" t="s">
        <v>24</v>
      </c>
      <c r="F304" s="1">
        <v>49.933780447750102</v>
      </c>
    </row>
    <row r="305" spans="1:6" ht="13">
      <c r="A305" s="2" t="s">
        <v>12</v>
      </c>
      <c r="B305" s="1" t="s">
        <v>345</v>
      </c>
      <c r="C305" s="1">
        <v>2018</v>
      </c>
      <c r="D305" s="2" t="s">
        <v>5</v>
      </c>
      <c r="E305" s="2" t="s">
        <v>24</v>
      </c>
      <c r="F305" s="1">
        <v>49.183738184500598</v>
      </c>
    </row>
    <row r="306" spans="1:6" ht="13">
      <c r="A306" s="2" t="s">
        <v>8</v>
      </c>
      <c r="B306" s="1" t="s">
        <v>341</v>
      </c>
      <c r="C306" s="1">
        <v>2018</v>
      </c>
      <c r="D306" s="2" t="s">
        <v>5</v>
      </c>
      <c r="E306" s="2" t="s">
        <v>24</v>
      </c>
      <c r="F306" s="1">
        <v>49.493455786019098</v>
      </c>
    </row>
    <row r="307" spans="1:6" ht="13">
      <c r="A307" s="2" t="s">
        <v>9</v>
      </c>
      <c r="B307" s="1" t="s">
        <v>342</v>
      </c>
      <c r="C307" s="1">
        <v>2018</v>
      </c>
      <c r="D307" s="2" t="s">
        <v>5</v>
      </c>
      <c r="E307" s="2" t="s">
        <v>24</v>
      </c>
      <c r="F307" s="1">
        <v>49.4983846284645</v>
      </c>
    </row>
    <row r="308" spans="1:6" ht="13">
      <c r="A308" s="2" t="s">
        <v>13</v>
      </c>
      <c r="B308" s="1" t="s">
        <v>346</v>
      </c>
      <c r="C308" s="1">
        <v>2018</v>
      </c>
      <c r="D308" s="2" t="s">
        <v>5</v>
      </c>
      <c r="E308" s="2" t="s">
        <v>24</v>
      </c>
      <c r="F308" s="1">
        <v>49.593478942418201</v>
      </c>
    </row>
    <row r="309" spans="1:6" ht="13">
      <c r="A309" s="2" t="s">
        <v>14</v>
      </c>
      <c r="B309" s="1" t="s">
        <v>347</v>
      </c>
      <c r="C309" s="1">
        <v>2018</v>
      </c>
      <c r="D309" s="2" t="s">
        <v>5</v>
      </c>
      <c r="E309" s="2" t="s">
        <v>24</v>
      </c>
      <c r="F309" s="1">
        <v>49.429869631427103</v>
      </c>
    </row>
    <row r="310" spans="1:6" ht="13">
      <c r="A310" s="2" t="s">
        <v>15</v>
      </c>
      <c r="B310" s="1" t="s">
        <v>348</v>
      </c>
      <c r="C310" s="1">
        <v>2018</v>
      </c>
      <c r="D310" s="2" t="s">
        <v>5</v>
      </c>
      <c r="E310" s="2" t="s">
        <v>24</v>
      </c>
      <c r="F310" s="1">
        <v>49.585197174078203</v>
      </c>
    </row>
    <row r="311" spans="1:6" ht="13">
      <c r="A311" s="2" t="s">
        <v>16</v>
      </c>
      <c r="B311" s="1" t="s">
        <v>349</v>
      </c>
      <c r="C311" s="1">
        <v>2018</v>
      </c>
      <c r="D311" s="2" t="s">
        <v>5</v>
      </c>
      <c r="E311" s="2" t="s">
        <v>24</v>
      </c>
      <c r="F311" s="1">
        <v>49.5698239925892</v>
      </c>
    </row>
    <row r="312" spans="1:6" ht="13">
      <c r="A312" s="2" t="s">
        <v>17</v>
      </c>
      <c r="B312" s="1" t="s">
        <v>350</v>
      </c>
      <c r="C312" s="1">
        <v>2018</v>
      </c>
      <c r="D312" s="2" t="s">
        <v>5</v>
      </c>
      <c r="E312" s="2" t="s">
        <v>24</v>
      </c>
      <c r="F312" s="1">
        <v>49.640429467009298</v>
      </c>
    </row>
    <row r="313" spans="1:6" ht="13">
      <c r="A313" s="2" t="s">
        <v>18</v>
      </c>
      <c r="B313" s="1" t="s">
        <v>351</v>
      </c>
      <c r="C313" s="1">
        <v>2018</v>
      </c>
      <c r="D313" s="2" t="s">
        <v>5</v>
      </c>
      <c r="E313" s="2" t="s">
        <v>24</v>
      </c>
      <c r="F313" s="1">
        <v>49.673900207001502</v>
      </c>
    </row>
    <row r="314" spans="1:6" ht="13">
      <c r="A314" s="2" t="s">
        <v>19</v>
      </c>
      <c r="B314" s="1" t="s">
        <v>352</v>
      </c>
      <c r="C314" s="1">
        <v>2018</v>
      </c>
      <c r="D314" s="2" t="s">
        <v>5</v>
      </c>
      <c r="E314" s="2" t="s">
        <v>24</v>
      </c>
      <c r="F314" s="1">
        <v>50.180640127550603</v>
      </c>
    </row>
    <row r="315" spans="1:6" ht="13">
      <c r="A315" s="2" t="s">
        <v>20</v>
      </c>
      <c r="B315" s="1" t="s">
        <v>353</v>
      </c>
      <c r="C315" s="1">
        <v>2018</v>
      </c>
      <c r="D315" s="2" t="s">
        <v>5</v>
      </c>
      <c r="E315" s="2" t="s">
        <v>24</v>
      </c>
      <c r="F315" s="1">
        <v>49.679217290188099</v>
      </c>
    </row>
    <row r="316" spans="1:6" ht="13">
      <c r="A316" s="2" t="s">
        <v>21</v>
      </c>
      <c r="B316" s="1" t="s">
        <v>354</v>
      </c>
      <c r="C316" s="1">
        <v>2018</v>
      </c>
      <c r="D316" s="2" t="s">
        <v>5</v>
      </c>
      <c r="E316" s="2" t="s">
        <v>24</v>
      </c>
      <c r="F316" s="1">
        <v>49.482482141989401</v>
      </c>
    </row>
    <row r="317" spans="1:6" ht="13">
      <c r="A317" s="2" t="s">
        <v>22</v>
      </c>
      <c r="B317" s="1" t="s">
        <v>355</v>
      </c>
      <c r="C317" s="1">
        <v>2018</v>
      </c>
      <c r="D317" s="2" t="s">
        <v>5</v>
      </c>
      <c r="E317" s="2" t="s">
        <v>24</v>
      </c>
      <c r="F317" s="1">
        <v>49.1691119172878</v>
      </c>
    </row>
    <row r="318" spans="1:6" ht="13">
      <c r="A318" s="2" t="s">
        <v>23</v>
      </c>
      <c r="B318" s="1" t="s">
        <v>356</v>
      </c>
      <c r="C318" s="1">
        <v>2018</v>
      </c>
      <c r="D318" s="2" t="s">
        <v>5</v>
      </c>
      <c r="E318" s="2" t="s">
        <v>24</v>
      </c>
      <c r="F318" s="1">
        <v>49.2810759656521</v>
      </c>
    </row>
    <row r="319" spans="1:6" ht="13">
      <c r="A319" s="2" t="s">
        <v>24</v>
      </c>
      <c r="B319" s="1" t="s">
        <v>357</v>
      </c>
      <c r="C319" s="1">
        <v>2018</v>
      </c>
      <c r="D319" s="2" t="s">
        <v>5</v>
      </c>
      <c r="E319" s="2" t="s">
        <v>24</v>
      </c>
      <c r="F319" s="1">
        <v>49.672196615471698</v>
      </c>
    </row>
    <row r="320" spans="1:6" ht="13">
      <c r="A320" s="2" t="s">
        <v>25</v>
      </c>
      <c r="B320" s="1" t="s">
        <v>358</v>
      </c>
      <c r="C320" s="1">
        <v>2018</v>
      </c>
      <c r="D320" s="2" t="s">
        <v>5</v>
      </c>
      <c r="E320" s="2" t="s">
        <v>24</v>
      </c>
      <c r="F320" s="1">
        <v>50.150263281818603</v>
      </c>
    </row>
    <row r="321" spans="1:6" ht="13">
      <c r="A321" s="2" t="s">
        <v>26</v>
      </c>
      <c r="B321" s="1" t="s">
        <v>359</v>
      </c>
      <c r="C321" s="1">
        <v>2018</v>
      </c>
      <c r="D321" s="2" t="s">
        <v>5</v>
      </c>
      <c r="E321" s="2" t="s">
        <v>24</v>
      </c>
      <c r="F321" s="1">
        <v>49.402423147746298</v>
      </c>
    </row>
    <row r="322" spans="1:6" ht="13">
      <c r="A322" s="2" t="s">
        <v>27</v>
      </c>
      <c r="B322" s="1" t="s">
        <v>360</v>
      </c>
      <c r="C322" s="1">
        <v>2018</v>
      </c>
      <c r="D322" s="2" t="s">
        <v>5</v>
      </c>
      <c r="E322" s="2" t="s">
        <v>24</v>
      </c>
      <c r="F322" s="1">
        <v>49.641183220210401</v>
      </c>
    </row>
    <row r="323" spans="1:6" ht="13">
      <c r="A323" s="2" t="s">
        <v>28</v>
      </c>
      <c r="B323" s="1" t="s">
        <v>361</v>
      </c>
      <c r="C323" s="1">
        <v>2018</v>
      </c>
      <c r="D323" s="2" t="s">
        <v>5</v>
      </c>
      <c r="E323" s="2" t="s">
        <v>24</v>
      </c>
      <c r="F323" s="1">
        <v>49.379928709591901</v>
      </c>
    </row>
    <row r="324" spans="1:6" ht="13">
      <c r="A324" s="2" t="s">
        <v>29</v>
      </c>
      <c r="B324" s="1" t="s">
        <v>362</v>
      </c>
      <c r="C324" s="1">
        <v>2018</v>
      </c>
      <c r="D324" s="2" t="s">
        <v>5</v>
      </c>
      <c r="E324" s="2" t="s">
        <v>24</v>
      </c>
      <c r="F324" s="1">
        <v>49.173679820427097</v>
      </c>
    </row>
    <row r="325" spans="1:6" ht="13">
      <c r="A325" s="2" t="s">
        <v>30</v>
      </c>
      <c r="B325" s="1" t="s">
        <v>363</v>
      </c>
      <c r="C325" s="1">
        <v>2018</v>
      </c>
      <c r="D325" s="2" t="s">
        <v>5</v>
      </c>
      <c r="E325" s="2" t="s">
        <v>24</v>
      </c>
      <c r="F325" s="1">
        <v>48.6972558276778</v>
      </c>
    </row>
    <row r="326" spans="1:6" ht="13">
      <c r="A326" s="2" t="s">
        <v>31</v>
      </c>
      <c r="B326" s="1" t="s">
        <v>364</v>
      </c>
      <c r="C326" s="1">
        <v>2018</v>
      </c>
      <c r="D326" s="2" t="s">
        <v>5</v>
      </c>
      <c r="E326" s="2" t="s">
        <v>24</v>
      </c>
      <c r="F326" s="1">
        <v>49.747269818451599</v>
      </c>
    </row>
    <row r="327" spans="1:6" ht="13">
      <c r="A327" s="2" t="s">
        <v>32</v>
      </c>
      <c r="B327" s="1" t="s">
        <v>365</v>
      </c>
      <c r="C327" s="1">
        <v>2018</v>
      </c>
      <c r="D327" s="2" t="s">
        <v>5</v>
      </c>
      <c r="E327" s="2" t="s">
        <v>24</v>
      </c>
      <c r="F327" s="1">
        <v>49.1815505920273</v>
      </c>
    </row>
    <row r="328" spans="1:6" ht="13">
      <c r="A328" s="2" t="s">
        <v>33</v>
      </c>
      <c r="B328" s="1" t="s">
        <v>366</v>
      </c>
      <c r="C328" s="1">
        <v>2018</v>
      </c>
      <c r="D328" s="2" t="s">
        <v>5</v>
      </c>
      <c r="E328" s="2" t="s">
        <v>24</v>
      </c>
      <c r="F328" s="1">
        <v>49.117343705342201</v>
      </c>
    </row>
    <row r="329" spans="1:6" ht="13">
      <c r="A329" s="2" t="s">
        <v>34</v>
      </c>
      <c r="B329" s="1" t="s">
        <v>367</v>
      </c>
      <c r="C329" s="1">
        <v>2018</v>
      </c>
      <c r="D329" s="2" t="s">
        <v>5</v>
      </c>
      <c r="E329" s="2" t="s">
        <v>24</v>
      </c>
      <c r="F329" s="1">
        <v>49.3256385789783</v>
      </c>
    </row>
    <row r="330" spans="1:6" ht="13">
      <c r="A330" s="2" t="s">
        <v>35</v>
      </c>
      <c r="B330" s="1" t="s">
        <v>368</v>
      </c>
      <c r="C330" s="1">
        <v>2018</v>
      </c>
      <c r="D330" s="2" t="s">
        <v>5</v>
      </c>
      <c r="E330" s="2" t="s">
        <v>24</v>
      </c>
      <c r="F330" s="1">
        <v>49.573104447866697</v>
      </c>
    </row>
    <row r="331" spans="1:6" ht="13">
      <c r="A331" s="2" t="s">
        <v>3</v>
      </c>
      <c r="B331" s="1" t="s">
        <v>336</v>
      </c>
      <c r="C331" s="1">
        <v>2018</v>
      </c>
      <c r="D331" s="2" t="s">
        <v>5</v>
      </c>
      <c r="E331" s="2" t="s">
        <v>24</v>
      </c>
      <c r="F331" s="1">
        <v>49.4465373868792</v>
      </c>
    </row>
    <row r="332" spans="1:6" ht="13">
      <c r="A332" s="2" t="s">
        <v>4</v>
      </c>
      <c r="B332" s="1" t="s">
        <v>337</v>
      </c>
      <c r="C332" s="1">
        <v>2019</v>
      </c>
      <c r="D332" s="2" t="s">
        <v>5</v>
      </c>
      <c r="E332" s="2" t="s">
        <v>24</v>
      </c>
      <c r="F332" s="1">
        <v>49.6315131077994</v>
      </c>
    </row>
    <row r="333" spans="1:6" ht="13">
      <c r="A333" s="2" t="s">
        <v>5</v>
      </c>
      <c r="B333" s="1" t="s">
        <v>338</v>
      </c>
      <c r="C333" s="1">
        <v>2019</v>
      </c>
      <c r="D333" s="2" t="s">
        <v>5</v>
      </c>
      <c r="E333" s="2" t="s">
        <v>24</v>
      </c>
      <c r="F333" s="1">
        <v>49.5883625011517</v>
      </c>
    </row>
    <row r="334" spans="1:6" ht="13">
      <c r="A334" s="2" t="s">
        <v>6</v>
      </c>
      <c r="B334" s="1" t="s">
        <v>339</v>
      </c>
      <c r="C334" s="1">
        <v>2019</v>
      </c>
      <c r="D334" s="2" t="s">
        <v>5</v>
      </c>
      <c r="E334" s="2" t="s">
        <v>24</v>
      </c>
      <c r="F334" s="1">
        <v>49.141647322909002</v>
      </c>
    </row>
    <row r="335" spans="1:6" ht="13">
      <c r="A335" s="2" t="s">
        <v>7</v>
      </c>
      <c r="B335" s="1" t="s">
        <v>340</v>
      </c>
      <c r="C335" s="1">
        <v>2019</v>
      </c>
      <c r="D335" s="2" t="s">
        <v>5</v>
      </c>
      <c r="E335" s="2" t="s">
        <v>24</v>
      </c>
      <c r="F335" s="1">
        <v>48.8912828799713</v>
      </c>
    </row>
    <row r="336" spans="1:6" ht="13">
      <c r="A336" s="2" t="s">
        <v>10</v>
      </c>
      <c r="B336" s="1" t="s">
        <v>343</v>
      </c>
      <c r="C336" s="1">
        <v>2019</v>
      </c>
      <c r="D336" s="2" t="s">
        <v>5</v>
      </c>
      <c r="E336" s="2" t="s">
        <v>24</v>
      </c>
      <c r="F336" s="1">
        <v>48.480058485887298</v>
      </c>
    </row>
    <row r="337" spans="1:6" ht="13">
      <c r="A337" s="2" t="s">
        <v>11</v>
      </c>
      <c r="B337" s="1" t="s">
        <v>344</v>
      </c>
      <c r="C337" s="1">
        <v>2019</v>
      </c>
      <c r="D337" s="2" t="s">
        <v>5</v>
      </c>
      <c r="E337" s="2" t="s">
        <v>24</v>
      </c>
      <c r="F337" s="1">
        <v>49.999210920855397</v>
      </c>
    </row>
    <row r="338" spans="1:6" ht="13">
      <c r="A338" s="2" t="s">
        <v>12</v>
      </c>
      <c r="B338" s="1" t="s">
        <v>345</v>
      </c>
      <c r="C338" s="1">
        <v>2019</v>
      </c>
      <c r="D338" s="2" t="s">
        <v>5</v>
      </c>
      <c r="E338" s="2" t="s">
        <v>24</v>
      </c>
      <c r="F338" s="1">
        <v>49.341501326612097</v>
      </c>
    </row>
    <row r="339" spans="1:6" ht="13">
      <c r="A339" s="2" t="s">
        <v>8</v>
      </c>
      <c r="B339" s="1" t="s">
        <v>341</v>
      </c>
      <c r="C339" s="1">
        <v>2019</v>
      </c>
      <c r="D339" s="2" t="s">
        <v>5</v>
      </c>
      <c r="E339" s="2" t="s">
        <v>24</v>
      </c>
      <c r="F339" s="1">
        <v>49.627777093875302</v>
      </c>
    </row>
    <row r="340" spans="1:6" ht="13">
      <c r="A340" s="2" t="s">
        <v>9</v>
      </c>
      <c r="B340" s="1" t="s">
        <v>342</v>
      </c>
      <c r="C340" s="1">
        <v>2019</v>
      </c>
      <c r="D340" s="2" t="s">
        <v>5</v>
      </c>
      <c r="E340" s="2" t="s">
        <v>24</v>
      </c>
      <c r="F340" s="1">
        <v>49.2416843798472</v>
      </c>
    </row>
    <row r="341" spans="1:6" ht="13">
      <c r="A341" s="2" t="s">
        <v>13</v>
      </c>
      <c r="B341" s="1" t="s">
        <v>346</v>
      </c>
      <c r="C341" s="1">
        <v>2019</v>
      </c>
      <c r="D341" s="2" t="s">
        <v>5</v>
      </c>
      <c r="E341" s="2" t="s">
        <v>24</v>
      </c>
      <c r="F341" s="1">
        <v>49.701626059043299</v>
      </c>
    </row>
    <row r="342" spans="1:6" ht="13">
      <c r="A342" s="2" t="s">
        <v>14</v>
      </c>
      <c r="B342" s="1" t="s">
        <v>347</v>
      </c>
      <c r="C342" s="1">
        <v>2019</v>
      </c>
      <c r="D342" s="2" t="s">
        <v>5</v>
      </c>
      <c r="E342" s="2" t="s">
        <v>24</v>
      </c>
      <c r="F342" s="1">
        <v>49.692224076040198</v>
      </c>
    </row>
    <row r="343" spans="1:6" ht="13">
      <c r="A343" s="2" t="s">
        <v>15</v>
      </c>
      <c r="B343" s="1" t="s">
        <v>348</v>
      </c>
      <c r="C343" s="1">
        <v>2019</v>
      </c>
      <c r="D343" s="2" t="s">
        <v>5</v>
      </c>
      <c r="E343" s="2" t="s">
        <v>24</v>
      </c>
      <c r="F343" s="1">
        <v>49.676894060416203</v>
      </c>
    </row>
    <row r="344" spans="1:6" ht="13">
      <c r="A344" s="2" t="s">
        <v>16</v>
      </c>
      <c r="B344" s="1" t="s">
        <v>349</v>
      </c>
      <c r="C344" s="1">
        <v>2019</v>
      </c>
      <c r="D344" s="2" t="s">
        <v>5</v>
      </c>
      <c r="E344" s="2" t="s">
        <v>24</v>
      </c>
      <c r="F344" s="1">
        <v>49.595685763484902</v>
      </c>
    </row>
    <row r="345" spans="1:6" ht="13">
      <c r="A345" s="2" t="s">
        <v>17</v>
      </c>
      <c r="B345" s="1" t="s">
        <v>350</v>
      </c>
      <c r="C345" s="1">
        <v>2019</v>
      </c>
      <c r="D345" s="2" t="s">
        <v>5</v>
      </c>
      <c r="E345" s="2" t="s">
        <v>24</v>
      </c>
      <c r="F345" s="1">
        <v>49.557398051681197</v>
      </c>
    </row>
    <row r="346" spans="1:6" ht="13">
      <c r="A346" s="2" t="s">
        <v>18</v>
      </c>
      <c r="B346" s="1" t="s">
        <v>351</v>
      </c>
      <c r="C346" s="1">
        <v>2019</v>
      </c>
      <c r="D346" s="2" t="s">
        <v>5</v>
      </c>
      <c r="E346" s="2" t="s">
        <v>24</v>
      </c>
      <c r="F346" s="1">
        <v>49.843085854854102</v>
      </c>
    </row>
    <row r="347" spans="1:6" ht="13">
      <c r="A347" s="2" t="s">
        <v>19</v>
      </c>
      <c r="B347" s="1" t="s">
        <v>352</v>
      </c>
      <c r="C347" s="1">
        <v>2019</v>
      </c>
      <c r="D347" s="2" t="s">
        <v>5</v>
      </c>
      <c r="E347" s="2" t="s">
        <v>24</v>
      </c>
      <c r="F347" s="1">
        <v>50.300535018384402</v>
      </c>
    </row>
    <row r="348" spans="1:6" ht="13">
      <c r="A348" s="2" t="s">
        <v>20</v>
      </c>
      <c r="B348" s="1" t="s">
        <v>353</v>
      </c>
      <c r="C348" s="1">
        <v>2019</v>
      </c>
      <c r="D348" s="2" t="s">
        <v>5</v>
      </c>
      <c r="E348" s="2" t="s">
        <v>24</v>
      </c>
      <c r="F348" s="1">
        <v>49.508571895625202</v>
      </c>
    </row>
    <row r="349" spans="1:6" ht="13">
      <c r="A349" s="2" t="s">
        <v>21</v>
      </c>
      <c r="B349" s="1" t="s">
        <v>354</v>
      </c>
      <c r="C349" s="1">
        <v>2019</v>
      </c>
      <c r="D349" s="2" t="s">
        <v>5</v>
      </c>
      <c r="E349" s="2" t="s">
        <v>24</v>
      </c>
      <c r="F349" s="1">
        <v>49.248066342396903</v>
      </c>
    </row>
    <row r="350" spans="1:6" ht="13">
      <c r="A350" s="2" t="s">
        <v>22</v>
      </c>
      <c r="B350" s="1" t="s">
        <v>355</v>
      </c>
      <c r="C350" s="1">
        <v>2019</v>
      </c>
      <c r="D350" s="2" t="s">
        <v>5</v>
      </c>
      <c r="E350" s="2" t="s">
        <v>24</v>
      </c>
      <c r="F350" s="1">
        <v>49.128263261918498</v>
      </c>
    </row>
    <row r="351" spans="1:6" ht="13">
      <c r="A351" s="2" t="s">
        <v>23</v>
      </c>
      <c r="B351" s="1" t="s">
        <v>356</v>
      </c>
      <c r="C351" s="1">
        <v>2019</v>
      </c>
      <c r="D351" s="2" t="s">
        <v>5</v>
      </c>
      <c r="E351" s="2" t="s">
        <v>24</v>
      </c>
      <c r="F351" s="1">
        <v>49.256907822518102</v>
      </c>
    </row>
    <row r="352" spans="1:6" ht="13">
      <c r="A352" s="2" t="s">
        <v>24</v>
      </c>
      <c r="B352" s="1" t="s">
        <v>357</v>
      </c>
      <c r="C352" s="1">
        <v>2019</v>
      </c>
      <c r="D352" s="2" t="s">
        <v>5</v>
      </c>
      <c r="E352" s="2" t="s">
        <v>24</v>
      </c>
      <c r="F352" s="1">
        <v>49.783463558709499</v>
      </c>
    </row>
    <row r="353" spans="1:6" ht="13">
      <c r="A353" s="2" t="s">
        <v>25</v>
      </c>
      <c r="B353" s="1" t="s">
        <v>358</v>
      </c>
      <c r="C353" s="1">
        <v>2019</v>
      </c>
      <c r="D353" s="2" t="s">
        <v>5</v>
      </c>
      <c r="E353" s="2" t="s">
        <v>24</v>
      </c>
      <c r="F353" s="1">
        <v>50.123780032392602</v>
      </c>
    </row>
    <row r="354" spans="1:6" ht="13">
      <c r="A354" s="2" t="s">
        <v>26</v>
      </c>
      <c r="B354" s="1" t="s">
        <v>359</v>
      </c>
      <c r="C354" s="1">
        <v>2019</v>
      </c>
      <c r="D354" s="2" t="s">
        <v>5</v>
      </c>
      <c r="E354" s="2" t="s">
        <v>24</v>
      </c>
      <c r="F354" s="1">
        <v>49.491782379492101</v>
      </c>
    </row>
    <row r="355" spans="1:6" ht="13">
      <c r="A355" s="2" t="s">
        <v>27</v>
      </c>
      <c r="B355" s="1" t="s">
        <v>360</v>
      </c>
      <c r="C355" s="1">
        <v>2019</v>
      </c>
      <c r="D355" s="2" t="s">
        <v>5</v>
      </c>
      <c r="E355" s="2" t="s">
        <v>24</v>
      </c>
      <c r="F355" s="1">
        <v>49.700698592150196</v>
      </c>
    </row>
    <row r="356" spans="1:6" ht="13">
      <c r="A356" s="2" t="s">
        <v>28</v>
      </c>
      <c r="B356" s="1" t="s">
        <v>361</v>
      </c>
      <c r="C356" s="1">
        <v>2019</v>
      </c>
      <c r="D356" s="2" t="s">
        <v>5</v>
      </c>
      <c r="E356" s="2" t="s">
        <v>24</v>
      </c>
      <c r="F356" s="1">
        <v>49.378345317687902</v>
      </c>
    </row>
    <row r="357" spans="1:6" ht="13">
      <c r="A357" s="2" t="s">
        <v>29</v>
      </c>
      <c r="B357" s="1" t="s">
        <v>362</v>
      </c>
      <c r="C357" s="1">
        <v>2019</v>
      </c>
      <c r="D357" s="2" t="s">
        <v>5</v>
      </c>
      <c r="E357" s="2" t="s">
        <v>24</v>
      </c>
      <c r="F357" s="1">
        <v>49.366131697429097</v>
      </c>
    </row>
    <row r="358" spans="1:6" ht="13">
      <c r="A358" s="2" t="s">
        <v>30</v>
      </c>
      <c r="B358" s="1" t="s">
        <v>363</v>
      </c>
      <c r="C358" s="1">
        <v>2019</v>
      </c>
      <c r="D358" s="2" t="s">
        <v>5</v>
      </c>
      <c r="E358" s="2" t="s">
        <v>24</v>
      </c>
      <c r="F358" s="1">
        <v>48.6292084892033</v>
      </c>
    </row>
    <row r="359" spans="1:6" ht="13">
      <c r="A359" s="2" t="s">
        <v>31</v>
      </c>
      <c r="B359" s="1" t="s">
        <v>364</v>
      </c>
      <c r="C359" s="1">
        <v>2019</v>
      </c>
      <c r="D359" s="2" t="s">
        <v>5</v>
      </c>
      <c r="E359" s="2" t="s">
        <v>24</v>
      </c>
      <c r="F359" s="1">
        <v>49.630902270709797</v>
      </c>
    </row>
    <row r="360" spans="1:6" ht="13">
      <c r="A360" s="2" t="s">
        <v>32</v>
      </c>
      <c r="B360" s="1" t="s">
        <v>365</v>
      </c>
      <c r="C360" s="1">
        <v>2019</v>
      </c>
      <c r="D360" s="2" t="s">
        <v>5</v>
      </c>
      <c r="E360" s="2" t="s">
        <v>24</v>
      </c>
      <c r="F360" s="1">
        <v>49.280875315877203</v>
      </c>
    </row>
    <row r="361" spans="1:6" ht="13">
      <c r="A361" s="2" t="s">
        <v>33</v>
      </c>
      <c r="B361" s="1" t="s">
        <v>366</v>
      </c>
      <c r="C361" s="1">
        <v>2019</v>
      </c>
      <c r="D361" s="2" t="s">
        <v>5</v>
      </c>
      <c r="E361" s="2" t="s">
        <v>24</v>
      </c>
      <c r="F361" s="1">
        <v>49.330163995220197</v>
      </c>
    </row>
    <row r="362" spans="1:6" ht="13">
      <c r="A362" s="2" t="s">
        <v>34</v>
      </c>
      <c r="B362" s="1" t="s">
        <v>367</v>
      </c>
      <c r="C362" s="1">
        <v>2019</v>
      </c>
      <c r="D362" s="2" t="s">
        <v>5</v>
      </c>
      <c r="E362" s="2" t="s">
        <v>24</v>
      </c>
      <c r="F362" s="1">
        <v>49.529225146334397</v>
      </c>
    </row>
    <row r="363" spans="1:6" ht="13">
      <c r="A363" s="2" t="s">
        <v>35</v>
      </c>
      <c r="B363" s="1" t="s">
        <v>368</v>
      </c>
      <c r="C363" s="1">
        <v>2019</v>
      </c>
      <c r="D363" s="2" t="s">
        <v>5</v>
      </c>
      <c r="E363" s="2" t="s">
        <v>24</v>
      </c>
      <c r="F363" s="1">
        <v>49.626175646392802</v>
      </c>
    </row>
    <row r="364" spans="1:6" ht="13">
      <c r="A364" s="2" t="s">
        <v>3</v>
      </c>
      <c r="B364" s="1" t="s">
        <v>336</v>
      </c>
      <c r="C364" s="1">
        <v>2019</v>
      </c>
      <c r="D364" s="2" t="s">
        <v>5</v>
      </c>
      <c r="E364" s="2" t="s">
        <v>24</v>
      </c>
      <c r="F364" s="1">
        <v>49.528941217307903</v>
      </c>
    </row>
    <row r="365" spans="1:6" ht="13">
      <c r="A365" s="2" t="s">
        <v>4</v>
      </c>
      <c r="B365" s="1" t="s">
        <v>337</v>
      </c>
      <c r="C365" s="1">
        <v>2020</v>
      </c>
      <c r="D365" s="2" t="s">
        <v>5</v>
      </c>
      <c r="E365" s="2" t="s">
        <v>24</v>
      </c>
      <c r="F365" s="1">
        <v>49.4154670237697</v>
      </c>
    </row>
    <row r="366" spans="1:6" ht="13">
      <c r="A366" s="2" t="s">
        <v>5</v>
      </c>
      <c r="B366" s="1" t="s">
        <v>338</v>
      </c>
      <c r="C366" s="1">
        <v>2020</v>
      </c>
      <c r="D366" s="2" t="s">
        <v>5</v>
      </c>
      <c r="E366" s="2" t="s">
        <v>24</v>
      </c>
      <c r="F366" s="1">
        <v>49.635150238576301</v>
      </c>
    </row>
    <row r="367" spans="1:6" ht="13">
      <c r="A367" s="2" t="s">
        <v>6</v>
      </c>
      <c r="B367" s="1" t="s">
        <v>339</v>
      </c>
      <c r="C367" s="1">
        <v>2020</v>
      </c>
      <c r="D367" s="2" t="s">
        <v>5</v>
      </c>
      <c r="E367" s="2" t="s">
        <v>24</v>
      </c>
      <c r="F367" s="1">
        <v>49.603526398739199</v>
      </c>
    </row>
    <row r="368" spans="1:6" ht="13">
      <c r="A368" s="2" t="s">
        <v>7</v>
      </c>
      <c r="B368" s="1" t="s">
        <v>340</v>
      </c>
      <c r="C368" s="1">
        <v>2020</v>
      </c>
      <c r="D368" s="2" t="s">
        <v>5</v>
      </c>
      <c r="E368" s="2" t="s">
        <v>24</v>
      </c>
      <c r="F368" s="1">
        <v>48.712174217246798</v>
      </c>
    </row>
    <row r="369" spans="1:6" ht="13">
      <c r="A369" s="2" t="s">
        <v>10</v>
      </c>
      <c r="B369" s="1" t="s">
        <v>343</v>
      </c>
      <c r="C369" s="1">
        <v>2020</v>
      </c>
      <c r="D369" s="2" t="s">
        <v>5</v>
      </c>
      <c r="E369" s="2" t="s">
        <v>24</v>
      </c>
      <c r="F369" s="1">
        <v>48.518675236924601</v>
      </c>
    </row>
    <row r="370" spans="1:6" ht="13">
      <c r="A370" s="2" t="s">
        <v>11</v>
      </c>
      <c r="B370" s="1" t="s">
        <v>344</v>
      </c>
      <c r="C370" s="1">
        <v>2020</v>
      </c>
      <c r="D370" s="2" t="s">
        <v>5</v>
      </c>
      <c r="E370" s="2" t="s">
        <v>24</v>
      </c>
      <c r="F370" s="1">
        <v>49.930100571714704</v>
      </c>
    </row>
    <row r="371" spans="1:6" ht="13">
      <c r="A371" s="2" t="s">
        <v>12</v>
      </c>
      <c r="B371" s="1" t="s">
        <v>345</v>
      </c>
      <c r="C371" s="1">
        <v>2020</v>
      </c>
      <c r="D371" s="2" t="s">
        <v>5</v>
      </c>
      <c r="E371" s="2" t="s">
        <v>24</v>
      </c>
      <c r="F371" s="1">
        <v>49.510514370094903</v>
      </c>
    </row>
    <row r="372" spans="1:6" ht="13">
      <c r="A372" s="2" t="s">
        <v>8</v>
      </c>
      <c r="B372" s="1" t="s">
        <v>341</v>
      </c>
      <c r="C372" s="1">
        <v>2020</v>
      </c>
      <c r="D372" s="2" t="s">
        <v>5</v>
      </c>
      <c r="E372" s="2" t="s">
        <v>24</v>
      </c>
      <c r="F372" s="1">
        <v>49.734709198020198</v>
      </c>
    </row>
    <row r="373" spans="1:6" ht="13">
      <c r="A373" s="2" t="s">
        <v>9</v>
      </c>
      <c r="B373" s="1" t="s">
        <v>342</v>
      </c>
      <c r="C373" s="1">
        <v>2020</v>
      </c>
      <c r="D373" s="2" t="s">
        <v>5</v>
      </c>
      <c r="E373" s="2" t="s">
        <v>24</v>
      </c>
      <c r="F373" s="1">
        <v>49.258791082509802</v>
      </c>
    </row>
    <row r="374" spans="1:6" ht="13">
      <c r="A374" s="2" t="s">
        <v>13</v>
      </c>
      <c r="B374" s="1" t="s">
        <v>346</v>
      </c>
      <c r="C374" s="1">
        <v>2020</v>
      </c>
      <c r="D374" s="2" t="s">
        <v>5</v>
      </c>
      <c r="E374" s="2" t="s">
        <v>24</v>
      </c>
      <c r="F374" s="1">
        <v>49.939851845598596</v>
      </c>
    </row>
    <row r="375" spans="1:6" ht="13">
      <c r="A375" s="2" t="s">
        <v>14</v>
      </c>
      <c r="B375" s="1" t="s">
        <v>347</v>
      </c>
      <c r="C375" s="1">
        <v>2020</v>
      </c>
      <c r="D375" s="2" t="s">
        <v>5</v>
      </c>
      <c r="E375" s="2" t="s">
        <v>24</v>
      </c>
      <c r="F375" s="1">
        <v>49.861888034710901</v>
      </c>
    </row>
    <row r="376" spans="1:6" ht="13">
      <c r="A376" s="2" t="s">
        <v>15</v>
      </c>
      <c r="B376" s="1" t="s">
        <v>348</v>
      </c>
      <c r="C376" s="1">
        <v>2020</v>
      </c>
      <c r="D376" s="2" t="s">
        <v>5</v>
      </c>
      <c r="E376" s="2" t="s">
        <v>24</v>
      </c>
      <c r="F376" s="1">
        <v>49.921242362094802</v>
      </c>
    </row>
    <row r="377" spans="1:6" ht="13">
      <c r="A377" s="2" t="s">
        <v>16</v>
      </c>
      <c r="B377" s="1" t="s">
        <v>349</v>
      </c>
      <c r="C377" s="1">
        <v>2020</v>
      </c>
      <c r="D377" s="2" t="s">
        <v>5</v>
      </c>
      <c r="E377" s="2" t="s">
        <v>24</v>
      </c>
      <c r="F377" s="1">
        <v>49.4588870528545</v>
      </c>
    </row>
    <row r="378" spans="1:6" ht="13">
      <c r="A378" s="2" t="s">
        <v>17</v>
      </c>
      <c r="B378" s="1" t="s">
        <v>350</v>
      </c>
      <c r="C378" s="1">
        <v>2020</v>
      </c>
      <c r="D378" s="2" t="s">
        <v>5</v>
      </c>
      <c r="E378" s="2" t="s">
        <v>24</v>
      </c>
      <c r="F378" s="1">
        <v>49.684569848334299</v>
      </c>
    </row>
    <row r="379" spans="1:6" ht="13">
      <c r="A379" s="2" t="s">
        <v>18</v>
      </c>
      <c r="B379" s="1" t="s">
        <v>351</v>
      </c>
      <c r="C379" s="1">
        <v>2020</v>
      </c>
      <c r="D379" s="2" t="s">
        <v>5</v>
      </c>
      <c r="E379" s="2" t="s">
        <v>24</v>
      </c>
      <c r="F379" s="1">
        <v>49.874107692658598</v>
      </c>
    </row>
    <row r="380" spans="1:6" ht="13">
      <c r="A380" s="2" t="s">
        <v>19</v>
      </c>
      <c r="B380" s="1" t="s">
        <v>352</v>
      </c>
      <c r="C380" s="1">
        <v>2020</v>
      </c>
      <c r="D380" s="2" t="s">
        <v>5</v>
      </c>
      <c r="E380" s="2" t="s">
        <v>24</v>
      </c>
      <c r="F380" s="1">
        <v>50.546573946937102</v>
      </c>
    </row>
    <row r="381" spans="1:6" ht="13">
      <c r="A381" s="2" t="s">
        <v>20</v>
      </c>
      <c r="B381" s="1" t="s">
        <v>353</v>
      </c>
      <c r="C381" s="1">
        <v>2020</v>
      </c>
      <c r="D381" s="2" t="s">
        <v>5</v>
      </c>
      <c r="E381" s="2" t="s">
        <v>24</v>
      </c>
      <c r="F381" s="1">
        <v>49.679245477929399</v>
      </c>
    </row>
    <row r="382" spans="1:6" ht="13">
      <c r="A382" s="2" t="s">
        <v>21</v>
      </c>
      <c r="B382" s="1" t="s">
        <v>354</v>
      </c>
      <c r="C382" s="1">
        <v>2020</v>
      </c>
      <c r="D382" s="2" t="s">
        <v>5</v>
      </c>
      <c r="E382" s="2" t="s">
        <v>24</v>
      </c>
      <c r="F382" s="1">
        <v>49.660141594587401</v>
      </c>
    </row>
    <row r="383" spans="1:6" ht="13">
      <c r="A383" s="2" t="s">
        <v>22</v>
      </c>
      <c r="B383" s="1" t="s">
        <v>355</v>
      </c>
      <c r="C383" s="1">
        <v>2020</v>
      </c>
      <c r="D383" s="2" t="s">
        <v>5</v>
      </c>
      <c r="E383" s="2" t="s">
        <v>24</v>
      </c>
      <c r="F383" s="1">
        <v>49.429979141192497</v>
      </c>
    </row>
    <row r="384" spans="1:6" ht="13">
      <c r="A384" s="2" t="s">
        <v>23</v>
      </c>
      <c r="B384" s="1" t="s">
        <v>356</v>
      </c>
      <c r="C384" s="1">
        <v>2020</v>
      </c>
      <c r="D384" s="2" t="s">
        <v>5</v>
      </c>
      <c r="E384" s="2" t="s">
        <v>24</v>
      </c>
      <c r="F384" s="1">
        <v>49.455836916992098</v>
      </c>
    </row>
    <row r="385" spans="1:6" ht="13">
      <c r="A385" s="2" t="s">
        <v>24</v>
      </c>
      <c r="B385" s="1" t="s">
        <v>357</v>
      </c>
      <c r="C385" s="1">
        <v>2020</v>
      </c>
      <c r="D385" s="2" t="s">
        <v>5</v>
      </c>
      <c r="E385" s="2" t="s">
        <v>24</v>
      </c>
      <c r="F385" s="1">
        <v>49.948354171091701</v>
      </c>
    </row>
    <row r="386" spans="1:6" ht="13">
      <c r="A386" s="2" t="s">
        <v>25</v>
      </c>
      <c r="B386" s="1" t="s">
        <v>358</v>
      </c>
      <c r="C386" s="1">
        <v>2020</v>
      </c>
      <c r="D386" s="2" t="s">
        <v>5</v>
      </c>
      <c r="E386" s="2" t="s">
        <v>24</v>
      </c>
      <c r="F386" s="1">
        <v>50.018542173142698</v>
      </c>
    </row>
    <row r="387" spans="1:6" ht="13">
      <c r="A387" s="2" t="s">
        <v>26</v>
      </c>
      <c r="B387" s="1" t="s">
        <v>359</v>
      </c>
      <c r="C387" s="1">
        <v>2020</v>
      </c>
      <c r="D387" s="2" t="s">
        <v>5</v>
      </c>
      <c r="E387" s="2" t="s">
        <v>24</v>
      </c>
      <c r="F387" s="1">
        <v>49.494034640457102</v>
      </c>
    </row>
    <row r="388" spans="1:6" ht="13">
      <c r="A388" s="2" t="s">
        <v>27</v>
      </c>
      <c r="B388" s="1" t="s">
        <v>360</v>
      </c>
      <c r="C388" s="1">
        <v>2020</v>
      </c>
      <c r="D388" s="2" t="s">
        <v>5</v>
      </c>
      <c r="E388" s="2" t="s">
        <v>24</v>
      </c>
      <c r="F388" s="1">
        <v>49.728809882167901</v>
      </c>
    </row>
    <row r="389" spans="1:6" ht="13">
      <c r="A389" s="2" t="s">
        <v>28</v>
      </c>
      <c r="B389" s="1" t="s">
        <v>361</v>
      </c>
      <c r="C389" s="1">
        <v>2020</v>
      </c>
      <c r="D389" s="2" t="s">
        <v>5</v>
      </c>
      <c r="E389" s="2" t="s">
        <v>24</v>
      </c>
      <c r="F389" s="1">
        <v>49.287126187591703</v>
      </c>
    </row>
    <row r="390" spans="1:6" ht="13">
      <c r="A390" s="2" t="s">
        <v>29</v>
      </c>
      <c r="B390" s="1" t="s">
        <v>362</v>
      </c>
      <c r="C390" s="1">
        <v>2020</v>
      </c>
      <c r="D390" s="2" t="s">
        <v>5</v>
      </c>
      <c r="E390" s="2" t="s">
        <v>24</v>
      </c>
      <c r="F390" s="1">
        <v>49.268764432280904</v>
      </c>
    </row>
    <row r="391" spans="1:6" ht="13">
      <c r="A391" s="2" t="s">
        <v>30</v>
      </c>
      <c r="B391" s="1" t="s">
        <v>363</v>
      </c>
      <c r="C391" s="1">
        <v>2020</v>
      </c>
      <c r="D391" s="2" t="s">
        <v>5</v>
      </c>
      <c r="E391" s="2" t="s">
        <v>24</v>
      </c>
      <c r="F391" s="1">
        <v>48.996914151243601</v>
      </c>
    </row>
    <row r="392" spans="1:6" ht="13">
      <c r="A392" s="2" t="s">
        <v>31</v>
      </c>
      <c r="B392" s="1" t="s">
        <v>364</v>
      </c>
      <c r="C392" s="1">
        <v>2020</v>
      </c>
      <c r="D392" s="2" t="s">
        <v>5</v>
      </c>
      <c r="E392" s="2" t="s">
        <v>24</v>
      </c>
      <c r="F392" s="1">
        <v>49.582059937052399</v>
      </c>
    </row>
    <row r="393" spans="1:6" ht="13">
      <c r="A393" s="2" t="s">
        <v>32</v>
      </c>
      <c r="B393" s="1" t="s">
        <v>365</v>
      </c>
      <c r="C393" s="1">
        <v>2020</v>
      </c>
      <c r="D393" s="2" t="s">
        <v>5</v>
      </c>
      <c r="E393" s="2" t="s">
        <v>24</v>
      </c>
      <c r="F393" s="1">
        <v>49.681639423205503</v>
      </c>
    </row>
    <row r="394" spans="1:6" ht="13">
      <c r="A394" s="2" t="s">
        <v>33</v>
      </c>
      <c r="B394" s="1" t="s">
        <v>366</v>
      </c>
      <c r="C394" s="1">
        <v>2020</v>
      </c>
      <c r="D394" s="2" t="s">
        <v>5</v>
      </c>
      <c r="E394" s="2" t="s">
        <v>24</v>
      </c>
      <c r="F394" s="1">
        <v>49.575775730010001</v>
      </c>
    </row>
    <row r="395" spans="1:6" ht="13">
      <c r="A395" s="2" t="s">
        <v>34</v>
      </c>
      <c r="B395" s="1" t="s">
        <v>367</v>
      </c>
      <c r="C395" s="1">
        <v>2020</v>
      </c>
      <c r="D395" s="2" t="s">
        <v>5</v>
      </c>
      <c r="E395" s="2" t="s">
        <v>24</v>
      </c>
      <c r="F395" s="1">
        <v>49.509325147667496</v>
      </c>
    </row>
    <row r="396" spans="1:6" ht="13">
      <c r="A396" s="2" t="s">
        <v>35</v>
      </c>
      <c r="B396" s="1" t="s">
        <v>368</v>
      </c>
      <c r="C396" s="1">
        <v>2020</v>
      </c>
      <c r="D396" s="2" t="s">
        <v>5</v>
      </c>
      <c r="E396" s="2" t="s">
        <v>24</v>
      </c>
      <c r="F396" s="1">
        <v>49.344601779817502</v>
      </c>
    </row>
    <row r="397" spans="1:6" ht="13">
      <c r="A397" s="2" t="s">
        <v>3</v>
      </c>
      <c r="B397" s="1" t="s">
        <v>336</v>
      </c>
      <c r="C397" s="1">
        <v>2020</v>
      </c>
      <c r="D397" s="2" t="s">
        <v>5</v>
      </c>
      <c r="E397" s="2" t="s">
        <v>24</v>
      </c>
      <c r="F397" s="1">
        <v>49.630820426852203</v>
      </c>
    </row>
    <row r="398" spans="1:6" ht="13">
      <c r="A398" s="2" t="s">
        <v>4</v>
      </c>
      <c r="B398" s="1" t="s">
        <v>337</v>
      </c>
      <c r="C398" s="1">
        <v>2021</v>
      </c>
      <c r="D398" s="2" t="s">
        <v>5</v>
      </c>
      <c r="E398" s="2" t="s">
        <v>24</v>
      </c>
      <c r="F398" s="1">
        <v>50.239382032266299</v>
      </c>
    </row>
    <row r="399" spans="1:6" ht="13">
      <c r="A399" s="2" t="s">
        <v>5</v>
      </c>
      <c r="B399" s="1" t="s">
        <v>338</v>
      </c>
      <c r="C399" s="1">
        <v>2021</v>
      </c>
      <c r="D399" s="2" t="s">
        <v>5</v>
      </c>
      <c r="E399" s="2" t="s">
        <v>24</v>
      </c>
      <c r="F399" s="1">
        <v>50.387897386201502</v>
      </c>
    </row>
    <row r="400" spans="1:6" ht="13">
      <c r="A400" s="2" t="s">
        <v>6</v>
      </c>
      <c r="B400" s="1" t="s">
        <v>339</v>
      </c>
      <c r="C400" s="1">
        <v>2021</v>
      </c>
      <c r="D400" s="2" t="s">
        <v>5</v>
      </c>
      <c r="E400" s="2" t="s">
        <v>24</v>
      </c>
      <c r="F400" s="1">
        <v>50.393237780227899</v>
      </c>
    </row>
    <row r="401" spans="1:6" ht="13">
      <c r="A401" s="2" t="s">
        <v>7</v>
      </c>
      <c r="B401" s="1" t="s">
        <v>340</v>
      </c>
      <c r="C401" s="1">
        <v>2021</v>
      </c>
      <c r="D401" s="2" t="s">
        <v>5</v>
      </c>
      <c r="E401" s="2" t="s">
        <v>24</v>
      </c>
      <c r="F401" s="1">
        <v>51.108538865639801</v>
      </c>
    </row>
    <row r="402" spans="1:6" ht="13">
      <c r="A402" s="2" t="s">
        <v>10</v>
      </c>
      <c r="B402" s="1" t="s">
        <v>343</v>
      </c>
      <c r="C402" s="1">
        <v>2021</v>
      </c>
      <c r="D402" s="2" t="s">
        <v>5</v>
      </c>
      <c r="E402" s="2" t="s">
        <v>24</v>
      </c>
      <c r="F402" s="1">
        <v>51.158359927895397</v>
      </c>
    </row>
    <row r="403" spans="1:6" ht="13">
      <c r="A403" s="2" t="s">
        <v>11</v>
      </c>
      <c r="B403" s="1" t="s">
        <v>344</v>
      </c>
      <c r="C403" s="1">
        <v>2021</v>
      </c>
      <c r="D403" s="2" t="s">
        <v>5</v>
      </c>
      <c r="E403" s="2" t="s">
        <v>24</v>
      </c>
      <c r="F403" s="1">
        <v>50.211896199322098</v>
      </c>
    </row>
    <row r="404" spans="1:6" ht="13">
      <c r="A404" s="2" t="s">
        <v>12</v>
      </c>
      <c r="B404" s="1" t="s">
        <v>345</v>
      </c>
      <c r="C404" s="1">
        <v>2021</v>
      </c>
      <c r="D404" s="2" t="s">
        <v>5</v>
      </c>
      <c r="E404" s="2" t="s">
        <v>24</v>
      </c>
      <c r="F404" s="1">
        <v>50.561140229544797</v>
      </c>
    </row>
    <row r="405" spans="1:6" ht="13">
      <c r="A405" s="2" t="s">
        <v>8</v>
      </c>
      <c r="B405" s="1" t="s">
        <v>341</v>
      </c>
      <c r="C405" s="1">
        <v>2021</v>
      </c>
      <c r="D405" s="2" t="s">
        <v>5</v>
      </c>
      <c r="E405" s="2" t="s">
        <v>24</v>
      </c>
      <c r="F405" s="1">
        <v>50.368667702417</v>
      </c>
    </row>
    <row r="406" spans="1:6" ht="13">
      <c r="A406" s="2" t="s">
        <v>9</v>
      </c>
      <c r="B406" s="1" t="s">
        <v>342</v>
      </c>
      <c r="C406" s="1">
        <v>2021</v>
      </c>
      <c r="D406" s="2" t="s">
        <v>5</v>
      </c>
      <c r="E406" s="2" t="s">
        <v>24</v>
      </c>
      <c r="F406" s="1">
        <v>49.891422366992401</v>
      </c>
    </row>
    <row r="407" spans="1:6" ht="13">
      <c r="A407" s="2" t="s">
        <v>13</v>
      </c>
      <c r="B407" s="1" t="s">
        <v>346</v>
      </c>
      <c r="C407" s="1">
        <v>2021</v>
      </c>
      <c r="D407" s="2" t="s">
        <v>5</v>
      </c>
      <c r="E407" s="2" t="s">
        <v>24</v>
      </c>
      <c r="F407" s="1">
        <v>50.151289109285401</v>
      </c>
    </row>
    <row r="408" spans="1:6" ht="13">
      <c r="A408" s="2" t="s">
        <v>14</v>
      </c>
      <c r="B408" s="1" t="s">
        <v>347</v>
      </c>
      <c r="C408" s="1">
        <v>2021</v>
      </c>
      <c r="D408" s="2" t="s">
        <v>5</v>
      </c>
      <c r="E408" s="2" t="s">
        <v>24</v>
      </c>
      <c r="F408" s="1">
        <v>50.142266156000403</v>
      </c>
    </row>
    <row r="409" spans="1:6" ht="13">
      <c r="A409" s="2" t="s">
        <v>15</v>
      </c>
      <c r="B409" s="1" t="s">
        <v>348</v>
      </c>
      <c r="C409" s="1">
        <v>2021</v>
      </c>
      <c r="D409" s="2" t="s">
        <v>5</v>
      </c>
      <c r="E409" s="2" t="s">
        <v>24</v>
      </c>
      <c r="F409" s="1">
        <v>49.959061949301898</v>
      </c>
    </row>
    <row r="410" spans="1:6" ht="13">
      <c r="A410" s="2" t="s">
        <v>16</v>
      </c>
      <c r="B410" s="1" t="s">
        <v>349</v>
      </c>
      <c r="C410" s="1">
        <v>2021</v>
      </c>
      <c r="D410" s="2" t="s">
        <v>5</v>
      </c>
      <c r="E410" s="2" t="s">
        <v>24</v>
      </c>
      <c r="F410" s="1">
        <v>50.129965263829497</v>
      </c>
    </row>
    <row r="411" spans="1:6" ht="13">
      <c r="A411" s="2" t="s">
        <v>17</v>
      </c>
      <c r="B411" s="1" t="s">
        <v>350</v>
      </c>
      <c r="C411" s="1">
        <v>2021</v>
      </c>
      <c r="D411" s="2" t="s">
        <v>5</v>
      </c>
      <c r="E411" s="2" t="s">
        <v>24</v>
      </c>
      <c r="F411" s="1">
        <v>50.362804277777002</v>
      </c>
    </row>
    <row r="412" spans="1:6" ht="13">
      <c r="A412" s="2" t="s">
        <v>18</v>
      </c>
      <c r="B412" s="1" t="s">
        <v>351</v>
      </c>
      <c r="C412" s="1">
        <v>2021</v>
      </c>
      <c r="D412" s="2" t="s">
        <v>5</v>
      </c>
      <c r="E412" s="2" t="s">
        <v>24</v>
      </c>
      <c r="F412" s="1">
        <v>50.165241182182598</v>
      </c>
    </row>
    <row r="413" spans="1:6" ht="13">
      <c r="A413" s="2" t="s">
        <v>19</v>
      </c>
      <c r="B413" s="1" t="s">
        <v>352</v>
      </c>
      <c r="C413" s="1">
        <v>2021</v>
      </c>
      <c r="D413" s="2" t="s">
        <v>5</v>
      </c>
      <c r="E413" s="2" t="s">
        <v>24</v>
      </c>
      <c r="F413" s="1">
        <v>49.1145916939941</v>
      </c>
    </row>
    <row r="414" spans="1:6" ht="13">
      <c r="A414" s="2" t="s">
        <v>20</v>
      </c>
      <c r="B414" s="1" t="s">
        <v>353</v>
      </c>
      <c r="C414" s="1">
        <v>2021</v>
      </c>
      <c r="D414" s="2" t="s">
        <v>5</v>
      </c>
      <c r="E414" s="2" t="s">
        <v>24</v>
      </c>
      <c r="F414" s="1">
        <v>49.914163547764502</v>
      </c>
    </row>
    <row r="415" spans="1:6" ht="13">
      <c r="A415" s="2" t="s">
        <v>21</v>
      </c>
      <c r="B415" s="1" t="s">
        <v>354</v>
      </c>
      <c r="C415" s="1">
        <v>2021</v>
      </c>
      <c r="D415" s="2" t="s">
        <v>5</v>
      </c>
      <c r="E415" s="2" t="s">
        <v>24</v>
      </c>
      <c r="F415" s="1">
        <v>50.2505831179474</v>
      </c>
    </row>
    <row r="416" spans="1:6" ht="13">
      <c r="A416" s="2" t="s">
        <v>22</v>
      </c>
      <c r="B416" s="1" t="s">
        <v>355</v>
      </c>
      <c r="C416" s="1">
        <v>2021</v>
      </c>
      <c r="D416" s="2" t="s">
        <v>5</v>
      </c>
      <c r="E416" s="2" t="s">
        <v>24</v>
      </c>
      <c r="F416" s="1">
        <v>50.4346640058003</v>
      </c>
    </row>
    <row r="417" spans="1:6" ht="13">
      <c r="A417" s="2" t="s">
        <v>23</v>
      </c>
      <c r="B417" s="1" t="s">
        <v>356</v>
      </c>
      <c r="C417" s="1">
        <v>2021</v>
      </c>
      <c r="D417" s="2" t="s">
        <v>5</v>
      </c>
      <c r="E417" s="2" t="s">
        <v>24</v>
      </c>
      <c r="F417" s="1">
        <v>50.269724641423501</v>
      </c>
    </row>
    <row r="418" spans="1:6" ht="13">
      <c r="A418" s="2" t="s">
        <v>24</v>
      </c>
      <c r="B418" s="1" t="s">
        <v>357</v>
      </c>
      <c r="C418" s="1">
        <v>2021</v>
      </c>
      <c r="D418" s="2" t="s">
        <v>5</v>
      </c>
      <c r="E418" s="2" t="s">
        <v>24</v>
      </c>
      <c r="F418" s="1">
        <v>49.779696470692997</v>
      </c>
    </row>
    <row r="419" spans="1:6" ht="13">
      <c r="A419" s="2" t="s">
        <v>25</v>
      </c>
      <c r="B419" s="1" t="s">
        <v>358</v>
      </c>
      <c r="C419" s="1">
        <v>2021</v>
      </c>
      <c r="D419" s="2" t="s">
        <v>5</v>
      </c>
      <c r="E419" s="2" t="s">
        <v>24</v>
      </c>
      <c r="F419" s="1">
        <v>49.883614362068798</v>
      </c>
    </row>
    <row r="420" spans="1:6" ht="13">
      <c r="A420" s="2" t="s">
        <v>26</v>
      </c>
      <c r="B420" s="1" t="s">
        <v>359</v>
      </c>
      <c r="C420" s="1">
        <v>2021</v>
      </c>
      <c r="D420" s="2" t="s">
        <v>5</v>
      </c>
      <c r="E420" s="2" t="s">
        <v>24</v>
      </c>
      <c r="F420" s="1">
        <v>50.707683729707703</v>
      </c>
    </row>
    <row r="421" spans="1:6" ht="13">
      <c r="A421" s="2" t="s">
        <v>27</v>
      </c>
      <c r="B421" s="1" t="s">
        <v>360</v>
      </c>
      <c r="C421" s="1">
        <v>2021</v>
      </c>
      <c r="D421" s="2" t="s">
        <v>5</v>
      </c>
      <c r="E421" s="2" t="s">
        <v>24</v>
      </c>
      <c r="F421" s="1">
        <v>50.086434355381698</v>
      </c>
    </row>
    <row r="422" spans="1:6" ht="13">
      <c r="A422" s="2" t="s">
        <v>28</v>
      </c>
      <c r="B422" s="1" t="s">
        <v>361</v>
      </c>
      <c r="C422" s="1">
        <v>2021</v>
      </c>
      <c r="D422" s="2" t="s">
        <v>5</v>
      </c>
      <c r="E422" s="2" t="s">
        <v>24</v>
      </c>
      <c r="F422" s="1">
        <v>50.540624434154999</v>
      </c>
    </row>
    <row r="423" spans="1:6" ht="13">
      <c r="A423" s="2" t="s">
        <v>29</v>
      </c>
      <c r="B423" s="1" t="s">
        <v>362</v>
      </c>
      <c r="C423" s="1">
        <v>2021</v>
      </c>
      <c r="D423" s="2" t="s">
        <v>5</v>
      </c>
      <c r="E423" s="2" t="s">
        <v>24</v>
      </c>
      <c r="F423" s="1">
        <v>50.477716417028397</v>
      </c>
    </row>
    <row r="424" spans="1:6" ht="13">
      <c r="A424" s="2" t="s">
        <v>30</v>
      </c>
      <c r="B424" s="1" t="s">
        <v>363</v>
      </c>
      <c r="C424" s="1">
        <v>2021</v>
      </c>
      <c r="D424" s="2" t="s">
        <v>5</v>
      </c>
      <c r="E424" s="2" t="s">
        <v>24</v>
      </c>
      <c r="F424" s="1">
        <v>50.937074184108802</v>
      </c>
    </row>
    <row r="425" spans="1:6" ht="13">
      <c r="A425" s="2" t="s">
        <v>31</v>
      </c>
      <c r="B425" s="1" t="s">
        <v>364</v>
      </c>
      <c r="C425" s="1">
        <v>2021</v>
      </c>
      <c r="D425" s="2" t="s">
        <v>5</v>
      </c>
      <c r="E425" s="2" t="s">
        <v>24</v>
      </c>
      <c r="F425" s="1">
        <v>50.244830237545997</v>
      </c>
    </row>
    <row r="426" spans="1:6" ht="13">
      <c r="A426" s="2" t="s">
        <v>32</v>
      </c>
      <c r="B426" s="1" t="s">
        <v>365</v>
      </c>
      <c r="C426" s="1">
        <v>2021</v>
      </c>
      <c r="D426" s="2" t="s">
        <v>5</v>
      </c>
      <c r="E426" s="2" t="s">
        <v>24</v>
      </c>
      <c r="F426" s="1">
        <v>50.324397111029498</v>
      </c>
    </row>
    <row r="427" spans="1:6" ht="13">
      <c r="A427" s="2" t="s">
        <v>33</v>
      </c>
      <c r="B427" s="1" t="s">
        <v>366</v>
      </c>
      <c r="C427" s="1">
        <v>2021</v>
      </c>
      <c r="D427" s="2" t="s">
        <v>5</v>
      </c>
      <c r="E427" s="2" t="s">
        <v>24</v>
      </c>
      <c r="F427" s="1">
        <v>50.133031247257101</v>
      </c>
    </row>
    <row r="428" spans="1:6" ht="13">
      <c r="A428" s="2" t="s">
        <v>34</v>
      </c>
      <c r="B428" s="1" t="s">
        <v>367</v>
      </c>
      <c r="C428" s="1">
        <v>2021</v>
      </c>
      <c r="D428" s="2" t="s">
        <v>5</v>
      </c>
      <c r="E428" s="2" t="s">
        <v>24</v>
      </c>
      <c r="F428" s="1">
        <v>50.605368882395901</v>
      </c>
    </row>
    <row r="429" spans="1:6" ht="13">
      <c r="A429" s="2" t="s">
        <v>35</v>
      </c>
      <c r="B429" s="1" t="s">
        <v>368</v>
      </c>
      <c r="C429" s="1">
        <v>2021</v>
      </c>
      <c r="D429" s="2" t="s">
        <v>5</v>
      </c>
      <c r="E429" s="2" t="s">
        <v>24</v>
      </c>
      <c r="F429" s="1">
        <v>50.261923199562702</v>
      </c>
    </row>
    <row r="430" spans="1:6" ht="13">
      <c r="A430" s="2" t="s">
        <v>3</v>
      </c>
      <c r="B430" s="1" t="s">
        <v>336</v>
      </c>
      <c r="C430" s="1">
        <v>2021</v>
      </c>
      <c r="D430" s="2" t="s">
        <v>5</v>
      </c>
      <c r="E430" s="2" t="s">
        <v>24</v>
      </c>
      <c r="F430" s="1">
        <v>50.2644800256558</v>
      </c>
    </row>
  </sheetData>
  <autoFilter ref="A1:F397" xr:uid="{00000000-0009-0000-0000-000016000000}"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outlinePr summaryBelow="0" summaryRight="0"/>
  </sheetPr>
  <dimension ref="A1:G232"/>
  <sheetViews>
    <sheetView workbookViewId="0"/>
  </sheetViews>
  <sheetFormatPr baseColWidth="10" defaultColWidth="12.6640625" defaultRowHeight="15.75" customHeight="1"/>
  <cols>
    <col min="6" max="6" width="13.83203125" customWidth="1"/>
  </cols>
  <sheetData>
    <row r="1" spans="1:7">
      <c r="A1" s="19" t="s">
        <v>1</v>
      </c>
      <c r="B1" s="19" t="s">
        <v>334</v>
      </c>
      <c r="C1" s="19" t="s">
        <v>0</v>
      </c>
      <c r="D1" s="19" t="s">
        <v>37</v>
      </c>
      <c r="E1" s="19" t="s">
        <v>39</v>
      </c>
      <c r="F1" s="19" t="s">
        <v>335</v>
      </c>
    </row>
    <row r="2" spans="1:7">
      <c r="A2" s="20" t="s">
        <v>3</v>
      </c>
      <c r="B2" s="19" t="s">
        <v>336</v>
      </c>
      <c r="C2" s="7">
        <v>2021</v>
      </c>
      <c r="D2" s="9" t="s">
        <v>5</v>
      </c>
      <c r="E2" s="7">
        <v>22</v>
      </c>
      <c r="F2" s="59">
        <v>78.333146719822906</v>
      </c>
    </row>
    <row r="3" spans="1:7">
      <c r="A3" s="20" t="s">
        <v>4</v>
      </c>
      <c r="B3" s="19" t="s">
        <v>337</v>
      </c>
      <c r="C3" s="7">
        <v>2021</v>
      </c>
      <c r="D3" s="9" t="s">
        <v>5</v>
      </c>
      <c r="E3" s="7">
        <v>22</v>
      </c>
      <c r="F3" s="60">
        <v>81.416347789115605</v>
      </c>
      <c r="G3" s="23"/>
    </row>
    <row r="4" spans="1:7">
      <c r="A4" s="19" t="s">
        <v>5</v>
      </c>
      <c r="B4" s="19" t="s">
        <v>338</v>
      </c>
      <c r="C4" s="7">
        <v>2021</v>
      </c>
      <c r="D4" s="9" t="s">
        <v>5</v>
      </c>
      <c r="E4" s="7">
        <v>22</v>
      </c>
      <c r="F4" s="60">
        <v>85.457168008620499</v>
      </c>
      <c r="G4" s="23"/>
    </row>
    <row r="5" spans="1:7">
      <c r="A5" s="19" t="s">
        <v>6</v>
      </c>
      <c r="B5" s="19" t="s">
        <v>339</v>
      </c>
      <c r="C5" s="7">
        <v>2021</v>
      </c>
      <c r="D5" s="9" t="s">
        <v>5</v>
      </c>
      <c r="E5" s="7">
        <v>22</v>
      </c>
      <c r="F5" s="60">
        <v>86.268299798147893</v>
      </c>
      <c r="G5" s="23"/>
    </row>
    <row r="6" spans="1:7">
      <c r="A6" s="19" t="s">
        <v>7</v>
      </c>
      <c r="B6" s="19" t="s">
        <v>340</v>
      </c>
      <c r="C6" s="7">
        <v>2021</v>
      </c>
      <c r="D6" s="9" t="s">
        <v>5</v>
      </c>
      <c r="E6" s="7">
        <v>22</v>
      </c>
      <c r="F6" s="60">
        <v>77.806349014447306</v>
      </c>
      <c r="G6" s="23"/>
    </row>
    <row r="7" spans="1:7">
      <c r="A7" s="19" t="s">
        <v>8</v>
      </c>
      <c r="B7" s="19" t="s">
        <v>341</v>
      </c>
      <c r="C7" s="7">
        <v>2021</v>
      </c>
      <c r="D7" s="9" t="s">
        <v>5</v>
      </c>
      <c r="E7" s="7">
        <v>22</v>
      </c>
      <c r="F7" s="60">
        <v>79.668978680618295</v>
      </c>
      <c r="G7" s="23"/>
    </row>
    <row r="8" spans="1:7">
      <c r="A8" s="19" t="s">
        <v>9</v>
      </c>
      <c r="B8" s="19" t="s">
        <v>342</v>
      </c>
      <c r="C8" s="7">
        <v>2021</v>
      </c>
      <c r="D8" s="9" t="s">
        <v>5</v>
      </c>
      <c r="E8" s="7">
        <v>22</v>
      </c>
      <c r="F8" s="60">
        <v>82.944067864938205</v>
      </c>
      <c r="G8" s="23"/>
    </row>
    <row r="9" spans="1:7">
      <c r="A9" s="19" t="s">
        <v>10</v>
      </c>
      <c r="B9" s="19" t="s">
        <v>343</v>
      </c>
      <c r="C9" s="7">
        <v>2021</v>
      </c>
      <c r="D9" s="9" t="s">
        <v>5</v>
      </c>
      <c r="E9" s="7">
        <v>22</v>
      </c>
      <c r="F9" s="60">
        <v>55.5996219448216</v>
      </c>
      <c r="G9" s="23"/>
    </row>
    <row r="10" spans="1:7">
      <c r="A10" s="19" t="s">
        <v>11</v>
      </c>
      <c r="B10" s="19" t="s">
        <v>344</v>
      </c>
      <c r="C10" s="7">
        <v>2021</v>
      </c>
      <c r="D10" s="9" t="s">
        <v>5</v>
      </c>
      <c r="E10" s="7">
        <v>22</v>
      </c>
      <c r="F10" s="60">
        <v>85.381932529236394</v>
      </c>
      <c r="G10" s="23"/>
    </row>
    <row r="11" spans="1:7">
      <c r="A11" s="19" t="s">
        <v>12</v>
      </c>
      <c r="B11" s="19" t="s">
        <v>345</v>
      </c>
      <c r="C11" s="7">
        <v>2021</v>
      </c>
      <c r="D11" s="9" t="s">
        <v>5</v>
      </c>
      <c r="E11" s="7">
        <v>22</v>
      </c>
      <c r="F11" s="60">
        <v>88.4329545622561</v>
      </c>
      <c r="G11" s="23"/>
    </row>
    <row r="12" spans="1:7">
      <c r="A12" s="19" t="s">
        <v>13</v>
      </c>
      <c r="B12" s="19" t="s">
        <v>346</v>
      </c>
      <c r="C12" s="7">
        <v>2021</v>
      </c>
      <c r="D12" s="9" t="s">
        <v>5</v>
      </c>
      <c r="E12" s="7">
        <v>22</v>
      </c>
      <c r="F12" s="60">
        <v>77.188877794722103</v>
      </c>
      <c r="G12" s="23"/>
    </row>
    <row r="13" spans="1:7">
      <c r="A13" s="19" t="s">
        <v>14</v>
      </c>
      <c r="B13" s="19" t="s">
        <v>347</v>
      </c>
      <c r="C13" s="7">
        <v>2021</v>
      </c>
      <c r="D13" s="9" t="s">
        <v>5</v>
      </c>
      <c r="E13" s="7">
        <v>22</v>
      </c>
      <c r="F13" s="60">
        <v>76.672601531089398</v>
      </c>
      <c r="G13" s="23"/>
    </row>
    <row r="14" spans="1:7">
      <c r="A14" s="19" t="s">
        <v>15</v>
      </c>
      <c r="B14" s="19" t="s">
        <v>348</v>
      </c>
      <c r="C14" s="7">
        <v>2021</v>
      </c>
      <c r="D14" s="9" t="s">
        <v>5</v>
      </c>
      <c r="E14" s="7">
        <v>22</v>
      </c>
      <c r="F14" s="60">
        <v>67.295998022672194</v>
      </c>
      <c r="G14" s="23"/>
    </row>
    <row r="15" spans="1:7">
      <c r="A15" s="19" t="s">
        <v>16</v>
      </c>
      <c r="B15" s="19" t="s">
        <v>349</v>
      </c>
      <c r="C15" s="7">
        <v>2021</v>
      </c>
      <c r="D15" s="9" t="s">
        <v>5</v>
      </c>
      <c r="E15" s="7">
        <v>22</v>
      </c>
      <c r="F15" s="60">
        <v>76.813999100151605</v>
      </c>
      <c r="G15" s="23"/>
    </row>
    <row r="16" spans="1:7">
      <c r="A16" s="19" t="s">
        <v>17</v>
      </c>
      <c r="B16" s="19" t="s">
        <v>350</v>
      </c>
      <c r="C16" s="7">
        <v>2021</v>
      </c>
      <c r="D16" s="9" t="s">
        <v>5</v>
      </c>
      <c r="E16" s="7">
        <v>22</v>
      </c>
      <c r="F16" s="60">
        <v>83.460660030072106</v>
      </c>
      <c r="G16" s="23"/>
    </row>
    <row r="17" spans="1:7">
      <c r="A17" s="19" t="s">
        <v>18</v>
      </c>
      <c r="B17" s="19" t="s">
        <v>351</v>
      </c>
      <c r="C17" s="7">
        <v>2021</v>
      </c>
      <c r="D17" s="9" t="s">
        <v>5</v>
      </c>
      <c r="E17" s="7">
        <v>22</v>
      </c>
      <c r="F17" s="60">
        <v>79.764758934275307</v>
      </c>
      <c r="G17" s="23"/>
    </row>
    <row r="18" spans="1:7">
      <c r="A18" s="19" t="s">
        <v>19</v>
      </c>
      <c r="B18" s="19" t="s">
        <v>352</v>
      </c>
      <c r="C18" s="7">
        <v>2021</v>
      </c>
      <c r="D18" s="9" t="s">
        <v>5</v>
      </c>
      <c r="E18" s="7">
        <v>22</v>
      </c>
      <c r="F18" s="60">
        <v>74.437296991501498</v>
      </c>
      <c r="G18" s="23"/>
    </row>
    <row r="19" spans="1:7">
      <c r="A19" s="19" t="s">
        <v>20</v>
      </c>
      <c r="B19" s="19" t="s">
        <v>353</v>
      </c>
      <c r="C19" s="7">
        <v>2021</v>
      </c>
      <c r="D19" s="9" t="s">
        <v>5</v>
      </c>
      <c r="E19" s="7">
        <v>22</v>
      </c>
      <c r="F19" s="60">
        <v>80.387827735256906</v>
      </c>
      <c r="G19" s="23"/>
    </row>
    <row r="20" spans="1:7">
      <c r="A20" s="19" t="s">
        <v>21</v>
      </c>
      <c r="B20" s="19" t="s">
        <v>354</v>
      </c>
      <c r="C20" s="7">
        <v>2021</v>
      </c>
      <c r="D20" s="9" t="s">
        <v>5</v>
      </c>
      <c r="E20" s="7">
        <v>22</v>
      </c>
      <c r="F20" s="60">
        <v>80.570767228166901</v>
      </c>
      <c r="G20" s="23"/>
    </row>
    <row r="21" spans="1:7">
      <c r="A21" s="19" t="s">
        <v>22</v>
      </c>
      <c r="B21" s="19" t="s">
        <v>355</v>
      </c>
      <c r="C21" s="7">
        <v>2021</v>
      </c>
      <c r="D21" s="9" t="s">
        <v>5</v>
      </c>
      <c r="E21" s="7">
        <v>22</v>
      </c>
      <c r="F21" s="60">
        <v>84.749392893993601</v>
      </c>
      <c r="G21" s="23"/>
    </row>
    <row r="22" spans="1:7">
      <c r="A22" s="19" t="s">
        <v>23</v>
      </c>
      <c r="B22" s="19" t="s">
        <v>356</v>
      </c>
      <c r="C22" s="7">
        <v>2021</v>
      </c>
      <c r="D22" s="9" t="s">
        <v>5</v>
      </c>
      <c r="E22" s="7">
        <v>22</v>
      </c>
      <c r="F22" s="60">
        <v>63.838701086407497</v>
      </c>
      <c r="G22" s="23"/>
    </row>
    <row r="23" spans="1:7">
      <c r="A23" s="19" t="s">
        <v>24</v>
      </c>
      <c r="B23" s="19" t="s">
        <v>357</v>
      </c>
      <c r="C23" s="7">
        <v>2021</v>
      </c>
      <c r="D23" s="9" t="s">
        <v>5</v>
      </c>
      <c r="E23" s="7">
        <v>22</v>
      </c>
      <c r="F23" s="60">
        <v>72.291551607014298</v>
      </c>
      <c r="G23" s="23"/>
    </row>
    <row r="24" spans="1:7">
      <c r="A24" s="19" t="s">
        <v>25</v>
      </c>
      <c r="B24" s="19" t="s">
        <v>358</v>
      </c>
      <c r="C24" s="7">
        <v>2021</v>
      </c>
      <c r="D24" s="9" t="s">
        <v>5</v>
      </c>
      <c r="E24" s="7">
        <v>22</v>
      </c>
      <c r="F24" s="60">
        <v>81.644555331963304</v>
      </c>
      <c r="G24" s="23"/>
    </row>
    <row r="25" spans="1:7">
      <c r="A25" s="19" t="s">
        <v>26</v>
      </c>
      <c r="B25" s="19" t="s">
        <v>359</v>
      </c>
      <c r="C25" s="7">
        <v>2021</v>
      </c>
      <c r="D25" s="9" t="s">
        <v>5</v>
      </c>
      <c r="E25" s="7">
        <v>22</v>
      </c>
      <c r="F25" s="60">
        <v>81.977707619428998</v>
      </c>
      <c r="G25" s="23"/>
    </row>
    <row r="26" spans="1:7">
      <c r="A26" s="19" t="s">
        <v>27</v>
      </c>
      <c r="B26" s="19" t="s">
        <v>360</v>
      </c>
      <c r="C26" s="7">
        <v>2021</v>
      </c>
      <c r="D26" s="9" t="s">
        <v>5</v>
      </c>
      <c r="E26" s="7">
        <v>22</v>
      </c>
      <c r="F26" s="60">
        <v>78.270725723808795</v>
      </c>
      <c r="G26" s="23"/>
    </row>
    <row r="27" spans="1:7">
      <c r="A27" s="19" t="s">
        <v>28</v>
      </c>
      <c r="B27" s="19" t="s">
        <v>361</v>
      </c>
      <c r="C27" s="7">
        <v>2021</v>
      </c>
      <c r="D27" s="9" t="s">
        <v>5</v>
      </c>
      <c r="E27" s="7">
        <v>22</v>
      </c>
      <c r="F27" s="60">
        <v>86.4894062830721</v>
      </c>
      <c r="G27" s="23"/>
    </row>
    <row r="28" spans="1:7">
      <c r="A28" s="19" t="s">
        <v>29</v>
      </c>
      <c r="B28" s="19" t="s">
        <v>362</v>
      </c>
      <c r="C28" s="7">
        <v>2021</v>
      </c>
      <c r="D28" s="9" t="s">
        <v>5</v>
      </c>
      <c r="E28" s="7">
        <v>22</v>
      </c>
      <c r="F28" s="60">
        <v>85.071632933379902</v>
      </c>
      <c r="G28" s="23"/>
    </row>
    <row r="29" spans="1:7">
      <c r="A29" s="19" t="s">
        <v>30</v>
      </c>
      <c r="B29" s="19" t="s">
        <v>363</v>
      </c>
      <c r="C29" s="7">
        <v>2021</v>
      </c>
      <c r="D29" s="9" t="s">
        <v>5</v>
      </c>
      <c r="E29" s="7">
        <v>22</v>
      </c>
      <c r="F29" s="60">
        <v>72.997499242194607</v>
      </c>
      <c r="G29" s="23"/>
    </row>
    <row r="30" spans="1:7">
      <c r="A30" s="19" t="s">
        <v>31</v>
      </c>
      <c r="B30" s="19" t="s">
        <v>364</v>
      </c>
      <c r="C30" s="7">
        <v>2021</v>
      </c>
      <c r="D30" s="9" t="s">
        <v>5</v>
      </c>
      <c r="E30" s="7">
        <v>22</v>
      </c>
      <c r="F30" s="60">
        <v>84.558980321664706</v>
      </c>
      <c r="G30" s="23"/>
    </row>
    <row r="31" spans="1:7">
      <c r="A31" s="19" t="s">
        <v>32</v>
      </c>
      <c r="B31" s="19" t="s">
        <v>365</v>
      </c>
      <c r="C31" s="7">
        <v>2021</v>
      </c>
      <c r="D31" s="9" t="s">
        <v>5</v>
      </c>
      <c r="E31" s="7">
        <v>22</v>
      </c>
      <c r="F31" s="60">
        <v>76.859987054222103</v>
      </c>
      <c r="G31" s="23"/>
    </row>
    <row r="32" spans="1:7">
      <c r="A32" s="19" t="s">
        <v>33</v>
      </c>
      <c r="B32" s="19" t="s">
        <v>366</v>
      </c>
      <c r="C32" s="7">
        <v>2021</v>
      </c>
      <c r="D32" s="9" t="s">
        <v>5</v>
      </c>
      <c r="E32" s="7">
        <v>22</v>
      </c>
      <c r="F32" s="60">
        <v>71.493244732886396</v>
      </c>
      <c r="G32" s="23"/>
    </row>
    <row r="33" spans="1:7">
      <c r="A33" s="19" t="s">
        <v>34</v>
      </c>
      <c r="B33" s="19" t="s">
        <v>367</v>
      </c>
      <c r="C33" s="7">
        <v>2021</v>
      </c>
      <c r="D33" s="9" t="s">
        <v>5</v>
      </c>
      <c r="E33" s="7">
        <v>22</v>
      </c>
      <c r="F33" s="60">
        <v>83.722408908823994</v>
      </c>
      <c r="G33" s="23"/>
    </row>
    <row r="34" spans="1:7">
      <c r="A34" s="19" t="s">
        <v>35</v>
      </c>
      <c r="B34" s="19" t="s">
        <v>368</v>
      </c>
      <c r="C34" s="7">
        <v>2021</v>
      </c>
      <c r="D34" s="9" t="s">
        <v>5</v>
      </c>
      <c r="E34" s="7">
        <v>22</v>
      </c>
      <c r="F34" s="60">
        <v>73.216555713682993</v>
      </c>
      <c r="G34" s="23"/>
    </row>
    <row r="35" spans="1:7">
      <c r="A35" s="20" t="s">
        <v>3</v>
      </c>
      <c r="B35" s="19" t="s">
        <v>336</v>
      </c>
      <c r="C35" s="7">
        <v>2020</v>
      </c>
      <c r="D35" s="9" t="s">
        <v>5</v>
      </c>
      <c r="E35" s="7">
        <v>22</v>
      </c>
      <c r="F35" s="61">
        <v>76.945529999999991</v>
      </c>
    </row>
    <row r="36" spans="1:7">
      <c r="A36" s="20" t="s">
        <v>4</v>
      </c>
      <c r="B36" s="19" t="s">
        <v>337</v>
      </c>
      <c r="C36" s="7">
        <v>2020</v>
      </c>
      <c r="D36" s="9" t="s">
        <v>5</v>
      </c>
      <c r="E36" s="7">
        <v>22</v>
      </c>
      <c r="F36" s="61">
        <v>79.904499999999999</v>
      </c>
    </row>
    <row r="37" spans="1:7">
      <c r="A37" s="19" t="s">
        <v>5</v>
      </c>
      <c r="B37" s="19" t="s">
        <v>338</v>
      </c>
      <c r="C37" s="7">
        <v>2020</v>
      </c>
      <c r="D37" s="9" t="s">
        <v>5</v>
      </c>
      <c r="E37" s="7">
        <v>22</v>
      </c>
      <c r="F37" s="61">
        <v>85.862300000000005</v>
      </c>
    </row>
    <row r="38" spans="1:7">
      <c r="A38" s="19" t="s">
        <v>6</v>
      </c>
      <c r="B38" s="19" t="s">
        <v>339</v>
      </c>
      <c r="C38" s="7">
        <v>2020</v>
      </c>
      <c r="D38" s="9" t="s">
        <v>5</v>
      </c>
      <c r="E38" s="7">
        <v>22</v>
      </c>
      <c r="F38" s="61">
        <v>87.111499999999992</v>
      </c>
    </row>
    <row r="39" spans="1:7">
      <c r="A39" s="19" t="s">
        <v>7</v>
      </c>
      <c r="B39" s="19" t="s">
        <v>340</v>
      </c>
      <c r="C39" s="7">
        <v>2020</v>
      </c>
      <c r="D39" s="9" t="s">
        <v>5</v>
      </c>
      <c r="E39" s="7">
        <v>22</v>
      </c>
      <c r="F39" s="61">
        <v>72.319100000000006</v>
      </c>
    </row>
    <row r="40" spans="1:7">
      <c r="A40" s="19" t="s">
        <v>8</v>
      </c>
      <c r="B40" s="19" t="s">
        <v>341</v>
      </c>
      <c r="C40" s="7">
        <v>2020</v>
      </c>
      <c r="D40" s="9" t="s">
        <v>5</v>
      </c>
      <c r="E40" s="7">
        <v>22</v>
      </c>
      <c r="F40" s="61">
        <v>79.886300000000006</v>
      </c>
    </row>
    <row r="41" spans="1:7">
      <c r="A41" s="19" t="s">
        <v>9</v>
      </c>
      <c r="B41" s="19" t="s">
        <v>342</v>
      </c>
      <c r="C41" s="7">
        <v>2020</v>
      </c>
      <c r="D41" s="9" t="s">
        <v>5</v>
      </c>
      <c r="E41" s="7">
        <v>22</v>
      </c>
      <c r="F41" s="61">
        <v>84.529799999999994</v>
      </c>
    </row>
    <row r="42" spans="1:7">
      <c r="A42" s="19" t="s">
        <v>10</v>
      </c>
      <c r="B42" s="19" t="s">
        <v>343</v>
      </c>
      <c r="C42" s="7">
        <v>2020</v>
      </c>
      <c r="D42" s="9" t="s">
        <v>5</v>
      </c>
      <c r="E42" s="7">
        <v>22</v>
      </c>
      <c r="F42" s="61">
        <v>58.638400000000004</v>
      </c>
    </row>
    <row r="43" spans="1:7">
      <c r="A43" s="19" t="s">
        <v>11</v>
      </c>
      <c r="B43" s="19" t="s">
        <v>344</v>
      </c>
      <c r="C43" s="7">
        <v>2020</v>
      </c>
      <c r="D43" s="9" t="s">
        <v>5</v>
      </c>
      <c r="E43" s="7">
        <v>22</v>
      </c>
      <c r="F43" s="61">
        <v>82.744799999999998</v>
      </c>
    </row>
    <row r="44" spans="1:7">
      <c r="A44" s="19" t="s">
        <v>12</v>
      </c>
      <c r="B44" s="19" t="s">
        <v>345</v>
      </c>
      <c r="C44" s="7">
        <v>2020</v>
      </c>
      <c r="D44" s="9" t="s">
        <v>5</v>
      </c>
      <c r="E44" s="7">
        <v>22</v>
      </c>
      <c r="F44" s="61">
        <v>85.301000000000002</v>
      </c>
    </row>
    <row r="45" spans="1:7">
      <c r="A45" s="19" t="s">
        <v>13</v>
      </c>
      <c r="B45" s="19" t="s">
        <v>346</v>
      </c>
      <c r="C45" s="7">
        <v>2020</v>
      </c>
      <c r="D45" s="9" t="s">
        <v>5</v>
      </c>
      <c r="E45" s="7">
        <v>22</v>
      </c>
      <c r="F45" s="61">
        <v>77.790300000000002</v>
      </c>
    </row>
    <row r="46" spans="1:7">
      <c r="A46" s="19" t="s">
        <v>14</v>
      </c>
      <c r="B46" s="19" t="s">
        <v>347</v>
      </c>
      <c r="C46" s="7">
        <v>2020</v>
      </c>
      <c r="D46" s="9" t="s">
        <v>5</v>
      </c>
      <c r="E46" s="7">
        <v>22</v>
      </c>
      <c r="F46" s="61">
        <v>72.877300000000005</v>
      </c>
    </row>
    <row r="47" spans="1:7">
      <c r="A47" s="19" t="s">
        <v>15</v>
      </c>
      <c r="B47" s="19" t="s">
        <v>348</v>
      </c>
      <c r="C47" s="7">
        <v>2020</v>
      </c>
      <c r="D47" s="9" t="s">
        <v>5</v>
      </c>
      <c r="E47" s="7">
        <v>22</v>
      </c>
      <c r="F47" s="61">
        <v>66.458600000000004</v>
      </c>
    </row>
    <row r="48" spans="1:7">
      <c r="A48" s="19" t="s">
        <v>16</v>
      </c>
      <c r="B48" s="19" t="s">
        <v>349</v>
      </c>
      <c r="C48" s="7">
        <v>2020</v>
      </c>
      <c r="D48" s="9" t="s">
        <v>5</v>
      </c>
      <c r="E48" s="7">
        <v>22</v>
      </c>
      <c r="F48" s="61">
        <v>74.711200000000005</v>
      </c>
    </row>
    <row r="49" spans="1:6">
      <c r="A49" s="19" t="s">
        <v>17</v>
      </c>
      <c r="B49" s="19" t="s">
        <v>350</v>
      </c>
      <c r="C49" s="7">
        <v>2020</v>
      </c>
      <c r="D49" s="9" t="s">
        <v>5</v>
      </c>
      <c r="E49" s="7">
        <v>22</v>
      </c>
      <c r="F49" s="61">
        <v>80.005899999999997</v>
      </c>
    </row>
    <row r="50" spans="1:6">
      <c r="A50" s="19" t="s">
        <v>18</v>
      </c>
      <c r="B50" s="19" t="s">
        <v>351</v>
      </c>
      <c r="C50" s="7">
        <v>2020</v>
      </c>
      <c r="D50" s="9" t="s">
        <v>5</v>
      </c>
      <c r="E50" s="7">
        <v>22</v>
      </c>
      <c r="F50" s="61">
        <v>81.412700000000001</v>
      </c>
    </row>
    <row r="51" spans="1:6">
      <c r="A51" s="19" t="s">
        <v>19</v>
      </c>
      <c r="B51" s="19" t="s">
        <v>352</v>
      </c>
      <c r="C51" s="7">
        <v>2020</v>
      </c>
      <c r="D51" s="9" t="s">
        <v>5</v>
      </c>
      <c r="E51" s="7">
        <v>22</v>
      </c>
      <c r="F51" s="61">
        <v>71.865700000000004</v>
      </c>
    </row>
    <row r="52" spans="1:6">
      <c r="A52" s="19" t="s">
        <v>20</v>
      </c>
      <c r="B52" s="19" t="s">
        <v>353</v>
      </c>
      <c r="C52" s="7">
        <v>2020</v>
      </c>
      <c r="D52" s="9" t="s">
        <v>5</v>
      </c>
      <c r="E52" s="7">
        <v>22</v>
      </c>
      <c r="F52" s="61">
        <v>77.086399999999998</v>
      </c>
    </row>
    <row r="53" spans="1:6">
      <c r="A53" s="19" t="s">
        <v>21</v>
      </c>
      <c r="B53" s="19" t="s">
        <v>354</v>
      </c>
      <c r="C53" s="7">
        <v>2020</v>
      </c>
      <c r="D53" s="9" t="s">
        <v>5</v>
      </c>
      <c r="E53" s="7">
        <v>22</v>
      </c>
      <c r="F53" s="61">
        <v>75.792099999999991</v>
      </c>
    </row>
    <row r="54" spans="1:6">
      <c r="A54" s="19" t="s">
        <v>22</v>
      </c>
      <c r="B54" s="19" t="s">
        <v>355</v>
      </c>
      <c r="C54" s="7">
        <v>2020</v>
      </c>
      <c r="D54" s="9" t="s">
        <v>5</v>
      </c>
      <c r="E54" s="7">
        <v>22</v>
      </c>
      <c r="F54" s="61">
        <v>85.334600000000009</v>
      </c>
    </row>
    <row r="55" spans="1:6">
      <c r="A55" s="19" t="s">
        <v>23</v>
      </c>
      <c r="B55" s="19" t="s">
        <v>356</v>
      </c>
      <c r="C55" s="7">
        <v>2020</v>
      </c>
      <c r="D55" s="9" t="s">
        <v>5</v>
      </c>
      <c r="E55" s="7">
        <v>22</v>
      </c>
      <c r="F55" s="61">
        <v>63.023399999999995</v>
      </c>
    </row>
    <row r="56" spans="1:6">
      <c r="A56" s="19" t="s">
        <v>24</v>
      </c>
      <c r="B56" s="19" t="s">
        <v>357</v>
      </c>
      <c r="C56" s="7">
        <v>2020</v>
      </c>
      <c r="D56" s="9" t="s">
        <v>5</v>
      </c>
      <c r="E56" s="7">
        <v>22</v>
      </c>
      <c r="F56" s="61">
        <v>70.712299999999999</v>
      </c>
    </row>
    <row r="57" spans="1:6">
      <c r="A57" s="19" t="s">
        <v>25</v>
      </c>
      <c r="B57" s="19" t="s">
        <v>358</v>
      </c>
      <c r="C57" s="7">
        <v>2020</v>
      </c>
      <c r="D57" s="9" t="s">
        <v>5</v>
      </c>
      <c r="E57" s="7">
        <v>22</v>
      </c>
      <c r="F57" s="61">
        <v>81.097300000000004</v>
      </c>
    </row>
    <row r="58" spans="1:6">
      <c r="A58" s="19" t="s">
        <v>26</v>
      </c>
      <c r="B58" s="19" t="s">
        <v>359</v>
      </c>
      <c r="C58" s="7">
        <v>2020</v>
      </c>
      <c r="D58" s="9" t="s">
        <v>5</v>
      </c>
      <c r="E58" s="7">
        <v>22</v>
      </c>
      <c r="F58" s="61">
        <v>78.520299999999992</v>
      </c>
    </row>
    <row r="59" spans="1:6">
      <c r="A59" s="19" t="s">
        <v>27</v>
      </c>
      <c r="B59" s="19" t="s">
        <v>360</v>
      </c>
      <c r="C59" s="7">
        <v>2020</v>
      </c>
      <c r="D59" s="9" t="s">
        <v>5</v>
      </c>
      <c r="E59" s="7">
        <v>22</v>
      </c>
      <c r="F59" s="61">
        <v>69.989400000000003</v>
      </c>
    </row>
    <row r="60" spans="1:6">
      <c r="A60" s="19" t="s">
        <v>28</v>
      </c>
      <c r="B60" s="19" t="s">
        <v>361</v>
      </c>
      <c r="C60" s="7">
        <v>2020</v>
      </c>
      <c r="D60" s="9" t="s">
        <v>5</v>
      </c>
      <c r="E60" s="7">
        <v>22</v>
      </c>
      <c r="F60" s="61">
        <v>83.599400000000003</v>
      </c>
    </row>
    <row r="61" spans="1:6">
      <c r="A61" s="19" t="s">
        <v>29</v>
      </c>
      <c r="B61" s="19" t="s">
        <v>362</v>
      </c>
      <c r="C61" s="7">
        <v>2020</v>
      </c>
      <c r="D61" s="9" t="s">
        <v>5</v>
      </c>
      <c r="E61" s="7">
        <v>22</v>
      </c>
      <c r="F61" s="61">
        <v>89.136700000000005</v>
      </c>
    </row>
    <row r="62" spans="1:6">
      <c r="A62" s="19" t="s">
        <v>30</v>
      </c>
      <c r="B62" s="19" t="s">
        <v>363</v>
      </c>
      <c r="C62" s="7">
        <v>2020</v>
      </c>
      <c r="D62" s="9" t="s">
        <v>5</v>
      </c>
      <c r="E62" s="7">
        <v>22</v>
      </c>
      <c r="F62" s="61">
        <v>75.074100000000001</v>
      </c>
    </row>
    <row r="63" spans="1:6">
      <c r="A63" s="19" t="s">
        <v>31</v>
      </c>
      <c r="B63" s="19" t="s">
        <v>364</v>
      </c>
      <c r="C63" s="7">
        <v>2020</v>
      </c>
      <c r="D63" s="9" t="s">
        <v>5</v>
      </c>
      <c r="E63" s="7">
        <v>22</v>
      </c>
      <c r="F63" s="61">
        <v>81.554000000000002</v>
      </c>
    </row>
    <row r="64" spans="1:6">
      <c r="A64" s="19" t="s">
        <v>32</v>
      </c>
      <c r="B64" s="19" t="s">
        <v>365</v>
      </c>
      <c r="C64" s="7">
        <v>2020</v>
      </c>
      <c r="D64" s="9" t="s">
        <v>5</v>
      </c>
      <c r="E64" s="7">
        <v>22</v>
      </c>
      <c r="F64" s="61">
        <v>76.064499999999995</v>
      </c>
    </row>
    <row r="65" spans="1:6">
      <c r="A65" s="19" t="s">
        <v>33</v>
      </c>
      <c r="B65" s="19" t="s">
        <v>366</v>
      </c>
      <c r="C65" s="7">
        <v>2020</v>
      </c>
      <c r="D65" s="9" t="s">
        <v>5</v>
      </c>
      <c r="E65" s="7">
        <v>22</v>
      </c>
      <c r="F65" s="61">
        <v>68.0869</v>
      </c>
    </row>
    <row r="66" spans="1:6">
      <c r="A66" s="19" t="s">
        <v>34</v>
      </c>
      <c r="B66" s="19" t="s">
        <v>367</v>
      </c>
      <c r="C66" s="7">
        <v>2020</v>
      </c>
      <c r="D66" s="9" t="s">
        <v>5</v>
      </c>
      <c r="E66" s="7">
        <v>22</v>
      </c>
      <c r="F66" s="61">
        <v>77.289200000000008</v>
      </c>
    </row>
    <row r="67" spans="1:6">
      <c r="A67" s="19" t="s">
        <v>35</v>
      </c>
      <c r="B67" s="19" t="s">
        <v>368</v>
      </c>
      <c r="C67" s="7">
        <v>2020</v>
      </c>
      <c r="D67" s="9" t="s">
        <v>5</v>
      </c>
      <c r="E67" s="7">
        <v>22</v>
      </c>
      <c r="F67" s="61">
        <v>71.289999999999992</v>
      </c>
    </row>
    <row r="68" spans="1:6">
      <c r="A68" s="20" t="s">
        <v>3</v>
      </c>
      <c r="B68" s="19" t="s">
        <v>336</v>
      </c>
      <c r="C68" s="7">
        <v>2019</v>
      </c>
      <c r="D68" s="9" t="s">
        <v>5</v>
      </c>
      <c r="E68" s="7">
        <v>22</v>
      </c>
      <c r="F68" s="61">
        <v>74.503609999999995</v>
      </c>
    </row>
    <row r="69" spans="1:6">
      <c r="A69" s="20" t="s">
        <v>4</v>
      </c>
      <c r="B69" s="19" t="s">
        <v>337</v>
      </c>
      <c r="C69" s="7">
        <v>2019</v>
      </c>
      <c r="D69" s="9" t="s">
        <v>5</v>
      </c>
      <c r="E69" s="7">
        <v>22</v>
      </c>
      <c r="F69" s="62">
        <v>79.823400000000007</v>
      </c>
    </row>
    <row r="70" spans="1:6">
      <c r="A70" s="19" t="s">
        <v>5</v>
      </c>
      <c r="B70" s="19" t="s">
        <v>338</v>
      </c>
      <c r="C70" s="7">
        <v>2019</v>
      </c>
      <c r="D70" s="9" t="s">
        <v>5</v>
      </c>
      <c r="E70" s="7">
        <v>22</v>
      </c>
      <c r="F70" s="62">
        <v>85.108599999999996</v>
      </c>
    </row>
    <row r="71" spans="1:6">
      <c r="A71" s="19" t="s">
        <v>6</v>
      </c>
      <c r="B71" s="19" t="s">
        <v>339</v>
      </c>
      <c r="C71" s="7">
        <v>2019</v>
      </c>
      <c r="D71" s="9" t="s">
        <v>5</v>
      </c>
      <c r="E71" s="7">
        <v>22</v>
      </c>
      <c r="F71" s="62">
        <v>82.916799999999995</v>
      </c>
    </row>
    <row r="72" spans="1:6">
      <c r="A72" s="19" t="s">
        <v>7</v>
      </c>
      <c r="B72" s="19" t="s">
        <v>340</v>
      </c>
      <c r="C72" s="7">
        <v>2019</v>
      </c>
      <c r="D72" s="9" t="s">
        <v>5</v>
      </c>
      <c r="E72" s="7">
        <v>22</v>
      </c>
      <c r="F72" s="62">
        <v>72.799300000000002</v>
      </c>
    </row>
    <row r="73" spans="1:6">
      <c r="A73" s="19" t="s">
        <v>8</v>
      </c>
      <c r="B73" s="19" t="s">
        <v>341</v>
      </c>
      <c r="C73" s="7">
        <v>2019</v>
      </c>
      <c r="D73" s="9" t="s">
        <v>5</v>
      </c>
      <c r="E73" s="7">
        <v>22</v>
      </c>
      <c r="F73" s="62">
        <v>77.508299999999991</v>
      </c>
    </row>
    <row r="74" spans="1:6">
      <c r="A74" s="19" t="s">
        <v>9</v>
      </c>
      <c r="B74" s="19" t="s">
        <v>342</v>
      </c>
      <c r="C74" s="7">
        <v>2019</v>
      </c>
      <c r="D74" s="9" t="s">
        <v>5</v>
      </c>
      <c r="E74" s="7">
        <v>22</v>
      </c>
      <c r="F74" s="62">
        <v>79.290000000000006</v>
      </c>
    </row>
    <row r="75" spans="1:6">
      <c r="A75" s="19" t="s">
        <v>10</v>
      </c>
      <c r="B75" s="19" t="s">
        <v>343</v>
      </c>
      <c r="C75" s="7">
        <v>2019</v>
      </c>
      <c r="D75" s="9" t="s">
        <v>5</v>
      </c>
      <c r="E75" s="7">
        <v>22</v>
      </c>
      <c r="F75" s="62">
        <v>59.477000000000004</v>
      </c>
    </row>
    <row r="76" spans="1:6">
      <c r="A76" s="19" t="s">
        <v>11</v>
      </c>
      <c r="B76" s="19" t="s">
        <v>344</v>
      </c>
      <c r="C76" s="7">
        <v>2019</v>
      </c>
      <c r="D76" s="9" t="s">
        <v>5</v>
      </c>
      <c r="E76" s="7">
        <v>22</v>
      </c>
      <c r="F76" s="62">
        <v>78.327500000000001</v>
      </c>
    </row>
    <row r="77" spans="1:6">
      <c r="A77" s="19" t="s">
        <v>12</v>
      </c>
      <c r="B77" s="19" t="s">
        <v>345</v>
      </c>
      <c r="C77" s="7">
        <v>2019</v>
      </c>
      <c r="D77" s="9" t="s">
        <v>5</v>
      </c>
      <c r="E77" s="7">
        <v>22</v>
      </c>
      <c r="F77" s="62">
        <v>81.867000000000004</v>
      </c>
    </row>
    <row r="78" spans="1:6">
      <c r="A78" s="19" t="s">
        <v>13</v>
      </c>
      <c r="B78" s="19" t="s">
        <v>346</v>
      </c>
      <c r="C78" s="7">
        <v>2019</v>
      </c>
      <c r="D78" s="9" t="s">
        <v>5</v>
      </c>
      <c r="E78" s="7">
        <v>22</v>
      </c>
      <c r="F78" s="62">
        <v>75.655000000000001</v>
      </c>
    </row>
    <row r="79" spans="1:6">
      <c r="A79" s="19" t="s">
        <v>14</v>
      </c>
      <c r="B79" s="19" t="s">
        <v>347</v>
      </c>
      <c r="C79" s="7">
        <v>2019</v>
      </c>
      <c r="D79" s="9" t="s">
        <v>5</v>
      </c>
      <c r="E79" s="7">
        <v>22</v>
      </c>
      <c r="F79" s="62">
        <v>70.242899999999992</v>
      </c>
    </row>
    <row r="80" spans="1:6">
      <c r="A80" s="19" t="s">
        <v>15</v>
      </c>
      <c r="B80" s="19" t="s">
        <v>348</v>
      </c>
      <c r="C80" s="7">
        <v>2019</v>
      </c>
      <c r="D80" s="9" t="s">
        <v>5</v>
      </c>
      <c r="E80" s="7">
        <v>22</v>
      </c>
      <c r="F80" s="62">
        <v>60.489000000000004</v>
      </c>
    </row>
    <row r="81" spans="1:6">
      <c r="A81" s="19" t="s">
        <v>16</v>
      </c>
      <c r="B81" s="19" t="s">
        <v>349</v>
      </c>
      <c r="C81" s="7">
        <v>2019</v>
      </c>
      <c r="D81" s="9" t="s">
        <v>5</v>
      </c>
      <c r="E81" s="7">
        <v>22</v>
      </c>
      <c r="F81" s="62">
        <v>68.079300000000003</v>
      </c>
    </row>
    <row r="82" spans="1:6">
      <c r="A82" s="19" t="s">
        <v>17</v>
      </c>
      <c r="B82" s="19" t="s">
        <v>350</v>
      </c>
      <c r="C82" s="7">
        <v>2019</v>
      </c>
      <c r="D82" s="9" t="s">
        <v>5</v>
      </c>
      <c r="E82" s="7">
        <v>22</v>
      </c>
      <c r="F82" s="62">
        <v>82.174400000000006</v>
      </c>
    </row>
    <row r="83" spans="1:6">
      <c r="A83" s="19" t="s">
        <v>18</v>
      </c>
      <c r="B83" s="19" t="s">
        <v>351</v>
      </c>
      <c r="C83" s="7">
        <v>2019</v>
      </c>
      <c r="D83" s="9" t="s">
        <v>5</v>
      </c>
      <c r="E83" s="7">
        <v>22</v>
      </c>
      <c r="F83" s="62">
        <v>75.116100000000003</v>
      </c>
    </row>
    <row r="84" spans="1:6">
      <c r="A84" s="19" t="s">
        <v>19</v>
      </c>
      <c r="B84" s="19" t="s">
        <v>352</v>
      </c>
      <c r="C84" s="7">
        <v>2019</v>
      </c>
      <c r="D84" s="9" t="s">
        <v>5</v>
      </c>
      <c r="E84" s="7">
        <v>22</v>
      </c>
      <c r="F84" s="62">
        <v>72.695499999999996</v>
      </c>
    </row>
    <row r="85" spans="1:6">
      <c r="A85" s="19" t="s">
        <v>20</v>
      </c>
      <c r="B85" s="19" t="s">
        <v>353</v>
      </c>
      <c r="C85" s="7">
        <v>2019</v>
      </c>
      <c r="D85" s="9" t="s">
        <v>5</v>
      </c>
      <c r="E85" s="7">
        <v>22</v>
      </c>
      <c r="F85" s="62">
        <v>77.772800000000004</v>
      </c>
    </row>
    <row r="86" spans="1:6">
      <c r="A86" s="19" t="s">
        <v>21</v>
      </c>
      <c r="B86" s="19" t="s">
        <v>354</v>
      </c>
      <c r="C86" s="7">
        <v>2019</v>
      </c>
      <c r="D86" s="9" t="s">
        <v>5</v>
      </c>
      <c r="E86" s="7">
        <v>22</v>
      </c>
      <c r="F86" s="62">
        <v>73.000900000000001</v>
      </c>
    </row>
    <row r="87" spans="1:6">
      <c r="A87" s="19" t="s">
        <v>22</v>
      </c>
      <c r="B87" s="19" t="s">
        <v>355</v>
      </c>
      <c r="C87" s="7">
        <v>2019</v>
      </c>
      <c r="D87" s="9" t="s">
        <v>5</v>
      </c>
      <c r="E87" s="7">
        <v>22</v>
      </c>
      <c r="F87" s="62">
        <v>83.110799999999998</v>
      </c>
    </row>
    <row r="88" spans="1:6">
      <c r="A88" s="19" t="s">
        <v>23</v>
      </c>
      <c r="B88" s="19" t="s">
        <v>356</v>
      </c>
      <c r="C88" s="7">
        <v>2019</v>
      </c>
      <c r="D88" s="9" t="s">
        <v>5</v>
      </c>
      <c r="E88" s="7">
        <v>22</v>
      </c>
      <c r="F88" s="62">
        <v>61.787199999999999</v>
      </c>
    </row>
    <row r="89" spans="1:6">
      <c r="A89" s="19" t="s">
        <v>24</v>
      </c>
      <c r="B89" s="19" t="s">
        <v>357</v>
      </c>
      <c r="C89" s="7">
        <v>2019</v>
      </c>
      <c r="D89" s="9" t="s">
        <v>5</v>
      </c>
      <c r="E89" s="7">
        <v>22</v>
      </c>
      <c r="F89" s="62">
        <v>67.665300000000002</v>
      </c>
    </row>
    <row r="90" spans="1:6">
      <c r="A90" s="19" t="s">
        <v>25</v>
      </c>
      <c r="B90" s="19" t="s">
        <v>358</v>
      </c>
      <c r="C90" s="7">
        <v>2019</v>
      </c>
      <c r="D90" s="9" t="s">
        <v>5</v>
      </c>
      <c r="E90" s="7">
        <v>22</v>
      </c>
      <c r="F90" s="62">
        <v>75.683900000000008</v>
      </c>
    </row>
    <row r="91" spans="1:6">
      <c r="A91" s="19" t="s">
        <v>26</v>
      </c>
      <c r="B91" s="19" t="s">
        <v>359</v>
      </c>
      <c r="C91" s="7">
        <v>2019</v>
      </c>
      <c r="D91" s="9" t="s">
        <v>5</v>
      </c>
      <c r="E91" s="7">
        <v>22</v>
      </c>
      <c r="F91" s="62">
        <v>81.983399999999989</v>
      </c>
    </row>
    <row r="92" spans="1:6">
      <c r="A92" s="19" t="s">
        <v>27</v>
      </c>
      <c r="B92" s="19" t="s">
        <v>360</v>
      </c>
      <c r="C92" s="7">
        <v>2019</v>
      </c>
      <c r="D92" s="9" t="s">
        <v>5</v>
      </c>
      <c r="E92" s="7">
        <v>22</v>
      </c>
      <c r="F92" s="62">
        <v>67.623400000000004</v>
      </c>
    </row>
    <row r="93" spans="1:6">
      <c r="A93" s="19" t="s">
        <v>28</v>
      </c>
      <c r="B93" s="19" t="s">
        <v>361</v>
      </c>
      <c r="C93" s="7">
        <v>2019</v>
      </c>
      <c r="D93" s="9" t="s">
        <v>5</v>
      </c>
      <c r="E93" s="7">
        <v>22</v>
      </c>
      <c r="F93" s="62">
        <v>81.924399999999991</v>
      </c>
    </row>
    <row r="94" spans="1:6">
      <c r="A94" s="19" t="s">
        <v>29</v>
      </c>
      <c r="B94" s="19" t="s">
        <v>362</v>
      </c>
      <c r="C94" s="7">
        <v>2019</v>
      </c>
      <c r="D94" s="9" t="s">
        <v>5</v>
      </c>
      <c r="E94" s="7">
        <v>22</v>
      </c>
      <c r="F94" s="62">
        <v>89.825900000000004</v>
      </c>
    </row>
    <row r="95" spans="1:6">
      <c r="A95" s="19" t="s">
        <v>30</v>
      </c>
      <c r="B95" s="19" t="s">
        <v>363</v>
      </c>
      <c r="C95" s="7">
        <v>2019</v>
      </c>
      <c r="D95" s="9" t="s">
        <v>5</v>
      </c>
      <c r="E95" s="7">
        <v>22</v>
      </c>
      <c r="F95" s="62">
        <v>71.759100000000004</v>
      </c>
    </row>
    <row r="96" spans="1:6">
      <c r="A96" s="19" t="s">
        <v>31</v>
      </c>
      <c r="B96" s="19" t="s">
        <v>364</v>
      </c>
      <c r="C96" s="7">
        <v>2019</v>
      </c>
      <c r="D96" s="9" t="s">
        <v>5</v>
      </c>
      <c r="E96" s="7">
        <v>22</v>
      </c>
      <c r="F96" s="62">
        <v>80.405599999999993</v>
      </c>
    </row>
    <row r="97" spans="1:6">
      <c r="A97" s="19" t="s">
        <v>32</v>
      </c>
      <c r="B97" s="19" t="s">
        <v>365</v>
      </c>
      <c r="C97" s="7">
        <v>2019</v>
      </c>
      <c r="D97" s="9" t="s">
        <v>5</v>
      </c>
      <c r="E97" s="7">
        <v>22</v>
      </c>
      <c r="F97" s="62">
        <v>71.816599999999994</v>
      </c>
    </row>
    <row r="98" spans="1:6">
      <c r="A98" s="19" t="s">
        <v>33</v>
      </c>
      <c r="B98" s="19" t="s">
        <v>366</v>
      </c>
      <c r="C98" s="7">
        <v>2019</v>
      </c>
      <c r="D98" s="9" t="s">
        <v>5</v>
      </c>
      <c r="E98" s="7">
        <v>22</v>
      </c>
      <c r="F98" s="62">
        <v>65.924999999999997</v>
      </c>
    </row>
    <row r="99" spans="1:6">
      <c r="A99" s="19" t="s">
        <v>34</v>
      </c>
      <c r="B99" s="19" t="s">
        <v>367</v>
      </c>
      <c r="C99" s="7">
        <v>2019</v>
      </c>
      <c r="D99" s="9" t="s">
        <v>5</v>
      </c>
      <c r="E99" s="7">
        <v>22</v>
      </c>
      <c r="F99" s="62">
        <v>79.301699999999997</v>
      </c>
    </row>
    <row r="100" spans="1:6">
      <c r="A100" s="19" t="s">
        <v>35</v>
      </c>
      <c r="B100" s="19" t="s">
        <v>368</v>
      </c>
      <c r="C100" s="7">
        <v>2019</v>
      </c>
      <c r="D100" s="9" t="s">
        <v>5</v>
      </c>
      <c r="E100" s="7">
        <v>22</v>
      </c>
      <c r="F100" s="62">
        <v>67.400800000000004</v>
      </c>
    </row>
    <row r="101" spans="1:6">
      <c r="A101" s="20" t="s">
        <v>3</v>
      </c>
      <c r="B101" s="19" t="s">
        <v>336</v>
      </c>
      <c r="C101" s="7">
        <v>2018</v>
      </c>
      <c r="D101" s="9" t="s">
        <v>5</v>
      </c>
      <c r="E101" s="7">
        <v>22</v>
      </c>
      <c r="F101" s="61">
        <v>74.503609999999995</v>
      </c>
    </row>
    <row r="102" spans="1:6">
      <c r="A102" s="20" t="s">
        <v>4</v>
      </c>
      <c r="B102" s="19" t="s">
        <v>337</v>
      </c>
      <c r="C102" s="7">
        <v>2018</v>
      </c>
      <c r="D102" s="9" t="s">
        <v>5</v>
      </c>
      <c r="E102" s="7">
        <v>22</v>
      </c>
      <c r="F102" s="62">
        <v>79.823400000000007</v>
      </c>
    </row>
    <row r="103" spans="1:6">
      <c r="A103" s="19" t="s">
        <v>5</v>
      </c>
      <c r="B103" s="19" t="s">
        <v>338</v>
      </c>
      <c r="C103" s="7">
        <v>2018</v>
      </c>
      <c r="D103" s="9" t="s">
        <v>5</v>
      </c>
      <c r="E103" s="7">
        <v>22</v>
      </c>
      <c r="F103" s="62">
        <v>85.108599999999996</v>
      </c>
    </row>
    <row r="104" spans="1:6">
      <c r="A104" s="19" t="s">
        <v>6</v>
      </c>
      <c r="B104" s="19" t="s">
        <v>339</v>
      </c>
      <c r="C104" s="7">
        <v>2018</v>
      </c>
      <c r="D104" s="9" t="s">
        <v>5</v>
      </c>
      <c r="E104" s="7">
        <v>22</v>
      </c>
      <c r="F104" s="62">
        <v>82.916799999999995</v>
      </c>
    </row>
    <row r="105" spans="1:6">
      <c r="A105" s="19" t="s">
        <v>7</v>
      </c>
      <c r="B105" s="19" t="s">
        <v>340</v>
      </c>
      <c r="C105" s="7">
        <v>2018</v>
      </c>
      <c r="D105" s="9" t="s">
        <v>5</v>
      </c>
      <c r="E105" s="7">
        <v>22</v>
      </c>
      <c r="F105" s="62">
        <v>72.799300000000002</v>
      </c>
    </row>
    <row r="106" spans="1:6">
      <c r="A106" s="19" t="s">
        <v>8</v>
      </c>
      <c r="B106" s="19" t="s">
        <v>341</v>
      </c>
      <c r="C106" s="7">
        <v>2018</v>
      </c>
      <c r="D106" s="9" t="s">
        <v>5</v>
      </c>
      <c r="E106" s="7">
        <v>22</v>
      </c>
      <c r="F106" s="62">
        <v>77.508299999999991</v>
      </c>
    </row>
    <row r="107" spans="1:6">
      <c r="A107" s="19" t="s">
        <v>9</v>
      </c>
      <c r="B107" s="19" t="s">
        <v>342</v>
      </c>
      <c r="C107" s="7">
        <v>2018</v>
      </c>
      <c r="D107" s="9" t="s">
        <v>5</v>
      </c>
      <c r="E107" s="7">
        <v>22</v>
      </c>
      <c r="F107" s="62">
        <v>79.290000000000006</v>
      </c>
    </row>
    <row r="108" spans="1:6">
      <c r="A108" s="19" t="s">
        <v>10</v>
      </c>
      <c r="B108" s="19" t="s">
        <v>343</v>
      </c>
      <c r="C108" s="7">
        <v>2018</v>
      </c>
      <c r="D108" s="9" t="s">
        <v>5</v>
      </c>
      <c r="E108" s="7">
        <v>22</v>
      </c>
      <c r="F108" s="62">
        <v>59.477000000000004</v>
      </c>
    </row>
    <row r="109" spans="1:6">
      <c r="A109" s="19" t="s">
        <v>11</v>
      </c>
      <c r="B109" s="19" t="s">
        <v>344</v>
      </c>
      <c r="C109" s="7">
        <v>2018</v>
      </c>
      <c r="D109" s="9" t="s">
        <v>5</v>
      </c>
      <c r="E109" s="7">
        <v>22</v>
      </c>
      <c r="F109" s="62">
        <v>78.327500000000001</v>
      </c>
    </row>
    <row r="110" spans="1:6">
      <c r="A110" s="19" t="s">
        <v>12</v>
      </c>
      <c r="B110" s="19" t="s">
        <v>345</v>
      </c>
      <c r="C110" s="7">
        <v>2018</v>
      </c>
      <c r="D110" s="9" t="s">
        <v>5</v>
      </c>
      <c r="E110" s="7">
        <v>22</v>
      </c>
      <c r="F110" s="62">
        <v>81.867000000000004</v>
      </c>
    </row>
    <row r="111" spans="1:6">
      <c r="A111" s="19" t="s">
        <v>13</v>
      </c>
      <c r="B111" s="19" t="s">
        <v>346</v>
      </c>
      <c r="C111" s="7">
        <v>2018</v>
      </c>
      <c r="D111" s="9" t="s">
        <v>5</v>
      </c>
      <c r="E111" s="7">
        <v>22</v>
      </c>
      <c r="F111" s="62">
        <v>75.655000000000001</v>
      </c>
    </row>
    <row r="112" spans="1:6">
      <c r="A112" s="19" t="s">
        <v>14</v>
      </c>
      <c r="B112" s="19" t="s">
        <v>347</v>
      </c>
      <c r="C112" s="7">
        <v>2018</v>
      </c>
      <c r="D112" s="9" t="s">
        <v>5</v>
      </c>
      <c r="E112" s="7">
        <v>22</v>
      </c>
      <c r="F112" s="62">
        <v>70.242899999999992</v>
      </c>
    </row>
    <row r="113" spans="1:6">
      <c r="A113" s="19" t="s">
        <v>15</v>
      </c>
      <c r="B113" s="19" t="s">
        <v>348</v>
      </c>
      <c r="C113" s="7">
        <v>2018</v>
      </c>
      <c r="D113" s="9" t="s">
        <v>5</v>
      </c>
      <c r="E113" s="7">
        <v>22</v>
      </c>
      <c r="F113" s="62">
        <v>60.489000000000004</v>
      </c>
    </row>
    <row r="114" spans="1:6">
      <c r="A114" s="19" t="s">
        <v>16</v>
      </c>
      <c r="B114" s="19" t="s">
        <v>349</v>
      </c>
      <c r="C114" s="7">
        <v>2018</v>
      </c>
      <c r="D114" s="9" t="s">
        <v>5</v>
      </c>
      <c r="E114" s="7">
        <v>22</v>
      </c>
      <c r="F114" s="62">
        <v>68.079300000000003</v>
      </c>
    </row>
    <row r="115" spans="1:6">
      <c r="A115" s="19" t="s">
        <v>17</v>
      </c>
      <c r="B115" s="19" t="s">
        <v>350</v>
      </c>
      <c r="C115" s="7">
        <v>2018</v>
      </c>
      <c r="D115" s="9" t="s">
        <v>5</v>
      </c>
      <c r="E115" s="7">
        <v>22</v>
      </c>
      <c r="F115" s="62">
        <v>82.174400000000006</v>
      </c>
    </row>
    <row r="116" spans="1:6">
      <c r="A116" s="19" t="s">
        <v>18</v>
      </c>
      <c r="B116" s="19" t="s">
        <v>351</v>
      </c>
      <c r="C116" s="7">
        <v>2018</v>
      </c>
      <c r="D116" s="9" t="s">
        <v>5</v>
      </c>
      <c r="E116" s="7">
        <v>22</v>
      </c>
      <c r="F116" s="62">
        <v>75.116100000000003</v>
      </c>
    </row>
    <row r="117" spans="1:6">
      <c r="A117" s="19" t="s">
        <v>19</v>
      </c>
      <c r="B117" s="19" t="s">
        <v>352</v>
      </c>
      <c r="C117" s="7">
        <v>2018</v>
      </c>
      <c r="D117" s="9" t="s">
        <v>5</v>
      </c>
      <c r="E117" s="7">
        <v>22</v>
      </c>
      <c r="F117" s="62">
        <v>72.695499999999996</v>
      </c>
    </row>
    <row r="118" spans="1:6">
      <c r="A118" s="19" t="s">
        <v>20</v>
      </c>
      <c r="B118" s="19" t="s">
        <v>353</v>
      </c>
      <c r="C118" s="7">
        <v>2018</v>
      </c>
      <c r="D118" s="9" t="s">
        <v>5</v>
      </c>
      <c r="E118" s="7">
        <v>22</v>
      </c>
      <c r="F118" s="62">
        <v>77.772800000000004</v>
      </c>
    </row>
    <row r="119" spans="1:6">
      <c r="A119" s="19" t="s">
        <v>21</v>
      </c>
      <c r="B119" s="19" t="s">
        <v>354</v>
      </c>
      <c r="C119" s="7">
        <v>2018</v>
      </c>
      <c r="D119" s="9" t="s">
        <v>5</v>
      </c>
      <c r="E119" s="7">
        <v>22</v>
      </c>
      <c r="F119" s="62">
        <v>73.000900000000001</v>
      </c>
    </row>
    <row r="120" spans="1:6">
      <c r="A120" s="19" t="s">
        <v>22</v>
      </c>
      <c r="B120" s="19" t="s">
        <v>355</v>
      </c>
      <c r="C120" s="7">
        <v>2018</v>
      </c>
      <c r="D120" s="9" t="s">
        <v>5</v>
      </c>
      <c r="E120" s="7">
        <v>22</v>
      </c>
      <c r="F120" s="62">
        <v>83.110799999999998</v>
      </c>
    </row>
    <row r="121" spans="1:6">
      <c r="A121" s="19" t="s">
        <v>23</v>
      </c>
      <c r="B121" s="19" t="s">
        <v>356</v>
      </c>
      <c r="C121" s="7">
        <v>2018</v>
      </c>
      <c r="D121" s="9" t="s">
        <v>5</v>
      </c>
      <c r="E121" s="7">
        <v>22</v>
      </c>
      <c r="F121" s="62">
        <v>61.787199999999999</v>
      </c>
    </row>
    <row r="122" spans="1:6">
      <c r="A122" s="19" t="s">
        <v>24</v>
      </c>
      <c r="B122" s="19" t="s">
        <v>357</v>
      </c>
      <c r="C122" s="7">
        <v>2018</v>
      </c>
      <c r="D122" s="9" t="s">
        <v>5</v>
      </c>
      <c r="E122" s="7">
        <v>22</v>
      </c>
      <c r="F122" s="62">
        <v>67.665300000000002</v>
      </c>
    </row>
    <row r="123" spans="1:6">
      <c r="A123" s="19" t="s">
        <v>25</v>
      </c>
      <c r="B123" s="19" t="s">
        <v>358</v>
      </c>
      <c r="C123" s="7">
        <v>2018</v>
      </c>
      <c r="D123" s="9" t="s">
        <v>5</v>
      </c>
      <c r="E123" s="7">
        <v>22</v>
      </c>
      <c r="F123" s="62">
        <v>75.683900000000008</v>
      </c>
    </row>
    <row r="124" spans="1:6">
      <c r="A124" s="19" t="s">
        <v>26</v>
      </c>
      <c r="B124" s="19" t="s">
        <v>359</v>
      </c>
      <c r="C124" s="7">
        <v>2018</v>
      </c>
      <c r="D124" s="9" t="s">
        <v>5</v>
      </c>
      <c r="E124" s="7">
        <v>22</v>
      </c>
      <c r="F124" s="62">
        <v>81.983399999999989</v>
      </c>
    </row>
    <row r="125" spans="1:6">
      <c r="A125" s="19" t="s">
        <v>27</v>
      </c>
      <c r="B125" s="19" t="s">
        <v>360</v>
      </c>
      <c r="C125" s="7">
        <v>2018</v>
      </c>
      <c r="D125" s="9" t="s">
        <v>5</v>
      </c>
      <c r="E125" s="7">
        <v>22</v>
      </c>
      <c r="F125" s="62">
        <v>67.623400000000004</v>
      </c>
    </row>
    <row r="126" spans="1:6">
      <c r="A126" s="19" t="s">
        <v>28</v>
      </c>
      <c r="B126" s="19" t="s">
        <v>361</v>
      </c>
      <c r="C126" s="7">
        <v>2018</v>
      </c>
      <c r="D126" s="9" t="s">
        <v>5</v>
      </c>
      <c r="E126" s="7">
        <v>22</v>
      </c>
      <c r="F126" s="62">
        <v>81.924399999999991</v>
      </c>
    </row>
    <row r="127" spans="1:6">
      <c r="A127" s="19" t="s">
        <v>29</v>
      </c>
      <c r="B127" s="19" t="s">
        <v>362</v>
      </c>
      <c r="C127" s="7">
        <v>2018</v>
      </c>
      <c r="D127" s="9" t="s">
        <v>5</v>
      </c>
      <c r="E127" s="7">
        <v>22</v>
      </c>
      <c r="F127" s="62">
        <v>89.825900000000004</v>
      </c>
    </row>
    <row r="128" spans="1:6">
      <c r="A128" s="19" t="s">
        <v>30</v>
      </c>
      <c r="B128" s="19" t="s">
        <v>363</v>
      </c>
      <c r="C128" s="7">
        <v>2018</v>
      </c>
      <c r="D128" s="9" t="s">
        <v>5</v>
      </c>
      <c r="E128" s="7">
        <v>22</v>
      </c>
      <c r="F128" s="62">
        <v>71.759100000000004</v>
      </c>
    </row>
    <row r="129" spans="1:7">
      <c r="A129" s="19" t="s">
        <v>31</v>
      </c>
      <c r="B129" s="19" t="s">
        <v>364</v>
      </c>
      <c r="C129" s="7">
        <v>2018</v>
      </c>
      <c r="D129" s="9" t="s">
        <v>5</v>
      </c>
      <c r="E129" s="7">
        <v>22</v>
      </c>
      <c r="F129" s="62">
        <v>80.405599999999993</v>
      </c>
    </row>
    <row r="130" spans="1:7">
      <c r="A130" s="19" t="s">
        <v>32</v>
      </c>
      <c r="B130" s="19" t="s">
        <v>365</v>
      </c>
      <c r="C130" s="7">
        <v>2018</v>
      </c>
      <c r="D130" s="9" t="s">
        <v>5</v>
      </c>
      <c r="E130" s="7">
        <v>22</v>
      </c>
      <c r="F130" s="62">
        <v>71.816599999999994</v>
      </c>
    </row>
    <row r="131" spans="1:7">
      <c r="A131" s="19" t="s">
        <v>33</v>
      </c>
      <c r="B131" s="19" t="s">
        <v>366</v>
      </c>
      <c r="C131" s="7">
        <v>2018</v>
      </c>
      <c r="D131" s="9" t="s">
        <v>5</v>
      </c>
      <c r="E131" s="7">
        <v>22</v>
      </c>
      <c r="F131" s="62">
        <v>65.924999999999997</v>
      </c>
    </row>
    <row r="132" spans="1:7">
      <c r="A132" s="19" t="s">
        <v>34</v>
      </c>
      <c r="B132" s="19" t="s">
        <v>367</v>
      </c>
      <c r="C132" s="7">
        <v>2018</v>
      </c>
      <c r="D132" s="9" t="s">
        <v>5</v>
      </c>
      <c r="E132" s="7">
        <v>22</v>
      </c>
      <c r="F132" s="62">
        <v>79.301699999999997</v>
      </c>
    </row>
    <row r="133" spans="1:7">
      <c r="A133" s="19" t="s">
        <v>35</v>
      </c>
      <c r="B133" s="19" t="s">
        <v>368</v>
      </c>
      <c r="C133" s="7">
        <v>2018</v>
      </c>
      <c r="D133" s="9" t="s">
        <v>5</v>
      </c>
      <c r="E133" s="7">
        <v>22</v>
      </c>
      <c r="F133" s="62">
        <v>67.400800000000004</v>
      </c>
    </row>
    <row r="134" spans="1:7">
      <c r="A134" s="20" t="s">
        <v>3</v>
      </c>
      <c r="B134" s="19" t="s">
        <v>336</v>
      </c>
      <c r="C134" s="7">
        <v>2017</v>
      </c>
      <c r="D134" s="9" t="s">
        <v>5</v>
      </c>
      <c r="E134" s="7">
        <v>22</v>
      </c>
      <c r="F134" s="63">
        <v>72.248369999999994</v>
      </c>
    </row>
    <row r="135" spans="1:7">
      <c r="A135" s="20" t="s">
        <v>4</v>
      </c>
      <c r="B135" s="19" t="s">
        <v>337</v>
      </c>
      <c r="C135" s="7">
        <v>2017</v>
      </c>
      <c r="D135" s="9" t="s">
        <v>5</v>
      </c>
      <c r="E135" s="7">
        <v>22</v>
      </c>
      <c r="F135" s="62">
        <v>74.411900000000003</v>
      </c>
      <c r="G135" s="23"/>
    </row>
    <row r="136" spans="1:7">
      <c r="A136" s="19" t="s">
        <v>5</v>
      </c>
      <c r="B136" s="19" t="s">
        <v>338</v>
      </c>
      <c r="C136" s="7">
        <v>2017</v>
      </c>
      <c r="D136" s="9" t="s">
        <v>5</v>
      </c>
      <c r="E136" s="7">
        <v>22</v>
      </c>
      <c r="F136" s="62">
        <v>86.010400000000004</v>
      </c>
      <c r="G136" s="23"/>
    </row>
    <row r="137" spans="1:7">
      <c r="A137" s="19" t="s">
        <v>6</v>
      </c>
      <c r="B137" s="19" t="s">
        <v>339</v>
      </c>
      <c r="C137" s="7">
        <v>2017</v>
      </c>
      <c r="D137" s="9" t="s">
        <v>5</v>
      </c>
      <c r="E137" s="7">
        <v>22</v>
      </c>
      <c r="F137" s="62">
        <v>85.084400000000002</v>
      </c>
      <c r="G137" s="23"/>
    </row>
    <row r="138" spans="1:7">
      <c r="A138" s="19" t="s">
        <v>7</v>
      </c>
      <c r="B138" s="19" t="s">
        <v>340</v>
      </c>
      <c r="C138" s="7">
        <v>2017</v>
      </c>
      <c r="D138" s="9" t="s">
        <v>5</v>
      </c>
      <c r="E138" s="7">
        <v>22</v>
      </c>
      <c r="F138" s="62">
        <v>72.212699999999998</v>
      </c>
      <c r="G138" s="23"/>
    </row>
    <row r="139" spans="1:7">
      <c r="A139" s="19" t="s">
        <v>8</v>
      </c>
      <c r="B139" s="19" t="s">
        <v>341</v>
      </c>
      <c r="C139" s="7">
        <v>2017</v>
      </c>
      <c r="D139" s="9" t="s">
        <v>5</v>
      </c>
      <c r="E139" s="7">
        <v>22</v>
      </c>
      <c r="F139" s="62">
        <v>74.131699999999995</v>
      </c>
      <c r="G139" s="23"/>
    </row>
    <row r="140" spans="1:7">
      <c r="A140" s="19" t="s">
        <v>9</v>
      </c>
      <c r="B140" s="19" t="s">
        <v>342</v>
      </c>
      <c r="C140" s="7">
        <v>2017</v>
      </c>
      <c r="D140" s="9" t="s">
        <v>5</v>
      </c>
      <c r="E140" s="7">
        <v>22</v>
      </c>
      <c r="F140" s="62">
        <v>77.586799999999997</v>
      </c>
      <c r="G140" s="23"/>
    </row>
    <row r="141" spans="1:7">
      <c r="A141" s="19" t="s">
        <v>10</v>
      </c>
      <c r="B141" s="19" t="s">
        <v>343</v>
      </c>
      <c r="C141" s="7">
        <v>2017</v>
      </c>
      <c r="D141" s="9" t="s">
        <v>5</v>
      </c>
      <c r="E141" s="7">
        <v>22</v>
      </c>
      <c r="F141" s="62">
        <v>53.161199999999994</v>
      </c>
      <c r="G141" s="23"/>
    </row>
    <row r="142" spans="1:7">
      <c r="A142" s="19" t="s">
        <v>11</v>
      </c>
      <c r="B142" s="19" t="s">
        <v>344</v>
      </c>
      <c r="C142" s="7">
        <v>2017</v>
      </c>
      <c r="D142" s="9" t="s">
        <v>5</v>
      </c>
      <c r="E142" s="7">
        <v>22</v>
      </c>
      <c r="F142" s="62">
        <v>80.294899999999998</v>
      </c>
      <c r="G142" s="23"/>
    </row>
    <row r="143" spans="1:7">
      <c r="A143" s="19" t="s">
        <v>12</v>
      </c>
      <c r="B143" s="19" t="s">
        <v>345</v>
      </c>
      <c r="C143" s="7">
        <v>2017</v>
      </c>
      <c r="D143" s="9" t="s">
        <v>5</v>
      </c>
      <c r="E143" s="7">
        <v>22</v>
      </c>
      <c r="F143" s="62">
        <v>81.917200000000008</v>
      </c>
      <c r="G143" s="23"/>
    </row>
    <row r="144" spans="1:7">
      <c r="A144" s="19" t="s">
        <v>13</v>
      </c>
      <c r="B144" s="19" t="s">
        <v>346</v>
      </c>
      <c r="C144" s="7">
        <v>2017</v>
      </c>
      <c r="D144" s="9" t="s">
        <v>5</v>
      </c>
      <c r="E144" s="7">
        <v>22</v>
      </c>
      <c r="F144" s="62">
        <v>70.770099999999999</v>
      </c>
      <c r="G144" s="23"/>
    </row>
    <row r="145" spans="1:7">
      <c r="A145" s="19" t="s">
        <v>14</v>
      </c>
      <c r="B145" s="19" t="s">
        <v>347</v>
      </c>
      <c r="C145" s="7">
        <v>2017</v>
      </c>
      <c r="D145" s="9" t="s">
        <v>5</v>
      </c>
      <c r="E145" s="7">
        <v>22</v>
      </c>
      <c r="F145" s="62">
        <v>69.658600000000007</v>
      </c>
      <c r="G145" s="23"/>
    </row>
    <row r="146" spans="1:7">
      <c r="A146" s="19" t="s">
        <v>15</v>
      </c>
      <c r="B146" s="19" t="s">
        <v>348</v>
      </c>
      <c r="C146" s="7">
        <v>2017</v>
      </c>
      <c r="D146" s="9" t="s">
        <v>5</v>
      </c>
      <c r="E146" s="7">
        <v>22</v>
      </c>
      <c r="F146" s="62">
        <v>57.549399999999991</v>
      </c>
      <c r="G146" s="23"/>
    </row>
    <row r="147" spans="1:7">
      <c r="A147" s="19" t="s">
        <v>16</v>
      </c>
      <c r="B147" s="19" t="s">
        <v>349</v>
      </c>
      <c r="C147" s="7">
        <v>2017</v>
      </c>
      <c r="D147" s="9" t="s">
        <v>5</v>
      </c>
      <c r="E147" s="7">
        <v>22</v>
      </c>
      <c r="F147" s="62">
        <v>67.361599999999996</v>
      </c>
      <c r="G147" s="23"/>
    </row>
    <row r="148" spans="1:7">
      <c r="A148" s="19" t="s">
        <v>17</v>
      </c>
      <c r="B148" s="19" t="s">
        <v>350</v>
      </c>
      <c r="C148" s="7">
        <v>2017</v>
      </c>
      <c r="D148" s="9" t="s">
        <v>5</v>
      </c>
      <c r="E148" s="7">
        <v>22</v>
      </c>
      <c r="F148" s="62">
        <v>79.442900000000009</v>
      </c>
      <c r="G148" s="23"/>
    </row>
    <row r="149" spans="1:7">
      <c r="A149" s="19" t="s">
        <v>18</v>
      </c>
      <c r="B149" s="19" t="s">
        <v>351</v>
      </c>
      <c r="C149" s="7">
        <v>2017</v>
      </c>
      <c r="D149" s="9" t="s">
        <v>5</v>
      </c>
      <c r="E149" s="7">
        <v>22</v>
      </c>
      <c r="F149" s="62">
        <v>73.127099999999999</v>
      </c>
      <c r="G149" s="23"/>
    </row>
    <row r="150" spans="1:7">
      <c r="A150" s="19" t="s">
        <v>19</v>
      </c>
      <c r="B150" s="19" t="s">
        <v>352</v>
      </c>
      <c r="C150" s="7">
        <v>2017</v>
      </c>
      <c r="D150" s="9" t="s">
        <v>5</v>
      </c>
      <c r="E150" s="7">
        <v>22</v>
      </c>
      <c r="F150" s="62">
        <v>66.878099999999989</v>
      </c>
      <c r="G150" s="23"/>
    </row>
    <row r="151" spans="1:7">
      <c r="A151" s="19" t="s">
        <v>20</v>
      </c>
      <c r="B151" s="19" t="s">
        <v>353</v>
      </c>
      <c r="C151" s="7">
        <v>2017</v>
      </c>
      <c r="D151" s="9" t="s">
        <v>5</v>
      </c>
      <c r="E151" s="7">
        <v>22</v>
      </c>
      <c r="F151" s="62">
        <v>72.392899999999997</v>
      </c>
      <c r="G151" s="23"/>
    </row>
    <row r="152" spans="1:7">
      <c r="A152" s="19" t="s">
        <v>21</v>
      </c>
      <c r="B152" s="19" t="s">
        <v>354</v>
      </c>
      <c r="C152" s="7">
        <v>2017</v>
      </c>
      <c r="D152" s="9" t="s">
        <v>5</v>
      </c>
      <c r="E152" s="7">
        <v>22</v>
      </c>
      <c r="F152" s="62">
        <v>70.889899999999997</v>
      </c>
      <c r="G152" s="23"/>
    </row>
    <row r="153" spans="1:7">
      <c r="A153" s="19" t="s">
        <v>22</v>
      </c>
      <c r="B153" s="19" t="s">
        <v>355</v>
      </c>
      <c r="C153" s="7">
        <v>2017</v>
      </c>
      <c r="D153" s="9" t="s">
        <v>5</v>
      </c>
      <c r="E153" s="7">
        <v>22</v>
      </c>
      <c r="F153" s="62">
        <v>79.329300000000003</v>
      </c>
      <c r="G153" s="23"/>
    </row>
    <row r="154" spans="1:7">
      <c r="A154" s="19" t="s">
        <v>23</v>
      </c>
      <c r="B154" s="19" t="s">
        <v>356</v>
      </c>
      <c r="C154" s="7">
        <v>2017</v>
      </c>
      <c r="D154" s="9" t="s">
        <v>5</v>
      </c>
      <c r="E154" s="7">
        <v>22</v>
      </c>
      <c r="F154" s="62">
        <v>55.340500000000006</v>
      </c>
      <c r="G154" s="23"/>
    </row>
    <row r="155" spans="1:7">
      <c r="A155" s="19" t="s">
        <v>24</v>
      </c>
      <c r="B155" s="19" t="s">
        <v>357</v>
      </c>
      <c r="C155" s="7">
        <v>2017</v>
      </c>
      <c r="D155" s="9" t="s">
        <v>5</v>
      </c>
      <c r="E155" s="7">
        <v>22</v>
      </c>
      <c r="F155" s="62">
        <v>63.664400000000001</v>
      </c>
      <c r="G155" s="23"/>
    </row>
    <row r="156" spans="1:7">
      <c r="A156" s="19" t="s">
        <v>25</v>
      </c>
      <c r="B156" s="19" t="s">
        <v>358</v>
      </c>
      <c r="C156" s="7">
        <v>2017</v>
      </c>
      <c r="D156" s="9" t="s">
        <v>5</v>
      </c>
      <c r="E156" s="7">
        <v>22</v>
      </c>
      <c r="F156" s="62">
        <v>77.861599999999996</v>
      </c>
      <c r="G156" s="23"/>
    </row>
    <row r="157" spans="1:7">
      <c r="A157" s="19" t="s">
        <v>26</v>
      </c>
      <c r="B157" s="19" t="s">
        <v>359</v>
      </c>
      <c r="C157" s="7">
        <v>2017</v>
      </c>
      <c r="D157" s="9" t="s">
        <v>5</v>
      </c>
      <c r="E157" s="7">
        <v>22</v>
      </c>
      <c r="F157" s="62">
        <v>78.769599999999997</v>
      </c>
      <c r="G157" s="23"/>
    </row>
    <row r="158" spans="1:7">
      <c r="A158" s="19" t="s">
        <v>27</v>
      </c>
      <c r="B158" s="19" t="s">
        <v>360</v>
      </c>
      <c r="C158" s="7">
        <v>2017</v>
      </c>
      <c r="D158" s="9" t="s">
        <v>5</v>
      </c>
      <c r="E158" s="7">
        <v>22</v>
      </c>
      <c r="F158" s="62">
        <v>67.241200000000006</v>
      </c>
      <c r="G158" s="23"/>
    </row>
    <row r="159" spans="1:7">
      <c r="A159" s="19" t="s">
        <v>28</v>
      </c>
      <c r="B159" s="19" t="s">
        <v>361</v>
      </c>
      <c r="C159" s="7">
        <v>2017</v>
      </c>
      <c r="D159" s="9" t="s">
        <v>5</v>
      </c>
      <c r="E159" s="7">
        <v>22</v>
      </c>
      <c r="F159" s="62">
        <v>80.649699999999996</v>
      </c>
      <c r="G159" s="23"/>
    </row>
    <row r="160" spans="1:7">
      <c r="A160" s="19" t="s">
        <v>29</v>
      </c>
      <c r="B160" s="19" t="s">
        <v>362</v>
      </c>
      <c r="C160" s="7">
        <v>2017</v>
      </c>
      <c r="D160" s="9" t="s">
        <v>5</v>
      </c>
      <c r="E160" s="7">
        <v>22</v>
      </c>
      <c r="F160" s="62">
        <v>90.6785</v>
      </c>
      <c r="G160" s="23"/>
    </row>
    <row r="161" spans="1:7">
      <c r="A161" s="19" t="s">
        <v>30</v>
      </c>
      <c r="B161" s="19" t="s">
        <v>363</v>
      </c>
      <c r="C161" s="7">
        <v>2017</v>
      </c>
      <c r="D161" s="9" t="s">
        <v>5</v>
      </c>
      <c r="E161" s="7">
        <v>22</v>
      </c>
      <c r="F161" s="62">
        <v>71.949399999999997</v>
      </c>
      <c r="G161" s="23"/>
    </row>
    <row r="162" spans="1:7">
      <c r="A162" s="19" t="s">
        <v>31</v>
      </c>
      <c r="B162" s="19" t="s">
        <v>364</v>
      </c>
      <c r="C162" s="7">
        <v>2017</v>
      </c>
      <c r="D162" s="9" t="s">
        <v>5</v>
      </c>
      <c r="E162" s="7">
        <v>22</v>
      </c>
      <c r="F162" s="62">
        <v>77.598799999999997</v>
      </c>
      <c r="G162" s="23"/>
    </row>
    <row r="163" spans="1:7">
      <c r="A163" s="19" t="s">
        <v>32</v>
      </c>
      <c r="B163" s="19" t="s">
        <v>365</v>
      </c>
      <c r="C163" s="7">
        <v>2017</v>
      </c>
      <c r="D163" s="9" t="s">
        <v>5</v>
      </c>
      <c r="E163" s="7">
        <v>22</v>
      </c>
      <c r="F163" s="62">
        <v>65.257600000000011</v>
      </c>
      <c r="G163" s="23"/>
    </row>
    <row r="164" spans="1:7">
      <c r="A164" s="19" t="s">
        <v>33</v>
      </c>
      <c r="B164" s="19" t="s">
        <v>366</v>
      </c>
      <c r="C164" s="7">
        <v>2017</v>
      </c>
      <c r="D164" s="9" t="s">
        <v>5</v>
      </c>
      <c r="E164" s="7">
        <v>22</v>
      </c>
      <c r="F164" s="62">
        <v>64.1815</v>
      </c>
      <c r="G164" s="23"/>
    </row>
    <row r="165" spans="1:7">
      <c r="A165" s="19" t="s">
        <v>34</v>
      </c>
      <c r="B165" s="19" t="s">
        <v>367</v>
      </c>
      <c r="C165" s="7">
        <v>2017</v>
      </c>
      <c r="D165" s="9" t="s">
        <v>5</v>
      </c>
      <c r="E165" s="7">
        <v>22</v>
      </c>
      <c r="F165" s="62">
        <v>75.967200000000005</v>
      </c>
      <c r="G165" s="23"/>
    </row>
    <row r="166" spans="1:7">
      <c r="A166" s="19" t="s">
        <v>35</v>
      </c>
      <c r="B166" s="19" t="s">
        <v>368</v>
      </c>
      <c r="C166" s="7">
        <v>2017</v>
      </c>
      <c r="D166" s="9" t="s">
        <v>5</v>
      </c>
      <c r="E166" s="7">
        <v>22</v>
      </c>
      <c r="F166" s="62">
        <v>64.566800000000001</v>
      </c>
      <c r="G166" s="23"/>
    </row>
    <row r="167" spans="1:7">
      <c r="A167" s="20" t="s">
        <v>3</v>
      </c>
      <c r="B167" s="19" t="s">
        <v>336</v>
      </c>
      <c r="C167" s="7">
        <v>2016</v>
      </c>
      <c r="D167" s="9" t="s">
        <v>5</v>
      </c>
      <c r="E167" s="7">
        <v>22</v>
      </c>
      <c r="F167" s="1">
        <v>73.631829999999994</v>
      </c>
    </row>
    <row r="168" spans="1:7">
      <c r="A168" s="20" t="s">
        <v>4</v>
      </c>
      <c r="B168" s="19" t="s">
        <v>337</v>
      </c>
      <c r="C168" s="7">
        <v>2016</v>
      </c>
      <c r="D168" s="9" t="s">
        <v>5</v>
      </c>
      <c r="E168" s="7">
        <v>22</v>
      </c>
      <c r="F168" s="1">
        <v>80.315600000000003</v>
      </c>
      <c r="G168" s="23"/>
    </row>
    <row r="169" spans="1:7">
      <c r="A169" s="19" t="s">
        <v>5</v>
      </c>
      <c r="B169" s="19" t="s">
        <v>338</v>
      </c>
      <c r="C169" s="7">
        <v>2016</v>
      </c>
      <c r="D169" s="9" t="s">
        <v>5</v>
      </c>
      <c r="E169" s="7">
        <v>22</v>
      </c>
      <c r="F169" s="1">
        <v>86.584299999999999</v>
      </c>
      <c r="G169" s="23"/>
    </row>
    <row r="170" spans="1:7">
      <c r="A170" s="19" t="s">
        <v>6</v>
      </c>
      <c r="B170" s="19" t="s">
        <v>339</v>
      </c>
      <c r="C170" s="7">
        <v>2016</v>
      </c>
      <c r="D170" s="9" t="s">
        <v>5</v>
      </c>
      <c r="E170" s="7">
        <v>22</v>
      </c>
      <c r="F170" s="1">
        <v>84.7136</v>
      </c>
      <c r="G170" s="23"/>
    </row>
    <row r="171" spans="1:7">
      <c r="A171" s="19" t="s">
        <v>7</v>
      </c>
      <c r="B171" s="19" t="s">
        <v>340</v>
      </c>
      <c r="C171" s="7">
        <v>2016</v>
      </c>
      <c r="D171" s="9" t="s">
        <v>5</v>
      </c>
      <c r="E171" s="7">
        <v>22</v>
      </c>
      <c r="F171" s="1">
        <v>71.190899999999999</v>
      </c>
      <c r="G171" s="23"/>
    </row>
    <row r="172" spans="1:7">
      <c r="A172" s="19" t="s">
        <v>8</v>
      </c>
      <c r="B172" s="19" t="s">
        <v>341</v>
      </c>
      <c r="C172" s="7">
        <v>2016</v>
      </c>
      <c r="D172" s="9" t="s">
        <v>5</v>
      </c>
      <c r="E172" s="7">
        <v>22</v>
      </c>
      <c r="F172" s="1">
        <v>78.293199999999999</v>
      </c>
      <c r="G172" s="23"/>
    </row>
    <row r="173" spans="1:7">
      <c r="A173" s="19" t="s">
        <v>9</v>
      </c>
      <c r="B173" s="19" t="s">
        <v>342</v>
      </c>
      <c r="C173" s="7">
        <v>2016</v>
      </c>
      <c r="D173" s="9" t="s">
        <v>5</v>
      </c>
      <c r="E173" s="7">
        <v>22</v>
      </c>
      <c r="F173" s="1">
        <v>77.3596</v>
      </c>
      <c r="G173" s="23"/>
    </row>
    <row r="174" spans="1:7">
      <c r="A174" s="19" t="s">
        <v>10</v>
      </c>
      <c r="B174" s="19" t="s">
        <v>343</v>
      </c>
      <c r="C174" s="7">
        <v>2016</v>
      </c>
      <c r="D174" s="9" t="s">
        <v>5</v>
      </c>
      <c r="E174" s="7">
        <v>22</v>
      </c>
      <c r="F174" s="1">
        <v>58.064999999999998</v>
      </c>
      <c r="G174" s="23"/>
    </row>
    <row r="175" spans="1:7">
      <c r="A175" s="19" t="s">
        <v>11</v>
      </c>
      <c r="B175" s="19" t="s">
        <v>344</v>
      </c>
      <c r="C175" s="7">
        <v>2016</v>
      </c>
      <c r="D175" s="9" t="s">
        <v>5</v>
      </c>
      <c r="E175" s="7">
        <v>22</v>
      </c>
      <c r="F175" s="1">
        <v>79.616600000000005</v>
      </c>
      <c r="G175" s="23"/>
    </row>
    <row r="176" spans="1:7">
      <c r="A176" s="19" t="s">
        <v>12</v>
      </c>
      <c r="B176" s="19" t="s">
        <v>345</v>
      </c>
      <c r="C176" s="7">
        <v>2016</v>
      </c>
      <c r="D176" s="9" t="s">
        <v>5</v>
      </c>
      <c r="E176" s="7">
        <v>22</v>
      </c>
      <c r="F176" s="1">
        <v>79.915599999999998</v>
      </c>
      <c r="G176" s="23"/>
    </row>
    <row r="177" spans="1:7">
      <c r="A177" s="19" t="s">
        <v>13</v>
      </c>
      <c r="B177" s="19" t="s">
        <v>346</v>
      </c>
      <c r="C177" s="7">
        <v>2016</v>
      </c>
      <c r="D177" s="9" t="s">
        <v>5</v>
      </c>
      <c r="E177" s="7">
        <v>22</v>
      </c>
      <c r="F177" s="1">
        <v>77.910399999999996</v>
      </c>
      <c r="G177" s="23"/>
    </row>
    <row r="178" spans="1:7">
      <c r="A178" s="19" t="s">
        <v>14</v>
      </c>
      <c r="B178" s="19" t="s">
        <v>347</v>
      </c>
      <c r="C178" s="7">
        <v>2016</v>
      </c>
      <c r="D178" s="9" t="s">
        <v>5</v>
      </c>
      <c r="E178" s="7">
        <v>22</v>
      </c>
      <c r="F178" s="1">
        <v>64.729299999999995</v>
      </c>
      <c r="G178" s="23"/>
    </row>
    <row r="179" spans="1:7">
      <c r="A179" s="19" t="s">
        <v>15</v>
      </c>
      <c r="B179" s="19" t="s">
        <v>348</v>
      </c>
      <c r="C179" s="7">
        <v>2016</v>
      </c>
      <c r="D179" s="9" t="s">
        <v>5</v>
      </c>
      <c r="E179" s="7">
        <v>22</v>
      </c>
      <c r="F179" s="1">
        <v>58.672199999999997</v>
      </c>
      <c r="G179" s="23"/>
    </row>
    <row r="180" spans="1:7">
      <c r="A180" s="19" t="s">
        <v>16</v>
      </c>
      <c r="B180" s="19" t="s">
        <v>349</v>
      </c>
      <c r="C180" s="7">
        <v>2016</v>
      </c>
      <c r="D180" s="9" t="s">
        <v>5</v>
      </c>
      <c r="E180" s="7">
        <v>22</v>
      </c>
      <c r="F180" s="1">
        <v>74.8827</v>
      </c>
      <c r="G180" s="23"/>
    </row>
    <row r="181" spans="1:7">
      <c r="A181" s="19" t="s">
        <v>17</v>
      </c>
      <c r="B181" s="19" t="s">
        <v>350</v>
      </c>
      <c r="C181" s="7">
        <v>2016</v>
      </c>
      <c r="D181" s="9" t="s">
        <v>5</v>
      </c>
      <c r="E181" s="7">
        <v>22</v>
      </c>
      <c r="F181" s="1">
        <v>81.778599999999997</v>
      </c>
      <c r="G181" s="23"/>
    </row>
    <row r="182" spans="1:7">
      <c r="A182" s="19" t="s">
        <v>18</v>
      </c>
      <c r="B182" s="19" t="s">
        <v>351</v>
      </c>
      <c r="C182" s="7">
        <v>2016</v>
      </c>
      <c r="D182" s="9" t="s">
        <v>5</v>
      </c>
      <c r="E182" s="7">
        <v>22</v>
      </c>
      <c r="F182" s="1">
        <v>75.174300000000002</v>
      </c>
      <c r="G182" s="23"/>
    </row>
    <row r="183" spans="1:7">
      <c r="A183" s="19" t="s">
        <v>19</v>
      </c>
      <c r="B183" s="19" t="s">
        <v>352</v>
      </c>
      <c r="C183" s="7">
        <v>2016</v>
      </c>
      <c r="D183" s="9" t="s">
        <v>5</v>
      </c>
      <c r="E183" s="7">
        <v>22</v>
      </c>
      <c r="F183" s="1">
        <v>73.132400000000004</v>
      </c>
      <c r="G183" s="23"/>
    </row>
    <row r="184" spans="1:7">
      <c r="A184" s="19" t="s">
        <v>20</v>
      </c>
      <c r="B184" s="19" t="s">
        <v>353</v>
      </c>
      <c r="C184" s="7">
        <v>2016</v>
      </c>
      <c r="D184" s="9" t="s">
        <v>5</v>
      </c>
      <c r="E184" s="7">
        <v>22</v>
      </c>
      <c r="F184" s="1">
        <v>75.539100000000005</v>
      </c>
      <c r="G184" s="23"/>
    </row>
    <row r="185" spans="1:7">
      <c r="A185" s="19" t="s">
        <v>21</v>
      </c>
      <c r="B185" s="19" t="s">
        <v>354</v>
      </c>
      <c r="C185" s="7">
        <v>2016</v>
      </c>
      <c r="D185" s="9" t="s">
        <v>5</v>
      </c>
      <c r="E185" s="7">
        <v>22</v>
      </c>
      <c r="F185" s="1">
        <v>80.396900000000002</v>
      </c>
      <c r="G185" s="23"/>
    </row>
    <row r="186" spans="1:7">
      <c r="A186" s="19" t="s">
        <v>22</v>
      </c>
      <c r="B186" s="19" t="s">
        <v>355</v>
      </c>
      <c r="C186" s="7">
        <v>2016</v>
      </c>
      <c r="D186" s="9" t="s">
        <v>5</v>
      </c>
      <c r="E186" s="7">
        <v>22</v>
      </c>
      <c r="F186" s="1">
        <v>78.724999999999994</v>
      </c>
      <c r="G186" s="23"/>
    </row>
    <row r="187" spans="1:7">
      <c r="A187" s="19" t="s">
        <v>23</v>
      </c>
      <c r="B187" s="19" t="s">
        <v>356</v>
      </c>
      <c r="C187" s="7">
        <v>2016</v>
      </c>
      <c r="D187" s="9" t="s">
        <v>5</v>
      </c>
      <c r="E187" s="7">
        <v>22</v>
      </c>
      <c r="F187" s="1">
        <v>52.729000000000006</v>
      </c>
      <c r="G187" s="23"/>
    </row>
    <row r="188" spans="1:7">
      <c r="A188" s="19" t="s">
        <v>24</v>
      </c>
      <c r="B188" s="19" t="s">
        <v>357</v>
      </c>
      <c r="C188" s="7">
        <v>2016</v>
      </c>
      <c r="D188" s="9" t="s">
        <v>5</v>
      </c>
      <c r="E188" s="7">
        <v>22</v>
      </c>
      <c r="F188" s="1">
        <v>65.471199999999996</v>
      </c>
      <c r="G188" s="23"/>
    </row>
    <row r="189" spans="1:7">
      <c r="A189" s="19" t="s">
        <v>25</v>
      </c>
      <c r="B189" s="19" t="s">
        <v>358</v>
      </c>
      <c r="C189" s="7">
        <v>2016</v>
      </c>
      <c r="D189" s="9" t="s">
        <v>5</v>
      </c>
      <c r="E189" s="7">
        <v>22</v>
      </c>
      <c r="F189" s="1">
        <v>76.452600000000004</v>
      </c>
      <c r="G189" s="23"/>
    </row>
    <row r="190" spans="1:7">
      <c r="A190" s="19" t="s">
        <v>26</v>
      </c>
      <c r="B190" s="19" t="s">
        <v>359</v>
      </c>
      <c r="C190" s="7">
        <v>2016</v>
      </c>
      <c r="D190" s="9" t="s">
        <v>5</v>
      </c>
      <c r="E190" s="7">
        <v>22</v>
      </c>
      <c r="F190" s="1">
        <v>82.738900000000001</v>
      </c>
      <c r="G190" s="23"/>
    </row>
    <row r="191" spans="1:7">
      <c r="A191" s="19" t="s">
        <v>27</v>
      </c>
      <c r="B191" s="19" t="s">
        <v>360</v>
      </c>
      <c r="C191" s="7">
        <v>2016</v>
      </c>
      <c r="D191" s="9" t="s">
        <v>5</v>
      </c>
      <c r="E191" s="7">
        <v>22</v>
      </c>
      <c r="F191" s="1">
        <v>68.732500000000002</v>
      </c>
      <c r="G191" s="23"/>
    </row>
    <row r="192" spans="1:7">
      <c r="A192" s="19" t="s">
        <v>28</v>
      </c>
      <c r="B192" s="19" t="s">
        <v>361</v>
      </c>
      <c r="C192" s="7">
        <v>2016</v>
      </c>
      <c r="D192" s="9" t="s">
        <v>5</v>
      </c>
      <c r="E192" s="7">
        <v>22</v>
      </c>
      <c r="F192" s="1">
        <v>85.680500000000009</v>
      </c>
      <c r="G192" s="23"/>
    </row>
    <row r="193" spans="1:7">
      <c r="A193" s="19" t="s">
        <v>29</v>
      </c>
      <c r="B193" s="19" t="s">
        <v>362</v>
      </c>
      <c r="C193" s="7">
        <v>2016</v>
      </c>
      <c r="D193" s="9" t="s">
        <v>5</v>
      </c>
      <c r="E193" s="7">
        <v>22</v>
      </c>
      <c r="F193" s="1">
        <v>87.400700000000001</v>
      </c>
      <c r="G193" s="23"/>
    </row>
    <row r="194" spans="1:7">
      <c r="A194" s="19" t="s">
        <v>30</v>
      </c>
      <c r="B194" s="19" t="s">
        <v>363</v>
      </c>
      <c r="C194" s="7">
        <v>2016</v>
      </c>
      <c r="D194" s="9" t="s">
        <v>5</v>
      </c>
      <c r="E194" s="7">
        <v>22</v>
      </c>
      <c r="F194" s="1">
        <v>72.902100000000004</v>
      </c>
      <c r="G194" s="23"/>
    </row>
    <row r="195" spans="1:7">
      <c r="A195" s="19" t="s">
        <v>31</v>
      </c>
      <c r="B195" s="19" t="s">
        <v>364</v>
      </c>
      <c r="C195" s="7">
        <v>2016</v>
      </c>
      <c r="D195" s="9" t="s">
        <v>5</v>
      </c>
      <c r="E195" s="7">
        <v>22</v>
      </c>
      <c r="F195" s="1">
        <v>80.252600000000001</v>
      </c>
      <c r="G195" s="23"/>
    </row>
    <row r="196" spans="1:7">
      <c r="A196" s="19" t="s">
        <v>32</v>
      </c>
      <c r="B196" s="19" t="s">
        <v>365</v>
      </c>
      <c r="C196" s="7">
        <v>2016</v>
      </c>
      <c r="D196" s="9" t="s">
        <v>5</v>
      </c>
      <c r="E196" s="7">
        <v>22</v>
      </c>
      <c r="F196" s="1">
        <v>69.547700000000006</v>
      </c>
      <c r="G196" s="23"/>
    </row>
    <row r="197" spans="1:7">
      <c r="A197" s="19" t="s">
        <v>33</v>
      </c>
      <c r="B197" s="19" t="s">
        <v>366</v>
      </c>
      <c r="C197" s="7">
        <v>2016</v>
      </c>
      <c r="D197" s="9" t="s">
        <v>5</v>
      </c>
      <c r="E197" s="7">
        <v>22</v>
      </c>
      <c r="F197" s="1">
        <v>64.56110000000001</v>
      </c>
      <c r="G197" s="23"/>
    </row>
    <row r="198" spans="1:7">
      <c r="A198" s="19" t="s">
        <v>34</v>
      </c>
      <c r="B198" s="19" t="s">
        <v>367</v>
      </c>
      <c r="C198" s="7">
        <v>2016</v>
      </c>
      <c r="D198" s="9" t="s">
        <v>5</v>
      </c>
      <c r="E198" s="7">
        <v>22</v>
      </c>
      <c r="F198" s="1">
        <v>76.860200000000006</v>
      </c>
      <c r="G198" s="23"/>
    </row>
    <row r="199" spans="1:7">
      <c r="A199" s="19" t="s">
        <v>35</v>
      </c>
      <c r="B199" s="19" t="s">
        <v>368</v>
      </c>
      <c r="C199" s="7">
        <v>2016</v>
      </c>
      <c r="D199" s="9" t="s">
        <v>5</v>
      </c>
      <c r="E199" s="7">
        <v>22</v>
      </c>
      <c r="F199" s="1">
        <v>66.195599999999999</v>
      </c>
      <c r="G199" s="23"/>
    </row>
    <row r="200" spans="1:7">
      <c r="A200" s="20" t="s">
        <v>3</v>
      </c>
      <c r="B200" s="19" t="s">
        <v>336</v>
      </c>
      <c r="C200" s="7">
        <v>2015</v>
      </c>
      <c r="D200" s="9" t="s">
        <v>5</v>
      </c>
      <c r="E200" s="7">
        <v>22</v>
      </c>
      <c r="F200" s="1">
        <v>71.467010000000002</v>
      </c>
    </row>
    <row r="201" spans="1:7">
      <c r="A201" s="20" t="s">
        <v>4</v>
      </c>
      <c r="B201" s="19" t="s">
        <v>337</v>
      </c>
      <c r="C201" s="7">
        <v>2015</v>
      </c>
      <c r="D201" s="9" t="s">
        <v>5</v>
      </c>
      <c r="E201" s="7">
        <v>22</v>
      </c>
      <c r="F201" s="1">
        <v>74.848099999999988</v>
      </c>
    </row>
    <row r="202" spans="1:7">
      <c r="A202" s="19" t="s">
        <v>5</v>
      </c>
      <c r="B202" s="19" t="s">
        <v>338</v>
      </c>
      <c r="C202" s="7">
        <v>2015</v>
      </c>
      <c r="D202" s="9" t="s">
        <v>5</v>
      </c>
      <c r="E202" s="7">
        <v>22</v>
      </c>
      <c r="F202" s="1">
        <v>84.460000000000008</v>
      </c>
    </row>
    <row r="203" spans="1:7">
      <c r="A203" s="19" t="s">
        <v>6</v>
      </c>
      <c r="B203" s="19" t="s">
        <v>339</v>
      </c>
      <c r="C203" s="7">
        <v>2015</v>
      </c>
      <c r="D203" s="9" t="s">
        <v>5</v>
      </c>
      <c r="E203" s="7">
        <v>22</v>
      </c>
      <c r="F203" s="1">
        <v>87.513499999999993</v>
      </c>
    </row>
    <row r="204" spans="1:7">
      <c r="A204" s="19" t="s">
        <v>7</v>
      </c>
      <c r="B204" s="19" t="s">
        <v>340</v>
      </c>
      <c r="C204" s="7">
        <v>2015</v>
      </c>
      <c r="D204" s="9" t="s">
        <v>5</v>
      </c>
      <c r="E204" s="7">
        <v>22</v>
      </c>
      <c r="F204" s="1">
        <v>73.53</v>
      </c>
    </row>
    <row r="205" spans="1:7">
      <c r="A205" s="19" t="s">
        <v>8</v>
      </c>
      <c r="B205" s="19" t="s">
        <v>341</v>
      </c>
      <c r="C205" s="7">
        <v>2015</v>
      </c>
      <c r="D205" s="9" t="s">
        <v>5</v>
      </c>
      <c r="E205" s="7">
        <v>22</v>
      </c>
      <c r="F205" s="1">
        <v>74.488100000000003</v>
      </c>
    </row>
    <row r="206" spans="1:7">
      <c r="A206" s="19" t="s">
        <v>9</v>
      </c>
      <c r="B206" s="19" t="s">
        <v>342</v>
      </c>
      <c r="C206" s="7">
        <v>2015</v>
      </c>
      <c r="D206" s="9" t="s">
        <v>5</v>
      </c>
      <c r="E206" s="7">
        <v>22</v>
      </c>
      <c r="F206" s="1">
        <v>77.938800000000001</v>
      </c>
    </row>
    <row r="207" spans="1:7">
      <c r="A207" s="19" t="s">
        <v>10</v>
      </c>
      <c r="B207" s="19" t="s">
        <v>343</v>
      </c>
      <c r="C207" s="7">
        <v>2015</v>
      </c>
      <c r="D207" s="9" t="s">
        <v>5</v>
      </c>
      <c r="E207" s="7">
        <v>22</v>
      </c>
      <c r="F207" s="1">
        <v>56.616799999999998</v>
      </c>
    </row>
    <row r="208" spans="1:7">
      <c r="A208" s="19" t="s">
        <v>11</v>
      </c>
      <c r="B208" s="19" t="s">
        <v>344</v>
      </c>
      <c r="C208" s="7">
        <v>2015</v>
      </c>
      <c r="D208" s="9" t="s">
        <v>5</v>
      </c>
      <c r="E208" s="7">
        <v>22</v>
      </c>
      <c r="F208" s="1">
        <v>76.410499999999999</v>
      </c>
    </row>
    <row r="209" spans="1:6">
      <c r="A209" s="19" t="s">
        <v>12</v>
      </c>
      <c r="B209" s="19" t="s">
        <v>345</v>
      </c>
      <c r="C209" s="7">
        <v>2015</v>
      </c>
      <c r="D209" s="9" t="s">
        <v>5</v>
      </c>
      <c r="E209" s="7">
        <v>22</v>
      </c>
      <c r="F209" s="1">
        <v>79.7012</v>
      </c>
    </row>
    <row r="210" spans="1:6">
      <c r="A210" s="19" t="s">
        <v>13</v>
      </c>
      <c r="B210" s="19" t="s">
        <v>346</v>
      </c>
      <c r="C210" s="7">
        <v>2015</v>
      </c>
      <c r="D210" s="9" t="s">
        <v>5</v>
      </c>
      <c r="E210" s="7">
        <v>22</v>
      </c>
      <c r="F210" s="1">
        <v>69.219399999999993</v>
      </c>
    </row>
    <row r="211" spans="1:6">
      <c r="A211" s="19" t="s">
        <v>14</v>
      </c>
      <c r="B211" s="19" t="s">
        <v>347</v>
      </c>
      <c r="C211" s="7">
        <v>2015</v>
      </c>
      <c r="D211" s="9" t="s">
        <v>5</v>
      </c>
      <c r="E211" s="7">
        <v>22</v>
      </c>
      <c r="F211" s="1">
        <v>66.217100000000002</v>
      </c>
    </row>
    <row r="212" spans="1:6">
      <c r="A212" s="19" t="s">
        <v>15</v>
      </c>
      <c r="B212" s="19" t="s">
        <v>348</v>
      </c>
      <c r="C212" s="7">
        <v>2015</v>
      </c>
      <c r="D212" s="9" t="s">
        <v>5</v>
      </c>
      <c r="E212" s="7">
        <v>22</v>
      </c>
      <c r="F212" s="1">
        <v>55.164899999999996</v>
      </c>
    </row>
    <row r="213" spans="1:6">
      <c r="A213" s="19" t="s">
        <v>16</v>
      </c>
      <c r="B213" s="19" t="s">
        <v>349</v>
      </c>
      <c r="C213" s="7">
        <v>2015</v>
      </c>
      <c r="D213" s="9" t="s">
        <v>5</v>
      </c>
      <c r="E213" s="7">
        <v>22</v>
      </c>
      <c r="F213" s="1">
        <v>66.849999999999994</v>
      </c>
    </row>
    <row r="214" spans="1:6">
      <c r="A214" s="19" t="s">
        <v>17</v>
      </c>
      <c r="B214" s="19" t="s">
        <v>350</v>
      </c>
      <c r="C214" s="7">
        <v>2015</v>
      </c>
      <c r="D214" s="9" t="s">
        <v>5</v>
      </c>
      <c r="E214" s="7">
        <v>22</v>
      </c>
      <c r="F214" s="1">
        <v>76.31989999999999</v>
      </c>
    </row>
    <row r="215" spans="1:6">
      <c r="A215" s="19" t="s">
        <v>18</v>
      </c>
      <c r="B215" s="19" t="s">
        <v>351</v>
      </c>
      <c r="C215" s="7">
        <v>2015</v>
      </c>
      <c r="D215" s="9" t="s">
        <v>5</v>
      </c>
      <c r="E215" s="7">
        <v>22</v>
      </c>
      <c r="F215" s="1">
        <v>72.8827</v>
      </c>
    </row>
    <row r="216" spans="1:6">
      <c r="A216" s="19" t="s">
        <v>19</v>
      </c>
      <c r="B216" s="19" t="s">
        <v>352</v>
      </c>
      <c r="C216" s="7">
        <v>2015</v>
      </c>
      <c r="D216" s="9" t="s">
        <v>5</v>
      </c>
      <c r="E216" s="7">
        <v>22</v>
      </c>
      <c r="F216" s="1">
        <v>60.623599999999996</v>
      </c>
    </row>
    <row r="217" spans="1:6">
      <c r="A217" s="19" t="s">
        <v>20</v>
      </c>
      <c r="B217" s="19" t="s">
        <v>353</v>
      </c>
      <c r="C217" s="7">
        <v>2015</v>
      </c>
      <c r="D217" s="9" t="s">
        <v>5</v>
      </c>
      <c r="E217" s="7">
        <v>22</v>
      </c>
      <c r="F217" s="1">
        <v>66.900700000000001</v>
      </c>
    </row>
    <row r="218" spans="1:6">
      <c r="A218" s="19" t="s">
        <v>21</v>
      </c>
      <c r="B218" s="19" t="s">
        <v>354</v>
      </c>
      <c r="C218" s="7">
        <v>2015</v>
      </c>
      <c r="D218" s="9" t="s">
        <v>5</v>
      </c>
      <c r="E218" s="7">
        <v>22</v>
      </c>
      <c r="F218" s="1">
        <v>73.871600000000001</v>
      </c>
    </row>
    <row r="219" spans="1:6">
      <c r="A219" s="19" t="s">
        <v>22</v>
      </c>
      <c r="B219" s="19" t="s">
        <v>355</v>
      </c>
      <c r="C219" s="7">
        <v>2015</v>
      </c>
      <c r="D219" s="9" t="s">
        <v>5</v>
      </c>
      <c r="E219" s="7">
        <v>22</v>
      </c>
      <c r="F219" s="1">
        <v>76.894099999999995</v>
      </c>
    </row>
    <row r="220" spans="1:6">
      <c r="A220" s="19" t="s">
        <v>23</v>
      </c>
      <c r="B220" s="19" t="s">
        <v>356</v>
      </c>
      <c r="C220" s="7">
        <v>2015</v>
      </c>
      <c r="D220" s="9" t="s">
        <v>5</v>
      </c>
      <c r="E220" s="7">
        <v>22</v>
      </c>
      <c r="F220" s="1">
        <v>57.364800000000002</v>
      </c>
    </row>
    <row r="221" spans="1:6">
      <c r="A221" s="19" t="s">
        <v>24</v>
      </c>
      <c r="B221" s="19" t="s">
        <v>357</v>
      </c>
      <c r="C221" s="7">
        <v>2015</v>
      </c>
      <c r="D221" s="9" t="s">
        <v>5</v>
      </c>
      <c r="E221" s="7">
        <v>22</v>
      </c>
      <c r="F221" s="1">
        <v>59.283200000000001</v>
      </c>
    </row>
    <row r="222" spans="1:6">
      <c r="A222" s="19" t="s">
        <v>25</v>
      </c>
      <c r="B222" s="19" t="s">
        <v>358</v>
      </c>
      <c r="C222" s="7">
        <v>2015</v>
      </c>
      <c r="D222" s="9" t="s">
        <v>5</v>
      </c>
      <c r="E222" s="7">
        <v>22</v>
      </c>
      <c r="F222" s="1">
        <v>75.570000000000007</v>
      </c>
    </row>
    <row r="223" spans="1:6">
      <c r="A223" s="19" t="s">
        <v>26</v>
      </c>
      <c r="B223" s="19" t="s">
        <v>359</v>
      </c>
      <c r="C223" s="7">
        <v>2015</v>
      </c>
      <c r="D223" s="9" t="s">
        <v>5</v>
      </c>
      <c r="E223" s="7">
        <v>22</v>
      </c>
      <c r="F223" s="1">
        <v>81.322299999999998</v>
      </c>
    </row>
    <row r="224" spans="1:6">
      <c r="A224" s="19" t="s">
        <v>27</v>
      </c>
      <c r="B224" s="19" t="s">
        <v>360</v>
      </c>
      <c r="C224" s="7">
        <v>2015</v>
      </c>
      <c r="D224" s="9" t="s">
        <v>5</v>
      </c>
      <c r="E224" s="7">
        <v>22</v>
      </c>
      <c r="F224" s="1">
        <v>64.025000000000006</v>
      </c>
    </row>
    <row r="225" spans="1:6">
      <c r="A225" s="19" t="s">
        <v>28</v>
      </c>
      <c r="B225" s="19" t="s">
        <v>361</v>
      </c>
      <c r="C225" s="7">
        <v>2015</v>
      </c>
      <c r="D225" s="9" t="s">
        <v>5</v>
      </c>
      <c r="E225" s="7">
        <v>22</v>
      </c>
      <c r="F225" s="1">
        <v>84.297200000000004</v>
      </c>
    </row>
    <row r="226" spans="1:6">
      <c r="A226" s="19" t="s">
        <v>29</v>
      </c>
      <c r="B226" s="19" t="s">
        <v>362</v>
      </c>
      <c r="C226" s="7">
        <v>2015</v>
      </c>
      <c r="D226" s="9" t="s">
        <v>5</v>
      </c>
      <c r="E226" s="7">
        <v>22</v>
      </c>
      <c r="F226" s="1">
        <v>86.2898</v>
      </c>
    </row>
    <row r="227" spans="1:6">
      <c r="A227" s="19" t="s">
        <v>30</v>
      </c>
      <c r="B227" s="19" t="s">
        <v>363</v>
      </c>
      <c r="C227" s="7">
        <v>2015</v>
      </c>
      <c r="D227" s="9" t="s">
        <v>5</v>
      </c>
      <c r="E227" s="7">
        <v>22</v>
      </c>
      <c r="F227" s="1">
        <v>71.503600000000006</v>
      </c>
    </row>
    <row r="228" spans="1:6">
      <c r="A228" s="19" t="s">
        <v>31</v>
      </c>
      <c r="B228" s="19" t="s">
        <v>364</v>
      </c>
      <c r="C228" s="7">
        <v>2015</v>
      </c>
      <c r="D228" s="9" t="s">
        <v>5</v>
      </c>
      <c r="E228" s="7">
        <v>22</v>
      </c>
      <c r="F228" s="1">
        <v>75.742699999999999</v>
      </c>
    </row>
    <row r="229" spans="1:6">
      <c r="A229" s="19" t="s">
        <v>32</v>
      </c>
      <c r="B229" s="19" t="s">
        <v>365</v>
      </c>
      <c r="C229" s="7">
        <v>2015</v>
      </c>
      <c r="D229" s="9" t="s">
        <v>5</v>
      </c>
      <c r="E229" s="7">
        <v>22</v>
      </c>
      <c r="F229" s="1">
        <v>64.475999999999999</v>
      </c>
    </row>
    <row r="230" spans="1:6">
      <c r="A230" s="19" t="s">
        <v>33</v>
      </c>
      <c r="B230" s="19" t="s">
        <v>366</v>
      </c>
      <c r="C230" s="7">
        <v>2015</v>
      </c>
      <c r="D230" s="9" t="s">
        <v>5</v>
      </c>
      <c r="E230" s="7">
        <v>22</v>
      </c>
      <c r="F230" s="1">
        <v>74.029299999999992</v>
      </c>
    </row>
    <row r="231" spans="1:6">
      <c r="A231" s="19" t="s">
        <v>34</v>
      </c>
      <c r="B231" s="19" t="s">
        <v>367</v>
      </c>
      <c r="C231" s="7">
        <v>2015</v>
      </c>
      <c r="D231" s="9" t="s">
        <v>5</v>
      </c>
      <c r="E231" s="7">
        <v>22</v>
      </c>
      <c r="F231" s="1">
        <v>75.3977</v>
      </c>
    </row>
    <row r="232" spans="1:6">
      <c r="A232" s="19" t="s">
        <v>35</v>
      </c>
      <c r="B232" s="19" t="s">
        <v>368</v>
      </c>
      <c r="C232" s="7">
        <v>2015</v>
      </c>
      <c r="D232" s="9" t="s">
        <v>5</v>
      </c>
      <c r="E232" s="7">
        <v>22</v>
      </c>
      <c r="F232" s="1">
        <v>61.471200000000003</v>
      </c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outlinePr summaryBelow="0" summaryRight="0"/>
  </sheetPr>
  <dimension ref="A1:M265"/>
  <sheetViews>
    <sheetView workbookViewId="0"/>
  </sheetViews>
  <sheetFormatPr baseColWidth="10" defaultColWidth="12.6640625" defaultRowHeight="15.75" customHeight="1"/>
  <cols>
    <col min="6" max="6" width="13.83203125" customWidth="1"/>
  </cols>
  <sheetData>
    <row r="1" spans="1:9">
      <c r="A1" s="19" t="s">
        <v>1</v>
      </c>
      <c r="B1" s="19" t="s">
        <v>334</v>
      </c>
      <c r="C1" s="19" t="s">
        <v>0</v>
      </c>
      <c r="D1" s="19" t="s">
        <v>37</v>
      </c>
      <c r="E1" s="19" t="s">
        <v>39</v>
      </c>
      <c r="F1" s="19" t="s">
        <v>335</v>
      </c>
    </row>
    <row r="2" spans="1:9">
      <c r="A2" s="20" t="s">
        <v>3</v>
      </c>
      <c r="B2" s="19" t="s">
        <v>336</v>
      </c>
      <c r="C2" s="7">
        <v>2021</v>
      </c>
      <c r="D2" s="9" t="s">
        <v>5</v>
      </c>
      <c r="E2" s="7">
        <v>23</v>
      </c>
      <c r="F2" s="64">
        <v>44.8155235560249</v>
      </c>
    </row>
    <row r="3" spans="1:9">
      <c r="A3" s="20" t="s">
        <v>4</v>
      </c>
      <c r="B3" s="19" t="s">
        <v>337</v>
      </c>
      <c r="C3" s="7">
        <v>2021</v>
      </c>
      <c r="D3" s="9" t="s">
        <v>5</v>
      </c>
      <c r="E3" s="7">
        <v>23</v>
      </c>
      <c r="F3" s="65">
        <v>49.764550809612601</v>
      </c>
    </row>
    <row r="4" spans="1:9">
      <c r="A4" s="19" t="s">
        <v>5</v>
      </c>
      <c r="B4" s="19" t="s">
        <v>338</v>
      </c>
      <c r="C4" s="7">
        <v>2021</v>
      </c>
      <c r="D4" s="9" t="s">
        <v>5</v>
      </c>
      <c r="E4" s="7">
        <v>23</v>
      </c>
      <c r="F4" s="65">
        <v>55.254453291188902</v>
      </c>
    </row>
    <row r="5" spans="1:9">
      <c r="A5" s="19" t="s">
        <v>6</v>
      </c>
      <c r="B5" s="19" t="s">
        <v>339</v>
      </c>
      <c r="C5" s="7">
        <v>2021</v>
      </c>
      <c r="D5" s="9" t="s">
        <v>5</v>
      </c>
      <c r="E5" s="7">
        <v>23</v>
      </c>
      <c r="F5" s="65">
        <v>53.153807518448403</v>
      </c>
    </row>
    <row r="6" spans="1:9">
      <c r="A6" s="19" t="s">
        <v>7</v>
      </c>
      <c r="B6" s="19" t="s">
        <v>340</v>
      </c>
      <c r="C6" s="7">
        <v>2021</v>
      </c>
      <c r="D6" s="9" t="s">
        <v>5</v>
      </c>
      <c r="E6" s="7">
        <v>23</v>
      </c>
      <c r="F6" s="65">
        <v>44.756034729510503</v>
      </c>
    </row>
    <row r="7" spans="1:9">
      <c r="A7" s="19" t="s">
        <v>8</v>
      </c>
      <c r="B7" s="19" t="s">
        <v>341</v>
      </c>
      <c r="C7" s="7">
        <v>2021</v>
      </c>
      <c r="D7" s="9" t="s">
        <v>5</v>
      </c>
      <c r="E7" s="7">
        <v>23</v>
      </c>
      <c r="F7" s="65">
        <v>48.185476553910497</v>
      </c>
      <c r="I7" s="66"/>
    </row>
    <row r="8" spans="1:9">
      <c r="A8" s="19" t="s">
        <v>9</v>
      </c>
      <c r="B8" s="19" t="s">
        <v>342</v>
      </c>
      <c r="C8" s="7">
        <v>2021</v>
      </c>
      <c r="D8" s="9" t="s">
        <v>5</v>
      </c>
      <c r="E8" s="7">
        <v>23</v>
      </c>
      <c r="F8" s="65">
        <v>48.851241008763701</v>
      </c>
    </row>
    <row r="9" spans="1:9">
      <c r="A9" s="19" t="s">
        <v>10</v>
      </c>
      <c r="B9" s="19" t="s">
        <v>343</v>
      </c>
      <c r="C9" s="7">
        <v>2021</v>
      </c>
      <c r="D9" s="9" t="s">
        <v>5</v>
      </c>
      <c r="E9" s="7">
        <v>23</v>
      </c>
      <c r="F9" s="65">
        <v>22.1711881418403</v>
      </c>
    </row>
    <row r="10" spans="1:9">
      <c r="A10" s="19" t="s">
        <v>11</v>
      </c>
      <c r="B10" s="19" t="s">
        <v>344</v>
      </c>
      <c r="C10" s="7">
        <v>2021</v>
      </c>
      <c r="D10" s="9" t="s">
        <v>5</v>
      </c>
      <c r="E10" s="7">
        <v>23</v>
      </c>
      <c r="F10" s="65">
        <v>52.0875413612656</v>
      </c>
    </row>
    <row r="11" spans="1:9">
      <c r="A11" s="19" t="s">
        <v>12</v>
      </c>
      <c r="B11" s="19" t="s">
        <v>345</v>
      </c>
      <c r="C11" s="7">
        <v>2021</v>
      </c>
      <c r="D11" s="9" t="s">
        <v>5</v>
      </c>
      <c r="E11" s="7">
        <v>23</v>
      </c>
      <c r="F11" s="65">
        <v>67.043050618463695</v>
      </c>
    </row>
    <row r="12" spans="1:9">
      <c r="A12" s="19" t="s">
        <v>13</v>
      </c>
      <c r="B12" s="19" t="s">
        <v>346</v>
      </c>
      <c r="C12" s="7">
        <v>2021</v>
      </c>
      <c r="D12" s="9" t="s">
        <v>5</v>
      </c>
      <c r="E12" s="7">
        <v>23</v>
      </c>
      <c r="F12" s="65">
        <v>43.617127000022897</v>
      </c>
    </row>
    <row r="13" spans="1:9">
      <c r="A13" s="19" t="s">
        <v>14</v>
      </c>
      <c r="B13" s="19" t="s">
        <v>347</v>
      </c>
      <c r="C13" s="7">
        <v>2021</v>
      </c>
      <c r="D13" s="9" t="s">
        <v>5</v>
      </c>
      <c r="E13" s="7">
        <v>23</v>
      </c>
      <c r="F13" s="65">
        <v>40.520786466164502</v>
      </c>
    </row>
    <row r="14" spans="1:9">
      <c r="A14" s="19" t="s">
        <v>15</v>
      </c>
      <c r="B14" s="19" t="s">
        <v>348</v>
      </c>
      <c r="C14" s="7">
        <v>2021</v>
      </c>
      <c r="D14" s="9" t="s">
        <v>5</v>
      </c>
      <c r="E14" s="7">
        <v>23</v>
      </c>
      <c r="F14" s="65">
        <v>29.2838538102447</v>
      </c>
    </row>
    <row r="15" spans="1:9">
      <c r="A15" s="19" t="s">
        <v>16</v>
      </c>
      <c r="B15" s="19" t="s">
        <v>349</v>
      </c>
      <c r="C15" s="7">
        <v>2021</v>
      </c>
      <c r="D15" s="9" t="s">
        <v>5</v>
      </c>
      <c r="E15" s="7">
        <v>23</v>
      </c>
      <c r="F15" s="65">
        <v>36.929098014833201</v>
      </c>
    </row>
    <row r="16" spans="1:9">
      <c r="A16" s="19" t="s">
        <v>17</v>
      </c>
      <c r="B16" s="19" t="s">
        <v>350</v>
      </c>
      <c r="C16" s="7">
        <v>2021</v>
      </c>
      <c r="D16" s="9" t="s">
        <v>5</v>
      </c>
      <c r="E16" s="7">
        <v>23</v>
      </c>
      <c r="F16" s="65">
        <v>48.832108856354601</v>
      </c>
    </row>
    <row r="17" spans="1:6">
      <c r="A17" s="19" t="s">
        <v>18</v>
      </c>
      <c r="B17" s="19" t="s">
        <v>351</v>
      </c>
      <c r="C17" s="7">
        <v>2021</v>
      </c>
      <c r="D17" s="9" t="s">
        <v>5</v>
      </c>
      <c r="E17" s="7">
        <v>23</v>
      </c>
      <c r="F17" s="65">
        <v>47.654348371976198</v>
      </c>
    </row>
    <row r="18" spans="1:6">
      <c r="A18" s="19" t="s">
        <v>19</v>
      </c>
      <c r="B18" s="19" t="s">
        <v>352</v>
      </c>
      <c r="C18" s="7">
        <v>2021</v>
      </c>
      <c r="D18" s="9" t="s">
        <v>5</v>
      </c>
      <c r="E18" s="7">
        <v>23</v>
      </c>
      <c r="F18" s="65">
        <v>38.616948567130002</v>
      </c>
    </row>
    <row r="19" spans="1:6">
      <c r="A19" s="19" t="s">
        <v>20</v>
      </c>
      <c r="B19" s="19" t="s">
        <v>353</v>
      </c>
      <c r="C19" s="7">
        <v>2021</v>
      </c>
      <c r="D19" s="9" t="s">
        <v>5</v>
      </c>
      <c r="E19" s="7">
        <v>23</v>
      </c>
      <c r="F19" s="65">
        <v>46.165437028035797</v>
      </c>
    </row>
    <row r="20" spans="1:6">
      <c r="A20" s="19" t="s">
        <v>21</v>
      </c>
      <c r="B20" s="19" t="s">
        <v>354</v>
      </c>
      <c r="C20" s="7">
        <v>2021</v>
      </c>
      <c r="D20" s="9" t="s">
        <v>5</v>
      </c>
      <c r="E20" s="7">
        <v>23</v>
      </c>
      <c r="F20" s="65">
        <v>40.5259105499456</v>
      </c>
    </row>
    <row r="21" spans="1:6">
      <c r="A21" s="19" t="s">
        <v>22</v>
      </c>
      <c r="B21" s="19" t="s">
        <v>355</v>
      </c>
      <c r="C21" s="7">
        <v>2021</v>
      </c>
      <c r="D21" s="9" t="s">
        <v>5</v>
      </c>
      <c r="E21" s="7">
        <v>23</v>
      </c>
      <c r="F21" s="65">
        <v>54.489497173323301</v>
      </c>
    </row>
    <row r="22" spans="1:6">
      <c r="A22" s="19" t="s">
        <v>23</v>
      </c>
      <c r="B22" s="19" t="s">
        <v>356</v>
      </c>
      <c r="C22" s="7">
        <v>2021</v>
      </c>
      <c r="D22" s="9" t="s">
        <v>5</v>
      </c>
      <c r="E22" s="7">
        <v>23</v>
      </c>
      <c r="F22" s="65">
        <v>28.422792902017001</v>
      </c>
    </row>
    <row r="23" spans="1:6">
      <c r="A23" s="19" t="s">
        <v>24</v>
      </c>
      <c r="B23" s="19" t="s">
        <v>357</v>
      </c>
      <c r="C23" s="7">
        <v>2021</v>
      </c>
      <c r="D23" s="9" t="s">
        <v>5</v>
      </c>
      <c r="E23" s="7">
        <v>23</v>
      </c>
      <c r="F23" s="65">
        <v>37.106332681626803</v>
      </c>
    </row>
    <row r="24" spans="1:6">
      <c r="A24" s="19" t="s">
        <v>25</v>
      </c>
      <c r="B24" s="19" t="s">
        <v>358</v>
      </c>
      <c r="C24" s="7">
        <v>2021</v>
      </c>
      <c r="D24" s="9" t="s">
        <v>5</v>
      </c>
      <c r="E24" s="7">
        <v>23</v>
      </c>
      <c r="F24" s="65">
        <v>52.006279144661498</v>
      </c>
    </row>
    <row r="25" spans="1:6">
      <c r="A25" s="19" t="s">
        <v>26</v>
      </c>
      <c r="B25" s="19" t="s">
        <v>359</v>
      </c>
      <c r="C25" s="7">
        <v>2021</v>
      </c>
      <c r="D25" s="9" t="s">
        <v>5</v>
      </c>
      <c r="E25" s="7">
        <v>23</v>
      </c>
      <c r="F25" s="65">
        <v>46.877235421166297</v>
      </c>
    </row>
    <row r="26" spans="1:6">
      <c r="A26" s="19" t="s">
        <v>27</v>
      </c>
      <c r="B26" s="19" t="s">
        <v>360</v>
      </c>
      <c r="C26" s="7">
        <v>2021</v>
      </c>
      <c r="D26" s="9" t="s">
        <v>5</v>
      </c>
      <c r="E26" s="7">
        <v>23</v>
      </c>
      <c r="F26" s="65">
        <v>42.699631031953899</v>
      </c>
    </row>
    <row r="27" spans="1:6">
      <c r="A27" s="19" t="s">
        <v>28</v>
      </c>
      <c r="B27" s="19" t="s">
        <v>361</v>
      </c>
      <c r="C27" s="7">
        <v>2021</v>
      </c>
      <c r="D27" s="9" t="s">
        <v>5</v>
      </c>
      <c r="E27" s="7">
        <v>23</v>
      </c>
      <c r="F27" s="65">
        <v>45.904512544351</v>
      </c>
    </row>
    <row r="28" spans="1:6">
      <c r="A28" s="19" t="s">
        <v>29</v>
      </c>
      <c r="B28" s="19" t="s">
        <v>362</v>
      </c>
      <c r="C28" s="7">
        <v>2021</v>
      </c>
      <c r="D28" s="9" t="s">
        <v>5</v>
      </c>
      <c r="E28" s="7">
        <v>23</v>
      </c>
      <c r="F28" s="65">
        <v>51.155952884594001</v>
      </c>
    </row>
    <row r="29" spans="1:6">
      <c r="A29" s="19" t="s">
        <v>30</v>
      </c>
      <c r="B29" s="19" t="s">
        <v>363</v>
      </c>
      <c r="C29" s="7">
        <v>2021</v>
      </c>
      <c r="D29" s="9" t="s">
        <v>5</v>
      </c>
      <c r="E29" s="7">
        <v>23</v>
      </c>
      <c r="F29" s="65">
        <v>35.003057503053803</v>
      </c>
    </row>
    <row r="30" spans="1:6">
      <c r="A30" s="19" t="s">
        <v>31</v>
      </c>
      <c r="B30" s="19" t="s">
        <v>364</v>
      </c>
      <c r="C30" s="7">
        <v>2021</v>
      </c>
      <c r="D30" s="9" t="s">
        <v>5</v>
      </c>
      <c r="E30" s="7">
        <v>23</v>
      </c>
      <c r="F30" s="65">
        <v>46.383728886374598</v>
      </c>
    </row>
    <row r="31" spans="1:6">
      <c r="A31" s="19" t="s">
        <v>32</v>
      </c>
      <c r="B31" s="19" t="s">
        <v>365</v>
      </c>
      <c r="C31" s="7">
        <v>2021</v>
      </c>
      <c r="D31" s="9" t="s">
        <v>5</v>
      </c>
      <c r="E31" s="7">
        <v>23</v>
      </c>
      <c r="F31" s="65">
        <v>36.691891094055102</v>
      </c>
    </row>
    <row r="32" spans="1:6">
      <c r="A32" s="19" t="s">
        <v>33</v>
      </c>
      <c r="B32" s="19" t="s">
        <v>366</v>
      </c>
      <c r="C32" s="7">
        <v>2021</v>
      </c>
      <c r="D32" s="9" t="s">
        <v>5</v>
      </c>
      <c r="E32" s="7">
        <v>23</v>
      </c>
      <c r="F32" s="65">
        <v>32.6595622510184</v>
      </c>
    </row>
    <row r="33" spans="1:13">
      <c r="A33" s="19" t="s">
        <v>34</v>
      </c>
      <c r="B33" s="19" t="s">
        <v>367</v>
      </c>
      <c r="C33" s="7">
        <v>2021</v>
      </c>
      <c r="D33" s="9" t="s">
        <v>5</v>
      </c>
      <c r="E33" s="7">
        <v>23</v>
      </c>
      <c r="F33" s="65">
        <v>44.6919204241822</v>
      </c>
    </row>
    <row r="34" spans="1:13">
      <c r="A34" s="19" t="s">
        <v>35</v>
      </c>
      <c r="B34" s="19" t="s">
        <v>368</v>
      </c>
      <c r="C34" s="7">
        <v>2021</v>
      </c>
      <c r="D34" s="9" t="s">
        <v>5</v>
      </c>
      <c r="E34" s="7">
        <v>23</v>
      </c>
      <c r="F34" s="64">
        <v>36.756848280133802</v>
      </c>
    </row>
    <row r="35" spans="1:13">
      <c r="A35" s="20" t="s">
        <v>3</v>
      </c>
      <c r="B35" s="19" t="s">
        <v>336</v>
      </c>
      <c r="C35" s="7">
        <v>2020</v>
      </c>
      <c r="D35" s="9" t="s">
        <v>5</v>
      </c>
      <c r="E35" s="7">
        <v>23</v>
      </c>
      <c r="F35" s="60">
        <v>44.2</v>
      </c>
    </row>
    <row r="36" spans="1:13">
      <c r="A36" s="20" t="s">
        <v>4</v>
      </c>
      <c r="B36" s="19" t="s">
        <v>337</v>
      </c>
      <c r="C36" s="7">
        <v>2020</v>
      </c>
      <c r="D36" s="9" t="s">
        <v>5</v>
      </c>
      <c r="E36" s="7">
        <v>23</v>
      </c>
      <c r="F36" s="60">
        <v>52.2</v>
      </c>
    </row>
    <row r="37" spans="1:13">
      <c r="A37" s="19" t="s">
        <v>5</v>
      </c>
      <c r="B37" s="19" t="s">
        <v>338</v>
      </c>
      <c r="C37" s="7">
        <v>2020</v>
      </c>
      <c r="D37" s="9" t="s">
        <v>5</v>
      </c>
      <c r="E37" s="7">
        <v>23</v>
      </c>
      <c r="F37" s="60">
        <v>57.9</v>
      </c>
      <c r="M37" s="66"/>
    </row>
    <row r="38" spans="1:13">
      <c r="A38" s="19" t="s">
        <v>6</v>
      </c>
      <c r="B38" s="19" t="s">
        <v>339</v>
      </c>
      <c r="C38" s="7">
        <v>2020</v>
      </c>
      <c r="D38" s="9" t="s">
        <v>5</v>
      </c>
      <c r="E38" s="7">
        <v>23</v>
      </c>
      <c r="F38" s="60">
        <v>50.5</v>
      </c>
    </row>
    <row r="39" spans="1:13">
      <c r="A39" s="19" t="s">
        <v>7</v>
      </c>
      <c r="B39" s="19" t="s">
        <v>340</v>
      </c>
      <c r="C39" s="7">
        <v>2020</v>
      </c>
      <c r="D39" s="9" t="s">
        <v>5</v>
      </c>
      <c r="E39" s="7">
        <v>23</v>
      </c>
      <c r="F39" s="60">
        <v>45.3</v>
      </c>
    </row>
    <row r="40" spans="1:13">
      <c r="A40" s="19" t="s">
        <v>8</v>
      </c>
      <c r="B40" s="19" t="s">
        <v>341</v>
      </c>
      <c r="C40" s="7">
        <v>2020</v>
      </c>
      <c r="D40" s="9" t="s">
        <v>5</v>
      </c>
      <c r="E40" s="7">
        <v>23</v>
      </c>
      <c r="F40" s="60">
        <v>46.3</v>
      </c>
    </row>
    <row r="41" spans="1:13">
      <c r="A41" s="19" t="s">
        <v>9</v>
      </c>
      <c r="B41" s="19" t="s">
        <v>342</v>
      </c>
      <c r="C41" s="7">
        <v>2020</v>
      </c>
      <c r="D41" s="9" t="s">
        <v>5</v>
      </c>
      <c r="E41" s="7">
        <v>23</v>
      </c>
      <c r="F41" s="60">
        <v>49.6</v>
      </c>
    </row>
    <row r="42" spans="1:13">
      <c r="A42" s="19" t="s">
        <v>10</v>
      </c>
      <c r="B42" s="19" t="s">
        <v>343</v>
      </c>
      <c r="C42" s="7">
        <v>2020</v>
      </c>
      <c r="D42" s="9" t="s">
        <v>5</v>
      </c>
      <c r="E42" s="7">
        <v>23</v>
      </c>
      <c r="F42" s="60">
        <v>24.7</v>
      </c>
    </row>
    <row r="43" spans="1:13">
      <c r="A43" s="19" t="s">
        <v>11</v>
      </c>
      <c r="B43" s="19" t="s">
        <v>344</v>
      </c>
      <c r="C43" s="7">
        <v>2020</v>
      </c>
      <c r="D43" s="9" t="s">
        <v>5</v>
      </c>
      <c r="E43" s="7">
        <v>23</v>
      </c>
      <c r="F43" s="60">
        <v>49.4</v>
      </c>
    </row>
    <row r="44" spans="1:13">
      <c r="A44" s="19" t="s">
        <v>12</v>
      </c>
      <c r="B44" s="19" t="s">
        <v>345</v>
      </c>
      <c r="C44" s="7">
        <v>2020</v>
      </c>
      <c r="D44" s="9" t="s">
        <v>5</v>
      </c>
      <c r="E44" s="7">
        <v>23</v>
      </c>
      <c r="F44" s="60">
        <v>63.7</v>
      </c>
    </row>
    <row r="45" spans="1:13">
      <c r="A45" s="19" t="s">
        <v>13</v>
      </c>
      <c r="B45" s="19" t="s">
        <v>346</v>
      </c>
      <c r="C45" s="7">
        <v>2020</v>
      </c>
      <c r="D45" s="9" t="s">
        <v>5</v>
      </c>
      <c r="E45" s="7">
        <v>23</v>
      </c>
      <c r="F45" s="60">
        <v>45.1</v>
      </c>
    </row>
    <row r="46" spans="1:13">
      <c r="A46" s="19" t="s">
        <v>14</v>
      </c>
      <c r="B46" s="19" t="s">
        <v>347</v>
      </c>
      <c r="C46" s="7">
        <v>2020</v>
      </c>
      <c r="D46" s="9" t="s">
        <v>5</v>
      </c>
      <c r="E46" s="7">
        <v>23</v>
      </c>
      <c r="F46" s="60">
        <v>39.200000000000003</v>
      </c>
    </row>
    <row r="47" spans="1:13">
      <c r="A47" s="19" t="s">
        <v>15</v>
      </c>
      <c r="B47" s="19" t="s">
        <v>348</v>
      </c>
      <c r="C47" s="7">
        <v>2020</v>
      </c>
      <c r="D47" s="9" t="s">
        <v>5</v>
      </c>
      <c r="E47" s="7">
        <v>23</v>
      </c>
      <c r="F47" s="60">
        <v>27.8</v>
      </c>
    </row>
    <row r="48" spans="1:13">
      <c r="A48" s="19" t="s">
        <v>16</v>
      </c>
      <c r="B48" s="19" t="s">
        <v>349</v>
      </c>
      <c r="C48" s="7">
        <v>2020</v>
      </c>
      <c r="D48" s="9" t="s">
        <v>5</v>
      </c>
      <c r="E48" s="7">
        <v>23</v>
      </c>
      <c r="F48" s="60">
        <v>39.299999999999997</v>
      </c>
    </row>
    <row r="49" spans="1:6">
      <c r="A49" s="19" t="s">
        <v>17</v>
      </c>
      <c r="B49" s="19" t="s">
        <v>350</v>
      </c>
      <c r="C49" s="7">
        <v>2020</v>
      </c>
      <c r="D49" s="9" t="s">
        <v>5</v>
      </c>
      <c r="E49" s="7">
        <v>23</v>
      </c>
      <c r="F49" s="60">
        <v>46.9</v>
      </c>
    </row>
    <row r="50" spans="1:6">
      <c r="A50" s="19" t="s">
        <v>18</v>
      </c>
      <c r="B50" s="19" t="s">
        <v>351</v>
      </c>
      <c r="C50" s="7">
        <v>2020</v>
      </c>
      <c r="D50" s="9" t="s">
        <v>5</v>
      </c>
      <c r="E50" s="7">
        <v>23</v>
      </c>
      <c r="F50" s="60">
        <v>48.6</v>
      </c>
    </row>
    <row r="51" spans="1:6">
      <c r="A51" s="19" t="s">
        <v>19</v>
      </c>
      <c r="B51" s="19" t="s">
        <v>352</v>
      </c>
      <c r="C51" s="7">
        <v>2020</v>
      </c>
      <c r="D51" s="9" t="s">
        <v>5</v>
      </c>
      <c r="E51" s="7">
        <v>23</v>
      </c>
      <c r="F51" s="60">
        <v>35.299999999999997</v>
      </c>
    </row>
    <row r="52" spans="1:6">
      <c r="A52" s="19" t="s">
        <v>20</v>
      </c>
      <c r="B52" s="19" t="s">
        <v>353</v>
      </c>
      <c r="C52" s="7">
        <v>2020</v>
      </c>
      <c r="D52" s="9" t="s">
        <v>5</v>
      </c>
      <c r="E52" s="7">
        <v>23</v>
      </c>
      <c r="F52" s="60">
        <v>44.9</v>
      </c>
    </row>
    <row r="53" spans="1:6">
      <c r="A53" s="19" t="s">
        <v>21</v>
      </c>
      <c r="B53" s="19" t="s">
        <v>354</v>
      </c>
      <c r="C53" s="7">
        <v>2020</v>
      </c>
      <c r="D53" s="9" t="s">
        <v>5</v>
      </c>
      <c r="E53" s="7">
        <v>23</v>
      </c>
      <c r="F53" s="60">
        <v>41.1</v>
      </c>
    </row>
    <row r="54" spans="1:6">
      <c r="A54" s="19" t="s">
        <v>22</v>
      </c>
      <c r="B54" s="19" t="s">
        <v>355</v>
      </c>
      <c r="C54" s="7">
        <v>2020</v>
      </c>
      <c r="D54" s="9" t="s">
        <v>5</v>
      </c>
      <c r="E54" s="7">
        <v>23</v>
      </c>
      <c r="F54" s="60">
        <v>58.5</v>
      </c>
    </row>
    <row r="55" spans="1:6">
      <c r="A55" s="19" t="s">
        <v>23</v>
      </c>
      <c r="B55" s="19" t="s">
        <v>356</v>
      </c>
      <c r="C55" s="7">
        <v>2020</v>
      </c>
      <c r="D55" s="9" t="s">
        <v>5</v>
      </c>
      <c r="E55" s="7">
        <v>23</v>
      </c>
      <c r="F55" s="60">
        <v>32</v>
      </c>
    </row>
    <row r="56" spans="1:6">
      <c r="A56" s="19" t="s">
        <v>24</v>
      </c>
      <c r="B56" s="19" t="s">
        <v>357</v>
      </c>
      <c r="C56" s="7">
        <v>2020</v>
      </c>
      <c r="D56" s="9" t="s">
        <v>5</v>
      </c>
      <c r="E56" s="7">
        <v>23</v>
      </c>
      <c r="F56" s="60">
        <v>35.1</v>
      </c>
    </row>
    <row r="57" spans="1:6">
      <c r="A57" s="19" t="s">
        <v>25</v>
      </c>
      <c r="B57" s="19" t="s">
        <v>358</v>
      </c>
      <c r="C57" s="7">
        <v>2020</v>
      </c>
      <c r="D57" s="9" t="s">
        <v>5</v>
      </c>
      <c r="E57" s="7">
        <v>23</v>
      </c>
      <c r="F57" s="60">
        <v>51.6</v>
      </c>
    </row>
    <row r="58" spans="1:6">
      <c r="A58" s="19" t="s">
        <v>26</v>
      </c>
      <c r="B58" s="19" t="s">
        <v>359</v>
      </c>
      <c r="C58" s="7">
        <v>2020</v>
      </c>
      <c r="D58" s="9" t="s">
        <v>5</v>
      </c>
      <c r="E58" s="7">
        <v>23</v>
      </c>
      <c r="F58" s="60">
        <v>49.1</v>
      </c>
    </row>
    <row r="59" spans="1:6">
      <c r="A59" s="19" t="s">
        <v>27</v>
      </c>
      <c r="B59" s="19" t="s">
        <v>360</v>
      </c>
      <c r="C59" s="7">
        <v>2020</v>
      </c>
      <c r="D59" s="9" t="s">
        <v>5</v>
      </c>
      <c r="E59" s="7">
        <v>23</v>
      </c>
      <c r="F59" s="60">
        <v>38.200000000000003</v>
      </c>
    </row>
    <row r="60" spans="1:6">
      <c r="A60" s="19" t="s">
        <v>28</v>
      </c>
      <c r="B60" s="19" t="s">
        <v>361</v>
      </c>
      <c r="C60" s="7">
        <v>2020</v>
      </c>
      <c r="D60" s="9" t="s">
        <v>5</v>
      </c>
      <c r="E60" s="7">
        <v>23</v>
      </c>
      <c r="F60" s="60">
        <v>45.3</v>
      </c>
    </row>
    <row r="61" spans="1:6">
      <c r="A61" s="19" t="s">
        <v>29</v>
      </c>
      <c r="B61" s="19" t="s">
        <v>362</v>
      </c>
      <c r="C61" s="7">
        <v>2020</v>
      </c>
      <c r="D61" s="9" t="s">
        <v>5</v>
      </c>
      <c r="E61" s="7">
        <v>23</v>
      </c>
      <c r="F61" s="60">
        <v>50</v>
      </c>
    </row>
    <row r="62" spans="1:6">
      <c r="A62" s="19" t="s">
        <v>30</v>
      </c>
      <c r="B62" s="19" t="s">
        <v>363</v>
      </c>
      <c r="C62" s="7">
        <v>2020</v>
      </c>
      <c r="D62" s="9" t="s">
        <v>5</v>
      </c>
      <c r="E62" s="7">
        <v>23</v>
      </c>
      <c r="F62" s="60">
        <v>35.200000000000003</v>
      </c>
    </row>
    <row r="63" spans="1:6">
      <c r="A63" s="19" t="s">
        <v>31</v>
      </c>
      <c r="B63" s="19" t="s">
        <v>364</v>
      </c>
      <c r="C63" s="7">
        <v>2020</v>
      </c>
      <c r="D63" s="9" t="s">
        <v>5</v>
      </c>
      <c r="E63" s="7">
        <v>23</v>
      </c>
      <c r="F63" s="60">
        <v>45.6</v>
      </c>
    </row>
    <row r="64" spans="1:6">
      <c r="A64" s="19" t="s">
        <v>32</v>
      </c>
      <c r="B64" s="19" t="s">
        <v>365</v>
      </c>
      <c r="C64" s="7">
        <v>2020</v>
      </c>
      <c r="D64" s="9" t="s">
        <v>5</v>
      </c>
      <c r="E64" s="7">
        <v>23</v>
      </c>
      <c r="F64" s="60">
        <v>36.799999999999997</v>
      </c>
    </row>
    <row r="65" spans="1:6">
      <c r="A65" s="19" t="s">
        <v>33</v>
      </c>
      <c r="B65" s="19" t="s">
        <v>366</v>
      </c>
      <c r="C65" s="7">
        <v>2020</v>
      </c>
      <c r="D65" s="9" t="s">
        <v>5</v>
      </c>
      <c r="E65" s="7">
        <v>23</v>
      </c>
      <c r="F65" s="60">
        <v>31.2</v>
      </c>
    </row>
    <row r="66" spans="1:6">
      <c r="A66" s="19" t="s">
        <v>34</v>
      </c>
      <c r="B66" s="19" t="s">
        <v>367</v>
      </c>
      <c r="C66" s="7">
        <v>2020</v>
      </c>
      <c r="D66" s="9" t="s">
        <v>5</v>
      </c>
      <c r="E66" s="7">
        <v>23</v>
      </c>
      <c r="F66" s="60">
        <v>43.5</v>
      </c>
    </row>
    <row r="67" spans="1:6">
      <c r="A67" s="19" t="s">
        <v>35</v>
      </c>
      <c r="B67" s="19" t="s">
        <v>368</v>
      </c>
      <c r="C67" s="7">
        <v>2020</v>
      </c>
      <c r="D67" s="9" t="s">
        <v>5</v>
      </c>
      <c r="E67" s="7">
        <v>23</v>
      </c>
      <c r="F67" s="60">
        <v>38.5</v>
      </c>
    </row>
    <row r="68" spans="1:6">
      <c r="A68" s="20" t="s">
        <v>3</v>
      </c>
      <c r="B68" s="19" t="s">
        <v>336</v>
      </c>
      <c r="C68" s="7">
        <v>2019</v>
      </c>
      <c r="D68" s="9" t="s">
        <v>5</v>
      </c>
      <c r="E68" s="7">
        <v>23</v>
      </c>
      <c r="F68" s="63">
        <v>44.882860000000001</v>
      </c>
    </row>
    <row r="69" spans="1:6">
      <c r="A69" s="20" t="s">
        <v>4</v>
      </c>
      <c r="B69" s="19" t="s">
        <v>337</v>
      </c>
      <c r="C69" s="7">
        <v>2019</v>
      </c>
      <c r="D69" s="9" t="s">
        <v>5</v>
      </c>
      <c r="E69" s="7">
        <v>23</v>
      </c>
      <c r="F69" s="62">
        <v>53.369500000000002</v>
      </c>
    </row>
    <row r="70" spans="1:6">
      <c r="A70" s="19" t="s">
        <v>5</v>
      </c>
      <c r="B70" s="19" t="s">
        <v>338</v>
      </c>
      <c r="C70" s="7">
        <v>2019</v>
      </c>
      <c r="D70" s="9" t="s">
        <v>5</v>
      </c>
      <c r="E70" s="7">
        <v>23</v>
      </c>
      <c r="F70" s="62">
        <v>60.571399999999997</v>
      </c>
    </row>
    <row r="71" spans="1:6">
      <c r="A71" s="19" t="s">
        <v>6</v>
      </c>
      <c r="B71" s="19" t="s">
        <v>339</v>
      </c>
      <c r="C71" s="7">
        <v>2019</v>
      </c>
      <c r="D71" s="9" t="s">
        <v>5</v>
      </c>
      <c r="E71" s="7">
        <v>23</v>
      </c>
      <c r="F71" s="62">
        <v>50.945700000000002</v>
      </c>
    </row>
    <row r="72" spans="1:6">
      <c r="A72" s="19" t="s">
        <v>7</v>
      </c>
      <c r="B72" s="19" t="s">
        <v>340</v>
      </c>
      <c r="C72" s="7">
        <v>2019</v>
      </c>
      <c r="D72" s="9" t="s">
        <v>5</v>
      </c>
      <c r="E72" s="7">
        <v>23</v>
      </c>
      <c r="F72" s="62">
        <v>44.225900000000003</v>
      </c>
    </row>
    <row r="73" spans="1:6">
      <c r="A73" s="19" t="s">
        <v>8</v>
      </c>
      <c r="B73" s="19" t="s">
        <v>341</v>
      </c>
      <c r="C73" s="7">
        <v>2019</v>
      </c>
      <c r="D73" s="9" t="s">
        <v>5</v>
      </c>
      <c r="E73" s="7">
        <v>23</v>
      </c>
      <c r="F73" s="62">
        <v>47.681699999999999</v>
      </c>
    </row>
    <row r="74" spans="1:6">
      <c r="A74" s="19" t="s">
        <v>9</v>
      </c>
      <c r="B74" s="19" t="s">
        <v>342</v>
      </c>
      <c r="C74" s="7">
        <v>2019</v>
      </c>
      <c r="D74" s="9" t="s">
        <v>5</v>
      </c>
      <c r="E74" s="7">
        <v>23</v>
      </c>
      <c r="F74" s="62">
        <v>50.112199999999994</v>
      </c>
    </row>
    <row r="75" spans="1:6">
      <c r="A75" s="19" t="s">
        <v>10</v>
      </c>
      <c r="B75" s="19" t="s">
        <v>343</v>
      </c>
      <c r="C75" s="7">
        <v>2019</v>
      </c>
      <c r="D75" s="9" t="s">
        <v>5</v>
      </c>
      <c r="E75" s="7">
        <v>23</v>
      </c>
      <c r="F75" s="62">
        <v>24.132899999999999</v>
      </c>
    </row>
    <row r="76" spans="1:6">
      <c r="A76" s="19" t="s">
        <v>11</v>
      </c>
      <c r="B76" s="19" t="s">
        <v>344</v>
      </c>
      <c r="C76" s="7">
        <v>2019</v>
      </c>
      <c r="D76" s="9" t="s">
        <v>5</v>
      </c>
      <c r="E76" s="7">
        <v>23</v>
      </c>
      <c r="F76" s="62">
        <v>50.310100000000006</v>
      </c>
    </row>
    <row r="77" spans="1:6">
      <c r="A77" s="19" t="s">
        <v>12</v>
      </c>
      <c r="B77" s="19" t="s">
        <v>345</v>
      </c>
      <c r="C77" s="7">
        <v>2019</v>
      </c>
      <c r="D77" s="9" t="s">
        <v>5</v>
      </c>
      <c r="E77" s="7">
        <v>23</v>
      </c>
      <c r="F77" s="62">
        <v>63.401700000000005</v>
      </c>
    </row>
    <row r="78" spans="1:6">
      <c r="A78" s="19" t="s">
        <v>13</v>
      </c>
      <c r="B78" s="19" t="s">
        <v>346</v>
      </c>
      <c r="C78" s="7">
        <v>2019</v>
      </c>
      <c r="D78" s="9" t="s">
        <v>5</v>
      </c>
      <c r="E78" s="7">
        <v>23</v>
      </c>
      <c r="F78" s="62">
        <v>42.923899999999996</v>
      </c>
    </row>
    <row r="79" spans="1:6">
      <c r="A79" s="19" t="s">
        <v>14</v>
      </c>
      <c r="B79" s="19" t="s">
        <v>347</v>
      </c>
      <c r="C79" s="7">
        <v>2019</v>
      </c>
      <c r="D79" s="9" t="s">
        <v>5</v>
      </c>
      <c r="E79" s="7">
        <v>23</v>
      </c>
      <c r="F79" s="62">
        <v>41.943399999999997</v>
      </c>
    </row>
    <row r="80" spans="1:6">
      <c r="A80" s="19" t="s">
        <v>15</v>
      </c>
      <c r="B80" s="19" t="s">
        <v>348</v>
      </c>
      <c r="C80" s="7">
        <v>2019</v>
      </c>
      <c r="D80" s="9" t="s">
        <v>5</v>
      </c>
      <c r="E80" s="7">
        <v>23</v>
      </c>
      <c r="F80" s="62">
        <v>29.729899999999997</v>
      </c>
    </row>
    <row r="81" spans="1:6">
      <c r="A81" s="19" t="s">
        <v>16</v>
      </c>
      <c r="B81" s="19" t="s">
        <v>349</v>
      </c>
      <c r="C81" s="7">
        <v>2019</v>
      </c>
      <c r="D81" s="9" t="s">
        <v>5</v>
      </c>
      <c r="E81" s="7">
        <v>23</v>
      </c>
      <c r="F81" s="62">
        <v>36.5473</v>
      </c>
    </row>
    <row r="82" spans="1:6">
      <c r="A82" s="19" t="s">
        <v>17</v>
      </c>
      <c r="B82" s="19" t="s">
        <v>350</v>
      </c>
      <c r="C82" s="7">
        <v>2019</v>
      </c>
      <c r="D82" s="9" t="s">
        <v>5</v>
      </c>
      <c r="E82" s="7">
        <v>23</v>
      </c>
      <c r="F82" s="62">
        <v>51.3645</v>
      </c>
    </row>
    <row r="83" spans="1:6">
      <c r="A83" s="19" t="s">
        <v>18</v>
      </c>
      <c r="B83" s="19" t="s">
        <v>351</v>
      </c>
      <c r="C83" s="7">
        <v>2019</v>
      </c>
      <c r="D83" s="9" t="s">
        <v>5</v>
      </c>
      <c r="E83" s="7">
        <v>23</v>
      </c>
      <c r="F83" s="62">
        <v>48.8857</v>
      </c>
    </row>
    <row r="84" spans="1:6">
      <c r="A84" s="19" t="s">
        <v>19</v>
      </c>
      <c r="B84" s="19" t="s">
        <v>352</v>
      </c>
      <c r="C84" s="7">
        <v>2019</v>
      </c>
      <c r="D84" s="9" t="s">
        <v>5</v>
      </c>
      <c r="E84" s="7">
        <v>23</v>
      </c>
      <c r="F84" s="62">
        <v>37.303399999999996</v>
      </c>
    </row>
    <row r="85" spans="1:6">
      <c r="A85" s="19" t="s">
        <v>20</v>
      </c>
      <c r="B85" s="19" t="s">
        <v>353</v>
      </c>
      <c r="C85" s="7">
        <v>2019</v>
      </c>
      <c r="D85" s="9" t="s">
        <v>5</v>
      </c>
      <c r="E85" s="7">
        <v>23</v>
      </c>
      <c r="F85" s="62">
        <v>44.427799999999998</v>
      </c>
    </row>
    <row r="86" spans="1:6">
      <c r="A86" s="19" t="s">
        <v>21</v>
      </c>
      <c r="B86" s="19" t="s">
        <v>354</v>
      </c>
      <c r="C86" s="7">
        <v>2019</v>
      </c>
      <c r="D86" s="9" t="s">
        <v>5</v>
      </c>
      <c r="E86" s="7">
        <v>23</v>
      </c>
      <c r="F86" s="62">
        <v>44.393500000000003</v>
      </c>
    </row>
    <row r="87" spans="1:6">
      <c r="A87" s="19" t="s">
        <v>22</v>
      </c>
      <c r="B87" s="19" t="s">
        <v>355</v>
      </c>
      <c r="C87" s="7">
        <v>2019</v>
      </c>
      <c r="D87" s="9" t="s">
        <v>5</v>
      </c>
      <c r="E87" s="7">
        <v>23</v>
      </c>
      <c r="F87" s="62">
        <v>54.577399999999997</v>
      </c>
    </row>
    <row r="88" spans="1:6">
      <c r="A88" s="19" t="s">
        <v>23</v>
      </c>
      <c r="B88" s="19" t="s">
        <v>356</v>
      </c>
      <c r="C88" s="7">
        <v>2019</v>
      </c>
      <c r="D88" s="9" t="s">
        <v>5</v>
      </c>
      <c r="E88" s="7">
        <v>23</v>
      </c>
      <c r="F88" s="62">
        <v>31.070500000000003</v>
      </c>
    </row>
    <row r="89" spans="1:6">
      <c r="A89" s="19" t="s">
        <v>24</v>
      </c>
      <c r="B89" s="19" t="s">
        <v>357</v>
      </c>
      <c r="C89" s="7">
        <v>2019</v>
      </c>
      <c r="D89" s="9" t="s">
        <v>5</v>
      </c>
      <c r="E89" s="7">
        <v>23</v>
      </c>
      <c r="F89" s="62">
        <v>36.930900000000001</v>
      </c>
    </row>
    <row r="90" spans="1:6">
      <c r="A90" s="19" t="s">
        <v>25</v>
      </c>
      <c r="B90" s="19" t="s">
        <v>358</v>
      </c>
      <c r="C90" s="7">
        <v>2019</v>
      </c>
      <c r="D90" s="9" t="s">
        <v>5</v>
      </c>
      <c r="E90" s="7">
        <v>23</v>
      </c>
      <c r="F90" s="62">
        <v>50.645799999999994</v>
      </c>
    </row>
    <row r="91" spans="1:6">
      <c r="A91" s="19" t="s">
        <v>26</v>
      </c>
      <c r="B91" s="19" t="s">
        <v>359</v>
      </c>
      <c r="C91" s="7">
        <v>2019</v>
      </c>
      <c r="D91" s="9" t="s">
        <v>5</v>
      </c>
      <c r="E91" s="7">
        <v>23</v>
      </c>
      <c r="F91" s="62">
        <v>48.046100000000003</v>
      </c>
    </row>
    <row r="92" spans="1:6">
      <c r="A92" s="19" t="s">
        <v>27</v>
      </c>
      <c r="B92" s="19" t="s">
        <v>360</v>
      </c>
      <c r="C92" s="7">
        <v>2019</v>
      </c>
      <c r="D92" s="9" t="s">
        <v>5</v>
      </c>
      <c r="E92" s="7">
        <v>23</v>
      </c>
      <c r="F92" s="62">
        <v>40.939100000000003</v>
      </c>
    </row>
    <row r="93" spans="1:6">
      <c r="A93" s="19" t="s">
        <v>28</v>
      </c>
      <c r="B93" s="19" t="s">
        <v>361</v>
      </c>
      <c r="C93" s="7">
        <v>2019</v>
      </c>
      <c r="D93" s="9" t="s">
        <v>5</v>
      </c>
      <c r="E93" s="7">
        <v>23</v>
      </c>
      <c r="F93" s="62">
        <v>45.9161</v>
      </c>
    </row>
    <row r="94" spans="1:6">
      <c r="A94" s="19" t="s">
        <v>29</v>
      </c>
      <c r="B94" s="19" t="s">
        <v>362</v>
      </c>
      <c r="C94" s="7">
        <v>2019</v>
      </c>
      <c r="D94" s="9" t="s">
        <v>5</v>
      </c>
      <c r="E94" s="7">
        <v>23</v>
      </c>
      <c r="F94" s="62">
        <v>54.445100000000004</v>
      </c>
    </row>
    <row r="95" spans="1:6">
      <c r="A95" s="19" t="s">
        <v>30</v>
      </c>
      <c r="B95" s="19" t="s">
        <v>363</v>
      </c>
      <c r="C95" s="7">
        <v>2019</v>
      </c>
      <c r="D95" s="9" t="s">
        <v>5</v>
      </c>
      <c r="E95" s="7">
        <v>23</v>
      </c>
      <c r="F95" s="62">
        <v>34.644799999999996</v>
      </c>
    </row>
    <row r="96" spans="1:6">
      <c r="A96" s="19" t="s">
        <v>31</v>
      </c>
      <c r="B96" s="19" t="s">
        <v>364</v>
      </c>
      <c r="C96" s="7">
        <v>2019</v>
      </c>
      <c r="D96" s="9" t="s">
        <v>5</v>
      </c>
      <c r="E96" s="7">
        <v>23</v>
      </c>
      <c r="F96" s="62">
        <v>44.6631</v>
      </c>
    </row>
    <row r="97" spans="1:6">
      <c r="A97" s="19" t="s">
        <v>32</v>
      </c>
      <c r="B97" s="19" t="s">
        <v>365</v>
      </c>
      <c r="C97" s="7">
        <v>2019</v>
      </c>
      <c r="D97" s="9" t="s">
        <v>5</v>
      </c>
      <c r="E97" s="7">
        <v>23</v>
      </c>
      <c r="F97" s="62">
        <v>39.200499999999998</v>
      </c>
    </row>
    <row r="98" spans="1:6">
      <c r="A98" s="19" t="s">
        <v>33</v>
      </c>
      <c r="B98" s="19" t="s">
        <v>366</v>
      </c>
      <c r="C98" s="7">
        <v>2019</v>
      </c>
      <c r="D98" s="9" t="s">
        <v>5</v>
      </c>
      <c r="E98" s="7">
        <v>23</v>
      </c>
      <c r="F98" s="62">
        <v>30.698999999999998</v>
      </c>
    </row>
    <row r="99" spans="1:6">
      <c r="A99" s="19" t="s">
        <v>34</v>
      </c>
      <c r="B99" s="19" t="s">
        <v>367</v>
      </c>
      <c r="C99" s="7">
        <v>2019</v>
      </c>
      <c r="D99" s="9" t="s">
        <v>5</v>
      </c>
      <c r="E99" s="7">
        <v>23</v>
      </c>
      <c r="F99" s="62">
        <v>47.570700000000002</v>
      </c>
    </row>
    <row r="100" spans="1:6">
      <c r="A100" s="19" t="s">
        <v>35</v>
      </c>
      <c r="B100" s="19" t="s">
        <v>368</v>
      </c>
      <c r="C100" s="7">
        <v>2019</v>
      </c>
      <c r="D100" s="9" t="s">
        <v>5</v>
      </c>
      <c r="E100" s="7">
        <v>23</v>
      </c>
      <c r="F100" s="62">
        <v>38.4358</v>
      </c>
    </row>
    <row r="101" spans="1:6">
      <c r="A101" s="20" t="s">
        <v>3</v>
      </c>
      <c r="B101" s="19" t="s">
        <v>336</v>
      </c>
      <c r="C101" s="7">
        <v>2018</v>
      </c>
      <c r="D101" s="9" t="s">
        <v>5</v>
      </c>
      <c r="E101" s="7">
        <v>23</v>
      </c>
      <c r="F101" s="63">
        <v>44.882860000000001</v>
      </c>
    </row>
    <row r="102" spans="1:6">
      <c r="A102" s="20" t="s">
        <v>4</v>
      </c>
      <c r="B102" s="19" t="s">
        <v>337</v>
      </c>
      <c r="C102" s="7">
        <v>2018</v>
      </c>
      <c r="D102" s="9" t="s">
        <v>5</v>
      </c>
      <c r="E102" s="7">
        <v>23</v>
      </c>
      <c r="F102" s="62">
        <v>53.369500000000002</v>
      </c>
    </row>
    <row r="103" spans="1:6">
      <c r="A103" s="19" t="s">
        <v>5</v>
      </c>
      <c r="B103" s="19" t="s">
        <v>338</v>
      </c>
      <c r="C103" s="7">
        <v>2018</v>
      </c>
      <c r="D103" s="9" t="s">
        <v>5</v>
      </c>
      <c r="E103" s="7">
        <v>23</v>
      </c>
      <c r="F103" s="62">
        <v>60.571399999999997</v>
      </c>
    </row>
    <row r="104" spans="1:6">
      <c r="A104" s="19" t="s">
        <v>6</v>
      </c>
      <c r="B104" s="19" t="s">
        <v>339</v>
      </c>
      <c r="C104" s="7">
        <v>2018</v>
      </c>
      <c r="D104" s="9" t="s">
        <v>5</v>
      </c>
      <c r="E104" s="7">
        <v>23</v>
      </c>
      <c r="F104" s="62">
        <v>50.945700000000002</v>
      </c>
    </row>
    <row r="105" spans="1:6">
      <c r="A105" s="19" t="s">
        <v>7</v>
      </c>
      <c r="B105" s="19" t="s">
        <v>340</v>
      </c>
      <c r="C105" s="7">
        <v>2018</v>
      </c>
      <c r="D105" s="9" t="s">
        <v>5</v>
      </c>
      <c r="E105" s="7">
        <v>23</v>
      </c>
      <c r="F105" s="62">
        <v>44.225900000000003</v>
      </c>
    </row>
    <row r="106" spans="1:6">
      <c r="A106" s="19" t="s">
        <v>8</v>
      </c>
      <c r="B106" s="19" t="s">
        <v>341</v>
      </c>
      <c r="C106" s="7">
        <v>2018</v>
      </c>
      <c r="D106" s="9" t="s">
        <v>5</v>
      </c>
      <c r="E106" s="7">
        <v>23</v>
      </c>
      <c r="F106" s="62">
        <v>47.681699999999999</v>
      </c>
    </row>
    <row r="107" spans="1:6">
      <c r="A107" s="19" t="s">
        <v>9</v>
      </c>
      <c r="B107" s="19" t="s">
        <v>342</v>
      </c>
      <c r="C107" s="7">
        <v>2018</v>
      </c>
      <c r="D107" s="9" t="s">
        <v>5</v>
      </c>
      <c r="E107" s="7">
        <v>23</v>
      </c>
      <c r="F107" s="62">
        <v>50.112199999999994</v>
      </c>
    </row>
    <row r="108" spans="1:6">
      <c r="A108" s="19" t="s">
        <v>10</v>
      </c>
      <c r="B108" s="19" t="s">
        <v>343</v>
      </c>
      <c r="C108" s="7">
        <v>2018</v>
      </c>
      <c r="D108" s="9" t="s">
        <v>5</v>
      </c>
      <c r="E108" s="7">
        <v>23</v>
      </c>
      <c r="F108" s="62">
        <v>24.132899999999999</v>
      </c>
    </row>
    <row r="109" spans="1:6">
      <c r="A109" s="19" t="s">
        <v>11</v>
      </c>
      <c r="B109" s="19" t="s">
        <v>344</v>
      </c>
      <c r="C109" s="7">
        <v>2018</v>
      </c>
      <c r="D109" s="9" t="s">
        <v>5</v>
      </c>
      <c r="E109" s="7">
        <v>23</v>
      </c>
      <c r="F109" s="62">
        <v>50.310100000000006</v>
      </c>
    </row>
    <row r="110" spans="1:6">
      <c r="A110" s="19" t="s">
        <v>12</v>
      </c>
      <c r="B110" s="19" t="s">
        <v>345</v>
      </c>
      <c r="C110" s="7">
        <v>2018</v>
      </c>
      <c r="D110" s="9" t="s">
        <v>5</v>
      </c>
      <c r="E110" s="7">
        <v>23</v>
      </c>
      <c r="F110" s="62">
        <v>63.401700000000005</v>
      </c>
    </row>
    <row r="111" spans="1:6">
      <c r="A111" s="19" t="s">
        <v>13</v>
      </c>
      <c r="B111" s="19" t="s">
        <v>346</v>
      </c>
      <c r="C111" s="7">
        <v>2018</v>
      </c>
      <c r="D111" s="9" t="s">
        <v>5</v>
      </c>
      <c r="E111" s="7">
        <v>23</v>
      </c>
      <c r="F111" s="62">
        <v>42.923899999999996</v>
      </c>
    </row>
    <row r="112" spans="1:6">
      <c r="A112" s="19" t="s">
        <v>14</v>
      </c>
      <c r="B112" s="19" t="s">
        <v>347</v>
      </c>
      <c r="C112" s="7">
        <v>2018</v>
      </c>
      <c r="D112" s="9" t="s">
        <v>5</v>
      </c>
      <c r="E112" s="7">
        <v>23</v>
      </c>
      <c r="F112" s="62">
        <v>41.943399999999997</v>
      </c>
    </row>
    <row r="113" spans="1:6">
      <c r="A113" s="19" t="s">
        <v>15</v>
      </c>
      <c r="B113" s="19" t="s">
        <v>348</v>
      </c>
      <c r="C113" s="7">
        <v>2018</v>
      </c>
      <c r="D113" s="9" t="s">
        <v>5</v>
      </c>
      <c r="E113" s="7">
        <v>23</v>
      </c>
      <c r="F113" s="62">
        <v>29.729899999999997</v>
      </c>
    </row>
    <row r="114" spans="1:6">
      <c r="A114" s="19" t="s">
        <v>16</v>
      </c>
      <c r="B114" s="19" t="s">
        <v>349</v>
      </c>
      <c r="C114" s="7">
        <v>2018</v>
      </c>
      <c r="D114" s="9" t="s">
        <v>5</v>
      </c>
      <c r="E114" s="7">
        <v>23</v>
      </c>
      <c r="F114" s="62">
        <v>36.5473</v>
      </c>
    </row>
    <row r="115" spans="1:6">
      <c r="A115" s="19" t="s">
        <v>17</v>
      </c>
      <c r="B115" s="19" t="s">
        <v>350</v>
      </c>
      <c r="C115" s="7">
        <v>2018</v>
      </c>
      <c r="D115" s="9" t="s">
        <v>5</v>
      </c>
      <c r="E115" s="7">
        <v>23</v>
      </c>
      <c r="F115" s="62">
        <v>51.3645</v>
      </c>
    </row>
    <row r="116" spans="1:6">
      <c r="A116" s="19" t="s">
        <v>18</v>
      </c>
      <c r="B116" s="19" t="s">
        <v>351</v>
      </c>
      <c r="C116" s="7">
        <v>2018</v>
      </c>
      <c r="D116" s="9" t="s">
        <v>5</v>
      </c>
      <c r="E116" s="7">
        <v>23</v>
      </c>
      <c r="F116" s="62">
        <v>48.8857</v>
      </c>
    </row>
    <row r="117" spans="1:6">
      <c r="A117" s="19" t="s">
        <v>19</v>
      </c>
      <c r="B117" s="19" t="s">
        <v>352</v>
      </c>
      <c r="C117" s="7">
        <v>2018</v>
      </c>
      <c r="D117" s="9" t="s">
        <v>5</v>
      </c>
      <c r="E117" s="7">
        <v>23</v>
      </c>
      <c r="F117" s="62">
        <v>37.303399999999996</v>
      </c>
    </row>
    <row r="118" spans="1:6">
      <c r="A118" s="19" t="s">
        <v>20</v>
      </c>
      <c r="B118" s="19" t="s">
        <v>353</v>
      </c>
      <c r="C118" s="7">
        <v>2018</v>
      </c>
      <c r="D118" s="9" t="s">
        <v>5</v>
      </c>
      <c r="E118" s="7">
        <v>23</v>
      </c>
      <c r="F118" s="62">
        <v>44.427799999999998</v>
      </c>
    </row>
    <row r="119" spans="1:6">
      <c r="A119" s="19" t="s">
        <v>21</v>
      </c>
      <c r="B119" s="19" t="s">
        <v>354</v>
      </c>
      <c r="C119" s="7">
        <v>2018</v>
      </c>
      <c r="D119" s="9" t="s">
        <v>5</v>
      </c>
      <c r="E119" s="7">
        <v>23</v>
      </c>
      <c r="F119" s="62">
        <v>44.393500000000003</v>
      </c>
    </row>
    <row r="120" spans="1:6">
      <c r="A120" s="19" t="s">
        <v>22</v>
      </c>
      <c r="B120" s="19" t="s">
        <v>355</v>
      </c>
      <c r="C120" s="7">
        <v>2018</v>
      </c>
      <c r="D120" s="9" t="s">
        <v>5</v>
      </c>
      <c r="E120" s="7">
        <v>23</v>
      </c>
      <c r="F120" s="62">
        <v>54.577399999999997</v>
      </c>
    </row>
    <row r="121" spans="1:6">
      <c r="A121" s="19" t="s">
        <v>23</v>
      </c>
      <c r="B121" s="19" t="s">
        <v>356</v>
      </c>
      <c r="C121" s="7">
        <v>2018</v>
      </c>
      <c r="D121" s="9" t="s">
        <v>5</v>
      </c>
      <c r="E121" s="7">
        <v>23</v>
      </c>
      <c r="F121" s="62">
        <v>31.070500000000003</v>
      </c>
    </row>
    <row r="122" spans="1:6">
      <c r="A122" s="19" t="s">
        <v>24</v>
      </c>
      <c r="B122" s="19" t="s">
        <v>357</v>
      </c>
      <c r="C122" s="7">
        <v>2018</v>
      </c>
      <c r="D122" s="9" t="s">
        <v>5</v>
      </c>
      <c r="E122" s="7">
        <v>23</v>
      </c>
      <c r="F122" s="62">
        <v>36.930900000000001</v>
      </c>
    </row>
    <row r="123" spans="1:6">
      <c r="A123" s="19" t="s">
        <v>25</v>
      </c>
      <c r="B123" s="19" t="s">
        <v>358</v>
      </c>
      <c r="C123" s="7">
        <v>2018</v>
      </c>
      <c r="D123" s="9" t="s">
        <v>5</v>
      </c>
      <c r="E123" s="7">
        <v>23</v>
      </c>
      <c r="F123" s="62">
        <v>50.645799999999994</v>
      </c>
    </row>
    <row r="124" spans="1:6">
      <c r="A124" s="19" t="s">
        <v>26</v>
      </c>
      <c r="B124" s="19" t="s">
        <v>359</v>
      </c>
      <c r="C124" s="7">
        <v>2018</v>
      </c>
      <c r="D124" s="9" t="s">
        <v>5</v>
      </c>
      <c r="E124" s="7">
        <v>23</v>
      </c>
      <c r="F124" s="62">
        <v>48.046100000000003</v>
      </c>
    </row>
    <row r="125" spans="1:6">
      <c r="A125" s="19" t="s">
        <v>27</v>
      </c>
      <c r="B125" s="19" t="s">
        <v>360</v>
      </c>
      <c r="C125" s="7">
        <v>2018</v>
      </c>
      <c r="D125" s="9" t="s">
        <v>5</v>
      </c>
      <c r="E125" s="7">
        <v>23</v>
      </c>
      <c r="F125" s="62">
        <v>40.939100000000003</v>
      </c>
    </row>
    <row r="126" spans="1:6">
      <c r="A126" s="19" t="s">
        <v>28</v>
      </c>
      <c r="B126" s="19" t="s">
        <v>361</v>
      </c>
      <c r="C126" s="7">
        <v>2018</v>
      </c>
      <c r="D126" s="9" t="s">
        <v>5</v>
      </c>
      <c r="E126" s="7">
        <v>23</v>
      </c>
      <c r="F126" s="62">
        <v>45.9161</v>
      </c>
    </row>
    <row r="127" spans="1:6">
      <c r="A127" s="19" t="s">
        <v>29</v>
      </c>
      <c r="B127" s="19" t="s">
        <v>362</v>
      </c>
      <c r="C127" s="7">
        <v>2018</v>
      </c>
      <c r="D127" s="9" t="s">
        <v>5</v>
      </c>
      <c r="E127" s="7">
        <v>23</v>
      </c>
      <c r="F127" s="62">
        <v>54.445100000000004</v>
      </c>
    </row>
    <row r="128" spans="1:6">
      <c r="A128" s="19" t="s">
        <v>30</v>
      </c>
      <c r="B128" s="19" t="s">
        <v>363</v>
      </c>
      <c r="C128" s="7">
        <v>2018</v>
      </c>
      <c r="D128" s="9" t="s">
        <v>5</v>
      </c>
      <c r="E128" s="7">
        <v>23</v>
      </c>
      <c r="F128" s="62">
        <v>34.644799999999996</v>
      </c>
    </row>
    <row r="129" spans="1:6">
      <c r="A129" s="19" t="s">
        <v>31</v>
      </c>
      <c r="B129" s="19" t="s">
        <v>364</v>
      </c>
      <c r="C129" s="7">
        <v>2018</v>
      </c>
      <c r="D129" s="9" t="s">
        <v>5</v>
      </c>
      <c r="E129" s="7">
        <v>23</v>
      </c>
      <c r="F129" s="62">
        <v>44.6631</v>
      </c>
    </row>
    <row r="130" spans="1:6">
      <c r="A130" s="19" t="s">
        <v>32</v>
      </c>
      <c r="B130" s="19" t="s">
        <v>365</v>
      </c>
      <c r="C130" s="7">
        <v>2018</v>
      </c>
      <c r="D130" s="9" t="s">
        <v>5</v>
      </c>
      <c r="E130" s="7">
        <v>23</v>
      </c>
      <c r="F130" s="62">
        <v>39.200499999999998</v>
      </c>
    </row>
    <row r="131" spans="1:6">
      <c r="A131" s="19" t="s">
        <v>33</v>
      </c>
      <c r="B131" s="19" t="s">
        <v>366</v>
      </c>
      <c r="C131" s="7">
        <v>2018</v>
      </c>
      <c r="D131" s="9" t="s">
        <v>5</v>
      </c>
      <c r="E131" s="7">
        <v>23</v>
      </c>
      <c r="F131" s="62">
        <v>30.698999999999998</v>
      </c>
    </row>
    <row r="132" spans="1:6">
      <c r="A132" s="19" t="s">
        <v>34</v>
      </c>
      <c r="B132" s="19" t="s">
        <v>367</v>
      </c>
      <c r="C132" s="7">
        <v>2018</v>
      </c>
      <c r="D132" s="9" t="s">
        <v>5</v>
      </c>
      <c r="E132" s="7">
        <v>23</v>
      </c>
      <c r="F132" s="62">
        <v>47.570700000000002</v>
      </c>
    </row>
    <row r="133" spans="1:6">
      <c r="A133" s="19" t="s">
        <v>35</v>
      </c>
      <c r="B133" s="19" t="s">
        <v>368</v>
      </c>
      <c r="C133" s="7">
        <v>2018</v>
      </c>
      <c r="D133" s="9" t="s">
        <v>5</v>
      </c>
      <c r="E133" s="7">
        <v>23</v>
      </c>
      <c r="F133" s="62">
        <v>38.4358</v>
      </c>
    </row>
    <row r="134" spans="1:6">
      <c r="A134" s="20" t="s">
        <v>3</v>
      </c>
      <c r="B134" s="19" t="s">
        <v>336</v>
      </c>
      <c r="C134" s="7">
        <v>2017</v>
      </c>
      <c r="D134" s="9" t="s">
        <v>5</v>
      </c>
      <c r="E134" s="7">
        <v>23</v>
      </c>
      <c r="F134" s="63">
        <v>45.418750000000003</v>
      </c>
    </row>
    <row r="135" spans="1:6">
      <c r="A135" s="20" t="s">
        <v>4</v>
      </c>
      <c r="B135" s="19" t="s">
        <v>337</v>
      </c>
      <c r="C135" s="7">
        <v>2017</v>
      </c>
      <c r="D135" s="9" t="s">
        <v>5</v>
      </c>
      <c r="E135" s="7">
        <v>23</v>
      </c>
      <c r="F135" s="62">
        <v>52.407099999999993</v>
      </c>
    </row>
    <row r="136" spans="1:6">
      <c r="A136" s="19" t="s">
        <v>5</v>
      </c>
      <c r="B136" s="19" t="s">
        <v>338</v>
      </c>
      <c r="C136" s="7">
        <v>2017</v>
      </c>
      <c r="D136" s="9" t="s">
        <v>5</v>
      </c>
      <c r="E136" s="7">
        <v>23</v>
      </c>
      <c r="F136" s="62">
        <v>59.360500000000002</v>
      </c>
    </row>
    <row r="137" spans="1:6">
      <c r="A137" s="19" t="s">
        <v>6</v>
      </c>
      <c r="B137" s="19" t="s">
        <v>339</v>
      </c>
      <c r="C137" s="7">
        <v>2017</v>
      </c>
      <c r="D137" s="9" t="s">
        <v>5</v>
      </c>
      <c r="E137" s="7">
        <v>23</v>
      </c>
      <c r="F137" s="62">
        <v>55.340199999999996</v>
      </c>
    </row>
    <row r="138" spans="1:6">
      <c r="A138" s="19" t="s">
        <v>7</v>
      </c>
      <c r="B138" s="19" t="s">
        <v>340</v>
      </c>
      <c r="C138" s="7">
        <v>2017</v>
      </c>
      <c r="D138" s="9" t="s">
        <v>5</v>
      </c>
      <c r="E138" s="7">
        <v>23</v>
      </c>
      <c r="F138" s="62">
        <v>45.281100000000002</v>
      </c>
    </row>
    <row r="139" spans="1:6">
      <c r="A139" s="19" t="s">
        <v>8</v>
      </c>
      <c r="B139" s="19" t="s">
        <v>341</v>
      </c>
      <c r="C139" s="7">
        <v>2017</v>
      </c>
      <c r="D139" s="9" t="s">
        <v>5</v>
      </c>
      <c r="E139" s="7">
        <v>23</v>
      </c>
      <c r="F139" s="62">
        <v>49.045699999999997</v>
      </c>
    </row>
    <row r="140" spans="1:6">
      <c r="A140" s="19" t="s">
        <v>9</v>
      </c>
      <c r="B140" s="19" t="s">
        <v>342</v>
      </c>
      <c r="C140" s="7">
        <v>2017</v>
      </c>
      <c r="D140" s="9" t="s">
        <v>5</v>
      </c>
      <c r="E140" s="7">
        <v>23</v>
      </c>
      <c r="F140" s="62">
        <v>51.378999999999998</v>
      </c>
    </row>
    <row r="141" spans="1:6">
      <c r="A141" s="19" t="s">
        <v>10</v>
      </c>
      <c r="B141" s="19" t="s">
        <v>343</v>
      </c>
      <c r="C141" s="7">
        <v>2017</v>
      </c>
      <c r="D141" s="9" t="s">
        <v>5</v>
      </c>
      <c r="E141" s="7">
        <v>23</v>
      </c>
      <c r="F141" s="62">
        <v>22.717599999999997</v>
      </c>
    </row>
    <row r="142" spans="1:6">
      <c r="A142" s="19" t="s">
        <v>11</v>
      </c>
      <c r="B142" s="19" t="s">
        <v>344</v>
      </c>
      <c r="C142" s="7">
        <v>2017</v>
      </c>
      <c r="D142" s="9" t="s">
        <v>5</v>
      </c>
      <c r="E142" s="7">
        <v>23</v>
      </c>
      <c r="F142" s="62">
        <v>48.954599999999999</v>
      </c>
    </row>
    <row r="143" spans="1:6">
      <c r="A143" s="19" t="s">
        <v>12</v>
      </c>
      <c r="B143" s="19" t="s">
        <v>345</v>
      </c>
      <c r="C143" s="7">
        <v>2017</v>
      </c>
      <c r="D143" s="9" t="s">
        <v>5</v>
      </c>
      <c r="E143" s="7">
        <v>23</v>
      </c>
      <c r="F143" s="62">
        <v>65.951400000000007</v>
      </c>
    </row>
    <row r="144" spans="1:6">
      <c r="A144" s="19" t="s">
        <v>13</v>
      </c>
      <c r="B144" s="19" t="s">
        <v>346</v>
      </c>
      <c r="C144" s="7">
        <v>2017</v>
      </c>
      <c r="D144" s="9" t="s">
        <v>5</v>
      </c>
      <c r="E144" s="7">
        <v>23</v>
      </c>
      <c r="F144" s="62">
        <v>43.143999999999998</v>
      </c>
    </row>
    <row r="145" spans="1:6">
      <c r="A145" s="19" t="s">
        <v>14</v>
      </c>
      <c r="B145" s="19" t="s">
        <v>347</v>
      </c>
      <c r="C145" s="7">
        <v>2017</v>
      </c>
      <c r="D145" s="9" t="s">
        <v>5</v>
      </c>
      <c r="E145" s="7">
        <v>23</v>
      </c>
      <c r="F145" s="62">
        <v>41.864899999999999</v>
      </c>
    </row>
    <row r="146" spans="1:6">
      <c r="A146" s="19" t="s">
        <v>15</v>
      </c>
      <c r="B146" s="19" t="s">
        <v>348</v>
      </c>
      <c r="C146" s="7">
        <v>2017</v>
      </c>
      <c r="D146" s="9" t="s">
        <v>5</v>
      </c>
      <c r="E146" s="7">
        <v>23</v>
      </c>
      <c r="F146" s="62">
        <v>29.266500000000001</v>
      </c>
    </row>
    <row r="147" spans="1:6">
      <c r="A147" s="19" t="s">
        <v>16</v>
      </c>
      <c r="B147" s="19" t="s">
        <v>349</v>
      </c>
      <c r="C147" s="7">
        <v>2017</v>
      </c>
      <c r="D147" s="9" t="s">
        <v>5</v>
      </c>
      <c r="E147" s="7">
        <v>23</v>
      </c>
      <c r="F147" s="62">
        <v>38.585500000000003</v>
      </c>
    </row>
    <row r="148" spans="1:6">
      <c r="A148" s="19" t="s">
        <v>17</v>
      </c>
      <c r="B148" s="19" t="s">
        <v>350</v>
      </c>
      <c r="C148" s="7">
        <v>2017</v>
      </c>
      <c r="D148" s="9" t="s">
        <v>5</v>
      </c>
      <c r="E148" s="7">
        <v>23</v>
      </c>
      <c r="F148" s="62">
        <v>52.774600000000007</v>
      </c>
    </row>
    <row r="149" spans="1:6">
      <c r="A149" s="19" t="s">
        <v>18</v>
      </c>
      <c r="B149" s="19" t="s">
        <v>351</v>
      </c>
      <c r="C149" s="7">
        <v>2017</v>
      </c>
      <c r="D149" s="9" t="s">
        <v>5</v>
      </c>
      <c r="E149" s="7">
        <v>23</v>
      </c>
      <c r="F149" s="62">
        <v>49.139600000000002</v>
      </c>
    </row>
    <row r="150" spans="1:6">
      <c r="A150" s="19" t="s">
        <v>19</v>
      </c>
      <c r="B150" s="19" t="s">
        <v>352</v>
      </c>
      <c r="C150" s="7">
        <v>2017</v>
      </c>
      <c r="D150" s="9" t="s">
        <v>5</v>
      </c>
      <c r="E150" s="7">
        <v>23</v>
      </c>
      <c r="F150" s="62">
        <v>36.119800000000005</v>
      </c>
    </row>
    <row r="151" spans="1:6">
      <c r="A151" s="19" t="s">
        <v>20</v>
      </c>
      <c r="B151" s="19" t="s">
        <v>353</v>
      </c>
      <c r="C151" s="7">
        <v>2017</v>
      </c>
      <c r="D151" s="9" t="s">
        <v>5</v>
      </c>
      <c r="E151" s="7">
        <v>23</v>
      </c>
      <c r="F151" s="62">
        <v>46.035900000000005</v>
      </c>
    </row>
    <row r="152" spans="1:6">
      <c r="A152" s="19" t="s">
        <v>21</v>
      </c>
      <c r="B152" s="19" t="s">
        <v>354</v>
      </c>
      <c r="C152" s="7">
        <v>2017</v>
      </c>
      <c r="D152" s="9" t="s">
        <v>5</v>
      </c>
      <c r="E152" s="7">
        <v>23</v>
      </c>
      <c r="F152" s="62">
        <v>43.931799999999996</v>
      </c>
    </row>
    <row r="153" spans="1:6">
      <c r="A153" s="19" t="s">
        <v>22</v>
      </c>
      <c r="B153" s="19" t="s">
        <v>355</v>
      </c>
      <c r="C153" s="7">
        <v>2017</v>
      </c>
      <c r="D153" s="9" t="s">
        <v>5</v>
      </c>
      <c r="E153" s="7">
        <v>23</v>
      </c>
      <c r="F153" s="62">
        <v>55.960699999999996</v>
      </c>
    </row>
    <row r="154" spans="1:6">
      <c r="A154" s="19" t="s">
        <v>23</v>
      </c>
      <c r="B154" s="19" t="s">
        <v>356</v>
      </c>
      <c r="C154" s="7">
        <v>2017</v>
      </c>
      <c r="D154" s="9" t="s">
        <v>5</v>
      </c>
      <c r="E154" s="7">
        <v>23</v>
      </c>
      <c r="F154" s="62">
        <v>29.055299999999999</v>
      </c>
    </row>
    <row r="155" spans="1:6">
      <c r="A155" s="19" t="s">
        <v>24</v>
      </c>
      <c r="B155" s="19" t="s">
        <v>357</v>
      </c>
      <c r="C155" s="7">
        <v>2017</v>
      </c>
      <c r="D155" s="9" t="s">
        <v>5</v>
      </c>
      <c r="E155" s="7">
        <v>23</v>
      </c>
      <c r="F155" s="62">
        <v>37.436900000000001</v>
      </c>
    </row>
    <row r="156" spans="1:6">
      <c r="A156" s="19" t="s">
        <v>25</v>
      </c>
      <c r="B156" s="19" t="s">
        <v>358</v>
      </c>
      <c r="C156" s="7">
        <v>2017</v>
      </c>
      <c r="D156" s="9" t="s">
        <v>5</v>
      </c>
      <c r="E156" s="7">
        <v>23</v>
      </c>
      <c r="F156" s="62">
        <v>50.462499999999999</v>
      </c>
    </row>
    <row r="157" spans="1:6">
      <c r="A157" s="19" t="s">
        <v>26</v>
      </c>
      <c r="B157" s="19" t="s">
        <v>359</v>
      </c>
      <c r="C157" s="7">
        <v>2017</v>
      </c>
      <c r="D157" s="9" t="s">
        <v>5</v>
      </c>
      <c r="E157" s="7">
        <v>23</v>
      </c>
      <c r="F157" s="62">
        <v>46.910600000000002</v>
      </c>
    </row>
    <row r="158" spans="1:6">
      <c r="A158" s="19" t="s">
        <v>27</v>
      </c>
      <c r="B158" s="19" t="s">
        <v>360</v>
      </c>
      <c r="C158" s="7">
        <v>2017</v>
      </c>
      <c r="D158" s="9" t="s">
        <v>5</v>
      </c>
      <c r="E158" s="7">
        <v>23</v>
      </c>
      <c r="F158" s="62">
        <v>38.9268</v>
      </c>
    </row>
    <row r="159" spans="1:6">
      <c r="A159" s="19" t="s">
        <v>28</v>
      </c>
      <c r="B159" s="19" t="s">
        <v>361</v>
      </c>
      <c r="C159" s="7">
        <v>2017</v>
      </c>
      <c r="D159" s="9" t="s">
        <v>5</v>
      </c>
      <c r="E159" s="7">
        <v>23</v>
      </c>
      <c r="F159" s="62">
        <v>46.711999999999996</v>
      </c>
    </row>
    <row r="160" spans="1:6">
      <c r="A160" s="19" t="s">
        <v>29</v>
      </c>
      <c r="B160" s="19" t="s">
        <v>362</v>
      </c>
      <c r="C160" s="7">
        <v>2017</v>
      </c>
      <c r="D160" s="9" t="s">
        <v>5</v>
      </c>
      <c r="E160" s="7">
        <v>23</v>
      </c>
      <c r="F160" s="62">
        <v>55.086900000000007</v>
      </c>
    </row>
    <row r="161" spans="1:6">
      <c r="A161" s="19" t="s">
        <v>30</v>
      </c>
      <c r="B161" s="19" t="s">
        <v>363</v>
      </c>
      <c r="C161" s="7">
        <v>2017</v>
      </c>
      <c r="D161" s="9" t="s">
        <v>5</v>
      </c>
      <c r="E161" s="7">
        <v>23</v>
      </c>
      <c r="F161" s="62">
        <v>39.521999999999998</v>
      </c>
    </row>
    <row r="162" spans="1:6">
      <c r="A162" s="19" t="s">
        <v>31</v>
      </c>
      <c r="B162" s="19" t="s">
        <v>364</v>
      </c>
      <c r="C162" s="7">
        <v>2017</v>
      </c>
      <c r="D162" s="9" t="s">
        <v>5</v>
      </c>
      <c r="E162" s="7">
        <v>23</v>
      </c>
      <c r="F162" s="62">
        <v>45.607799999999997</v>
      </c>
    </row>
    <row r="163" spans="1:6">
      <c r="A163" s="19" t="s">
        <v>32</v>
      </c>
      <c r="B163" s="19" t="s">
        <v>365</v>
      </c>
      <c r="C163" s="7">
        <v>2017</v>
      </c>
      <c r="D163" s="9" t="s">
        <v>5</v>
      </c>
      <c r="E163" s="7">
        <v>23</v>
      </c>
      <c r="F163" s="62">
        <v>35.892099999999999</v>
      </c>
    </row>
    <row r="164" spans="1:6">
      <c r="A164" s="19" t="s">
        <v>33</v>
      </c>
      <c r="B164" s="19" t="s">
        <v>366</v>
      </c>
      <c r="C164" s="7">
        <v>2017</v>
      </c>
      <c r="D164" s="9" t="s">
        <v>5</v>
      </c>
      <c r="E164" s="7">
        <v>23</v>
      </c>
      <c r="F164" s="62">
        <v>31.221799999999998</v>
      </c>
    </row>
    <row r="165" spans="1:6">
      <c r="A165" s="19" t="s">
        <v>34</v>
      </c>
      <c r="B165" s="19" t="s">
        <v>367</v>
      </c>
      <c r="C165" s="7">
        <v>2017</v>
      </c>
      <c r="D165" s="9" t="s">
        <v>5</v>
      </c>
      <c r="E165" s="7">
        <v>23</v>
      </c>
      <c r="F165" s="62">
        <v>48.327100000000002</v>
      </c>
    </row>
    <row r="166" spans="1:6">
      <c r="A166" s="19" t="s">
        <v>35</v>
      </c>
      <c r="B166" s="19" t="s">
        <v>368</v>
      </c>
      <c r="C166" s="7">
        <v>2017</v>
      </c>
      <c r="D166" s="9" t="s">
        <v>5</v>
      </c>
      <c r="E166" s="7">
        <v>23</v>
      </c>
      <c r="F166" s="62">
        <v>38.549399999999999</v>
      </c>
    </row>
    <row r="167" spans="1:6">
      <c r="A167" s="20" t="s">
        <v>3</v>
      </c>
      <c r="B167" s="19" t="s">
        <v>336</v>
      </c>
      <c r="C167" s="7">
        <v>2016</v>
      </c>
      <c r="D167" s="9" t="s">
        <v>5</v>
      </c>
      <c r="E167" s="7">
        <v>23</v>
      </c>
      <c r="F167" s="67">
        <v>45.6</v>
      </c>
    </row>
    <row r="168" spans="1:6">
      <c r="A168" s="20" t="s">
        <v>4</v>
      </c>
      <c r="B168" s="19" t="s">
        <v>337</v>
      </c>
      <c r="C168" s="7">
        <v>2016</v>
      </c>
      <c r="D168" s="9" t="s">
        <v>5</v>
      </c>
      <c r="E168" s="7">
        <v>23</v>
      </c>
      <c r="F168" s="67">
        <v>54.1</v>
      </c>
    </row>
    <row r="169" spans="1:6">
      <c r="A169" s="19" t="s">
        <v>5</v>
      </c>
      <c r="B169" s="19" t="s">
        <v>338</v>
      </c>
      <c r="C169" s="7">
        <v>2016</v>
      </c>
      <c r="D169" s="9" t="s">
        <v>5</v>
      </c>
      <c r="E169" s="7">
        <v>23</v>
      </c>
      <c r="F169" s="67">
        <v>58.7</v>
      </c>
    </row>
    <row r="170" spans="1:6">
      <c r="A170" s="19" t="s">
        <v>6</v>
      </c>
      <c r="B170" s="19" t="s">
        <v>339</v>
      </c>
      <c r="C170" s="7">
        <v>2016</v>
      </c>
      <c r="D170" s="9" t="s">
        <v>5</v>
      </c>
      <c r="E170" s="7">
        <v>23</v>
      </c>
      <c r="F170" s="67">
        <v>51.4</v>
      </c>
    </row>
    <row r="171" spans="1:6">
      <c r="A171" s="19" t="s">
        <v>7</v>
      </c>
      <c r="B171" s="19" t="s">
        <v>340</v>
      </c>
      <c r="C171" s="7">
        <v>2016</v>
      </c>
      <c r="D171" s="9" t="s">
        <v>5</v>
      </c>
      <c r="E171" s="7">
        <v>23</v>
      </c>
      <c r="F171" s="67">
        <v>37.299999999999997</v>
      </c>
    </row>
    <row r="172" spans="1:6">
      <c r="A172" s="19" t="s">
        <v>8</v>
      </c>
      <c r="B172" s="19" t="s">
        <v>341</v>
      </c>
      <c r="C172" s="7">
        <v>2016</v>
      </c>
      <c r="D172" s="9" t="s">
        <v>5</v>
      </c>
      <c r="E172" s="7">
        <v>23</v>
      </c>
      <c r="F172" s="67">
        <v>49</v>
      </c>
    </row>
    <row r="173" spans="1:6">
      <c r="A173" s="19" t="s">
        <v>9</v>
      </c>
      <c r="B173" s="19" t="s">
        <v>342</v>
      </c>
      <c r="C173" s="7">
        <v>2016</v>
      </c>
      <c r="D173" s="9" t="s">
        <v>5</v>
      </c>
      <c r="E173" s="7">
        <v>23</v>
      </c>
      <c r="F173" s="67">
        <v>51.5</v>
      </c>
    </row>
    <row r="174" spans="1:6">
      <c r="A174" s="19" t="s">
        <v>10</v>
      </c>
      <c r="B174" s="19" t="s">
        <v>343</v>
      </c>
      <c r="C174" s="7">
        <v>2016</v>
      </c>
      <c r="D174" s="9" t="s">
        <v>5</v>
      </c>
      <c r="E174" s="7">
        <v>23</v>
      </c>
      <c r="F174" s="67">
        <v>20.9</v>
      </c>
    </row>
    <row r="175" spans="1:6">
      <c r="A175" s="19" t="s">
        <v>11</v>
      </c>
      <c r="B175" s="19" t="s">
        <v>344</v>
      </c>
      <c r="C175" s="7">
        <v>2016</v>
      </c>
      <c r="D175" s="9" t="s">
        <v>5</v>
      </c>
      <c r="E175" s="7">
        <v>23</v>
      </c>
      <c r="F175" s="67">
        <v>50.5</v>
      </c>
    </row>
    <row r="176" spans="1:6">
      <c r="A176" s="19" t="s">
        <v>12</v>
      </c>
      <c r="B176" s="19" t="s">
        <v>345</v>
      </c>
      <c r="C176" s="7">
        <v>2016</v>
      </c>
      <c r="D176" s="9" t="s">
        <v>5</v>
      </c>
      <c r="E176" s="7">
        <v>23</v>
      </c>
      <c r="F176" s="67">
        <v>64.5</v>
      </c>
    </row>
    <row r="177" spans="1:6">
      <c r="A177" s="19" t="s">
        <v>13</v>
      </c>
      <c r="B177" s="19" t="s">
        <v>346</v>
      </c>
      <c r="C177" s="7">
        <v>2016</v>
      </c>
      <c r="D177" s="9" t="s">
        <v>5</v>
      </c>
      <c r="E177" s="7">
        <v>23</v>
      </c>
      <c r="F177" s="67">
        <v>46.6</v>
      </c>
    </row>
    <row r="178" spans="1:6">
      <c r="A178" s="19" t="s">
        <v>14</v>
      </c>
      <c r="B178" s="19" t="s">
        <v>347</v>
      </c>
      <c r="C178" s="7">
        <v>2016</v>
      </c>
      <c r="D178" s="9" t="s">
        <v>5</v>
      </c>
      <c r="E178" s="7">
        <v>23</v>
      </c>
      <c r="F178" s="67">
        <v>41.7</v>
      </c>
    </row>
    <row r="179" spans="1:6">
      <c r="A179" s="19" t="s">
        <v>15</v>
      </c>
      <c r="B179" s="19" t="s">
        <v>348</v>
      </c>
      <c r="C179" s="7">
        <v>2016</v>
      </c>
      <c r="D179" s="9" t="s">
        <v>5</v>
      </c>
      <c r="E179" s="7">
        <v>23</v>
      </c>
      <c r="F179" s="67">
        <v>25.8</v>
      </c>
    </row>
    <row r="180" spans="1:6">
      <c r="A180" s="19" t="s">
        <v>16</v>
      </c>
      <c r="B180" s="19" t="s">
        <v>349</v>
      </c>
      <c r="C180" s="7">
        <v>2016</v>
      </c>
      <c r="D180" s="9" t="s">
        <v>5</v>
      </c>
      <c r="E180" s="7">
        <v>23</v>
      </c>
      <c r="F180" s="67">
        <v>37.799999999999997</v>
      </c>
    </row>
    <row r="181" spans="1:6">
      <c r="A181" s="19" t="s">
        <v>17</v>
      </c>
      <c r="B181" s="19" t="s">
        <v>350</v>
      </c>
      <c r="C181" s="7">
        <v>2016</v>
      </c>
      <c r="D181" s="9" t="s">
        <v>5</v>
      </c>
      <c r="E181" s="7">
        <v>23</v>
      </c>
      <c r="F181" s="67">
        <v>54</v>
      </c>
    </row>
    <row r="182" spans="1:6">
      <c r="A182" s="19" t="s">
        <v>18</v>
      </c>
      <c r="B182" s="19" t="s">
        <v>351</v>
      </c>
      <c r="C182" s="7">
        <v>2016</v>
      </c>
      <c r="D182" s="9" t="s">
        <v>5</v>
      </c>
      <c r="E182" s="7">
        <v>23</v>
      </c>
      <c r="F182" s="67">
        <v>51.5</v>
      </c>
    </row>
    <row r="183" spans="1:6">
      <c r="A183" s="19" t="s">
        <v>19</v>
      </c>
      <c r="B183" s="19" t="s">
        <v>352</v>
      </c>
      <c r="C183" s="7">
        <v>2016</v>
      </c>
      <c r="D183" s="9" t="s">
        <v>5</v>
      </c>
      <c r="E183" s="7">
        <v>23</v>
      </c>
      <c r="F183" s="67">
        <v>33.299999999999997</v>
      </c>
    </row>
    <row r="184" spans="1:6">
      <c r="A184" s="19" t="s">
        <v>20</v>
      </c>
      <c r="B184" s="19" t="s">
        <v>353</v>
      </c>
      <c r="C184" s="7">
        <v>2016</v>
      </c>
      <c r="D184" s="9" t="s">
        <v>5</v>
      </c>
      <c r="E184" s="7">
        <v>23</v>
      </c>
      <c r="F184" s="67">
        <v>43.7</v>
      </c>
    </row>
    <row r="185" spans="1:6">
      <c r="A185" s="19" t="s">
        <v>21</v>
      </c>
      <c r="B185" s="19" t="s">
        <v>354</v>
      </c>
      <c r="C185" s="7">
        <v>2016</v>
      </c>
      <c r="D185" s="9" t="s">
        <v>5</v>
      </c>
      <c r="E185" s="7">
        <v>23</v>
      </c>
      <c r="F185" s="67">
        <v>46.5</v>
      </c>
    </row>
    <row r="186" spans="1:6">
      <c r="A186" s="19" t="s">
        <v>22</v>
      </c>
      <c r="B186" s="19" t="s">
        <v>355</v>
      </c>
      <c r="C186" s="7">
        <v>2016</v>
      </c>
      <c r="D186" s="9" t="s">
        <v>5</v>
      </c>
      <c r="E186" s="7">
        <v>23</v>
      </c>
      <c r="F186" s="67">
        <v>57.4</v>
      </c>
    </row>
    <row r="187" spans="1:6">
      <c r="A187" s="19" t="s">
        <v>23</v>
      </c>
      <c r="B187" s="19" t="s">
        <v>356</v>
      </c>
      <c r="C187" s="7">
        <v>2016</v>
      </c>
      <c r="D187" s="9" t="s">
        <v>5</v>
      </c>
      <c r="E187" s="7">
        <v>23</v>
      </c>
      <c r="F187" s="67">
        <v>25.3</v>
      </c>
    </row>
    <row r="188" spans="1:6">
      <c r="A188" s="19" t="s">
        <v>24</v>
      </c>
      <c r="B188" s="19" t="s">
        <v>357</v>
      </c>
      <c r="C188" s="7">
        <v>2016</v>
      </c>
      <c r="D188" s="9" t="s">
        <v>5</v>
      </c>
      <c r="E188" s="7">
        <v>23</v>
      </c>
      <c r="F188" s="67">
        <v>39.9</v>
      </c>
    </row>
    <row r="189" spans="1:6">
      <c r="A189" s="19" t="s">
        <v>25</v>
      </c>
      <c r="B189" s="19" t="s">
        <v>358</v>
      </c>
      <c r="C189" s="7">
        <v>2016</v>
      </c>
      <c r="D189" s="9" t="s">
        <v>5</v>
      </c>
      <c r="E189" s="7">
        <v>23</v>
      </c>
      <c r="F189" s="67">
        <v>49</v>
      </c>
    </row>
    <row r="190" spans="1:6">
      <c r="A190" s="19" t="s">
        <v>26</v>
      </c>
      <c r="B190" s="19" t="s">
        <v>359</v>
      </c>
      <c r="C190" s="7">
        <v>2016</v>
      </c>
      <c r="D190" s="9" t="s">
        <v>5</v>
      </c>
      <c r="E190" s="7">
        <v>23</v>
      </c>
      <c r="F190" s="67">
        <v>48</v>
      </c>
    </row>
    <row r="191" spans="1:6">
      <c r="A191" s="19" t="s">
        <v>27</v>
      </c>
      <c r="B191" s="19" t="s">
        <v>360</v>
      </c>
      <c r="C191" s="7">
        <v>2016</v>
      </c>
      <c r="D191" s="9" t="s">
        <v>5</v>
      </c>
      <c r="E191" s="7">
        <v>23</v>
      </c>
      <c r="F191" s="67">
        <v>41.7</v>
      </c>
    </row>
    <row r="192" spans="1:6">
      <c r="A192" s="19" t="s">
        <v>28</v>
      </c>
      <c r="B192" s="19" t="s">
        <v>361</v>
      </c>
      <c r="C192" s="7">
        <v>2016</v>
      </c>
      <c r="D192" s="9" t="s">
        <v>5</v>
      </c>
      <c r="E192" s="7">
        <v>23</v>
      </c>
      <c r="F192" s="67">
        <v>46.2</v>
      </c>
    </row>
    <row r="193" spans="1:6">
      <c r="A193" s="19" t="s">
        <v>29</v>
      </c>
      <c r="B193" s="19" t="s">
        <v>362</v>
      </c>
      <c r="C193" s="7">
        <v>2016</v>
      </c>
      <c r="D193" s="9" t="s">
        <v>5</v>
      </c>
      <c r="E193" s="7">
        <v>23</v>
      </c>
      <c r="F193" s="67">
        <v>57.3</v>
      </c>
    </row>
    <row r="194" spans="1:6">
      <c r="A194" s="19" t="s">
        <v>30</v>
      </c>
      <c r="B194" s="19" t="s">
        <v>363</v>
      </c>
      <c r="C194" s="7">
        <v>2016</v>
      </c>
      <c r="D194" s="9" t="s">
        <v>5</v>
      </c>
      <c r="E194" s="7">
        <v>23</v>
      </c>
      <c r="F194" s="67">
        <v>40.6</v>
      </c>
    </row>
    <row r="195" spans="1:6">
      <c r="A195" s="19" t="s">
        <v>31</v>
      </c>
      <c r="B195" s="19" t="s">
        <v>364</v>
      </c>
      <c r="C195" s="7">
        <v>2016</v>
      </c>
      <c r="D195" s="9" t="s">
        <v>5</v>
      </c>
      <c r="E195" s="7">
        <v>23</v>
      </c>
      <c r="F195" s="67">
        <v>46.1</v>
      </c>
    </row>
    <row r="196" spans="1:6">
      <c r="A196" s="19" t="s">
        <v>32</v>
      </c>
      <c r="B196" s="19" t="s">
        <v>365</v>
      </c>
      <c r="C196" s="7">
        <v>2016</v>
      </c>
      <c r="D196" s="9" t="s">
        <v>5</v>
      </c>
      <c r="E196" s="7">
        <v>23</v>
      </c>
      <c r="F196" s="67">
        <v>40.299999999999997</v>
      </c>
    </row>
    <row r="197" spans="1:6">
      <c r="A197" s="19" t="s">
        <v>33</v>
      </c>
      <c r="B197" s="19" t="s">
        <v>366</v>
      </c>
      <c r="C197" s="7">
        <v>2016</v>
      </c>
      <c r="D197" s="9" t="s">
        <v>5</v>
      </c>
      <c r="E197" s="7">
        <v>23</v>
      </c>
      <c r="F197" s="67">
        <v>31.2</v>
      </c>
    </row>
    <row r="198" spans="1:6">
      <c r="A198" s="19" t="s">
        <v>34</v>
      </c>
      <c r="B198" s="19" t="s">
        <v>367</v>
      </c>
      <c r="C198" s="7">
        <v>2016</v>
      </c>
      <c r="D198" s="9" t="s">
        <v>5</v>
      </c>
      <c r="E198" s="7">
        <v>23</v>
      </c>
      <c r="F198" s="67">
        <v>48</v>
      </c>
    </row>
    <row r="199" spans="1:6">
      <c r="A199" s="19" t="s">
        <v>35</v>
      </c>
      <c r="B199" s="19" t="s">
        <v>368</v>
      </c>
      <c r="C199" s="7">
        <v>2016</v>
      </c>
      <c r="D199" s="9" t="s">
        <v>5</v>
      </c>
      <c r="E199" s="7">
        <v>23</v>
      </c>
      <c r="F199" s="67">
        <v>39.9</v>
      </c>
    </row>
    <row r="200" spans="1:6">
      <c r="A200" s="20" t="s">
        <v>3</v>
      </c>
      <c r="B200" s="19" t="s">
        <v>336</v>
      </c>
      <c r="C200" s="7">
        <v>2015</v>
      </c>
      <c r="D200" s="9" t="s">
        <v>5</v>
      </c>
      <c r="E200" s="7">
        <v>23</v>
      </c>
      <c r="F200" s="67">
        <v>44.9</v>
      </c>
    </row>
    <row r="201" spans="1:6">
      <c r="A201" s="20" t="s">
        <v>4</v>
      </c>
      <c r="B201" s="19" t="s">
        <v>337</v>
      </c>
      <c r="C201" s="7">
        <v>2015</v>
      </c>
      <c r="D201" s="9" t="s">
        <v>5</v>
      </c>
      <c r="E201" s="7">
        <v>23</v>
      </c>
      <c r="F201" s="67">
        <v>54.2</v>
      </c>
    </row>
    <row r="202" spans="1:6">
      <c r="A202" s="19" t="s">
        <v>5</v>
      </c>
      <c r="B202" s="19" t="s">
        <v>338</v>
      </c>
      <c r="C202" s="7">
        <v>2015</v>
      </c>
      <c r="D202" s="9" t="s">
        <v>5</v>
      </c>
      <c r="E202" s="7">
        <v>23</v>
      </c>
      <c r="F202" s="67">
        <v>58.1</v>
      </c>
    </row>
    <row r="203" spans="1:6">
      <c r="A203" s="19" t="s">
        <v>6</v>
      </c>
      <c r="B203" s="19" t="s">
        <v>339</v>
      </c>
      <c r="C203" s="7">
        <v>2015</v>
      </c>
      <c r="D203" s="9" t="s">
        <v>5</v>
      </c>
      <c r="E203" s="7">
        <v>23</v>
      </c>
      <c r="F203" s="67">
        <v>57</v>
      </c>
    </row>
    <row r="204" spans="1:6">
      <c r="A204" s="19" t="s">
        <v>7</v>
      </c>
      <c r="B204" s="19" t="s">
        <v>340</v>
      </c>
      <c r="C204" s="7">
        <v>2015</v>
      </c>
      <c r="D204" s="9" t="s">
        <v>5</v>
      </c>
      <c r="E204" s="7">
        <v>23</v>
      </c>
      <c r="F204" s="67">
        <v>44.4</v>
      </c>
    </row>
    <row r="205" spans="1:6">
      <c r="A205" s="19" t="s">
        <v>8</v>
      </c>
      <c r="B205" s="19" t="s">
        <v>341</v>
      </c>
      <c r="C205" s="7">
        <v>2015</v>
      </c>
      <c r="D205" s="9" t="s">
        <v>5</v>
      </c>
      <c r="E205" s="7">
        <v>23</v>
      </c>
      <c r="F205" s="67">
        <v>48.1</v>
      </c>
    </row>
    <row r="206" spans="1:6">
      <c r="A206" s="19" t="s">
        <v>9</v>
      </c>
      <c r="B206" s="19" t="s">
        <v>342</v>
      </c>
      <c r="C206" s="7">
        <v>2015</v>
      </c>
      <c r="D206" s="9" t="s">
        <v>5</v>
      </c>
      <c r="E206" s="7">
        <v>23</v>
      </c>
      <c r="F206" s="67">
        <v>54.9</v>
      </c>
    </row>
    <row r="207" spans="1:6">
      <c r="A207" s="19" t="s">
        <v>10</v>
      </c>
      <c r="B207" s="19" t="s">
        <v>343</v>
      </c>
      <c r="C207" s="7">
        <v>2015</v>
      </c>
      <c r="D207" s="9" t="s">
        <v>5</v>
      </c>
      <c r="E207" s="7">
        <v>23</v>
      </c>
      <c r="F207" s="67">
        <v>23.1</v>
      </c>
    </row>
    <row r="208" spans="1:6">
      <c r="A208" s="19" t="s">
        <v>11</v>
      </c>
      <c r="B208" s="19" t="s">
        <v>344</v>
      </c>
      <c r="C208" s="7">
        <v>2015</v>
      </c>
      <c r="D208" s="9" t="s">
        <v>5</v>
      </c>
      <c r="E208" s="7">
        <v>23</v>
      </c>
      <c r="F208" s="67">
        <v>47.8</v>
      </c>
    </row>
    <row r="209" spans="1:6">
      <c r="A209" s="19" t="s">
        <v>12</v>
      </c>
      <c r="B209" s="19" t="s">
        <v>345</v>
      </c>
      <c r="C209" s="7">
        <v>2015</v>
      </c>
      <c r="D209" s="9" t="s">
        <v>5</v>
      </c>
      <c r="E209" s="7">
        <v>23</v>
      </c>
      <c r="F209" s="67">
        <v>64.5</v>
      </c>
    </row>
    <row r="210" spans="1:6">
      <c r="A210" s="19" t="s">
        <v>13</v>
      </c>
      <c r="B210" s="19" t="s">
        <v>346</v>
      </c>
      <c r="C210" s="7">
        <v>2015</v>
      </c>
      <c r="D210" s="9" t="s">
        <v>5</v>
      </c>
      <c r="E210" s="7">
        <v>23</v>
      </c>
      <c r="F210" s="67">
        <v>39.1</v>
      </c>
    </row>
    <row r="211" spans="1:6">
      <c r="A211" s="19" t="s">
        <v>14</v>
      </c>
      <c r="B211" s="19" t="s">
        <v>347</v>
      </c>
      <c r="C211" s="7">
        <v>2015</v>
      </c>
      <c r="D211" s="9" t="s">
        <v>5</v>
      </c>
      <c r="E211" s="7">
        <v>23</v>
      </c>
      <c r="F211" s="67">
        <v>40.4</v>
      </c>
    </row>
    <row r="212" spans="1:6">
      <c r="A212" s="19" t="s">
        <v>15</v>
      </c>
      <c r="B212" s="19" t="s">
        <v>348</v>
      </c>
      <c r="C212" s="7">
        <v>2015</v>
      </c>
      <c r="D212" s="9" t="s">
        <v>5</v>
      </c>
      <c r="E212" s="7">
        <v>23</v>
      </c>
      <c r="F212" s="67">
        <v>25.3</v>
      </c>
    </row>
    <row r="213" spans="1:6">
      <c r="A213" s="19" t="s">
        <v>16</v>
      </c>
      <c r="B213" s="19" t="s">
        <v>349</v>
      </c>
      <c r="C213" s="7">
        <v>2015</v>
      </c>
      <c r="D213" s="9" t="s">
        <v>5</v>
      </c>
      <c r="E213" s="7">
        <v>23</v>
      </c>
      <c r="F213" s="67">
        <v>34.1</v>
      </c>
    </row>
    <row r="214" spans="1:6">
      <c r="A214" s="19" t="s">
        <v>17</v>
      </c>
      <c r="B214" s="19" t="s">
        <v>350</v>
      </c>
      <c r="C214" s="7">
        <v>2015</v>
      </c>
      <c r="D214" s="9" t="s">
        <v>5</v>
      </c>
      <c r="E214" s="7">
        <v>23</v>
      </c>
      <c r="F214" s="67">
        <v>56.1</v>
      </c>
    </row>
    <row r="215" spans="1:6">
      <c r="A215" s="19" t="s">
        <v>18</v>
      </c>
      <c r="B215" s="19" t="s">
        <v>351</v>
      </c>
      <c r="C215" s="7">
        <v>2015</v>
      </c>
      <c r="D215" s="9" t="s">
        <v>5</v>
      </c>
      <c r="E215" s="7">
        <v>23</v>
      </c>
      <c r="F215" s="67">
        <v>49.2</v>
      </c>
    </row>
    <row r="216" spans="1:6">
      <c r="A216" s="19" t="s">
        <v>19</v>
      </c>
      <c r="B216" s="19" t="s">
        <v>352</v>
      </c>
      <c r="C216" s="7">
        <v>2015</v>
      </c>
      <c r="D216" s="9" t="s">
        <v>5</v>
      </c>
      <c r="E216" s="7">
        <v>23</v>
      </c>
      <c r="F216" s="67">
        <v>32.5</v>
      </c>
    </row>
    <row r="217" spans="1:6">
      <c r="A217" s="19" t="s">
        <v>20</v>
      </c>
      <c r="B217" s="19" t="s">
        <v>353</v>
      </c>
      <c r="C217" s="7">
        <v>2015</v>
      </c>
      <c r="D217" s="9" t="s">
        <v>5</v>
      </c>
      <c r="E217" s="7">
        <v>23</v>
      </c>
      <c r="F217" s="67">
        <v>41.8</v>
      </c>
    </row>
    <row r="218" spans="1:6">
      <c r="A218" s="19" t="s">
        <v>21</v>
      </c>
      <c r="B218" s="19" t="s">
        <v>354</v>
      </c>
      <c r="C218" s="7">
        <v>2015</v>
      </c>
      <c r="D218" s="9" t="s">
        <v>5</v>
      </c>
      <c r="E218" s="7">
        <v>23</v>
      </c>
      <c r="F218" s="67">
        <v>44.5</v>
      </c>
    </row>
    <row r="219" spans="1:6">
      <c r="A219" s="19" t="s">
        <v>22</v>
      </c>
      <c r="B219" s="19" t="s">
        <v>355</v>
      </c>
      <c r="C219" s="7">
        <v>2015</v>
      </c>
      <c r="D219" s="9" t="s">
        <v>5</v>
      </c>
      <c r="E219" s="7">
        <v>23</v>
      </c>
      <c r="F219" s="67">
        <v>58.9</v>
      </c>
    </row>
    <row r="220" spans="1:6">
      <c r="A220" s="19" t="s">
        <v>23</v>
      </c>
      <c r="B220" s="19" t="s">
        <v>356</v>
      </c>
      <c r="C220" s="7">
        <v>2015</v>
      </c>
      <c r="D220" s="9" t="s">
        <v>5</v>
      </c>
      <c r="E220" s="7">
        <v>23</v>
      </c>
      <c r="F220" s="67">
        <v>24.6</v>
      </c>
    </row>
    <row r="221" spans="1:6">
      <c r="A221" s="19" t="s">
        <v>24</v>
      </c>
      <c r="B221" s="19" t="s">
        <v>357</v>
      </c>
      <c r="C221" s="7">
        <v>2015</v>
      </c>
      <c r="D221" s="9" t="s">
        <v>5</v>
      </c>
      <c r="E221" s="7">
        <v>23</v>
      </c>
      <c r="F221" s="67">
        <v>37.9</v>
      </c>
    </row>
    <row r="222" spans="1:6">
      <c r="A222" s="19" t="s">
        <v>25</v>
      </c>
      <c r="B222" s="19" t="s">
        <v>358</v>
      </c>
      <c r="C222" s="7">
        <v>2015</v>
      </c>
      <c r="D222" s="9" t="s">
        <v>5</v>
      </c>
      <c r="E222" s="7">
        <v>23</v>
      </c>
      <c r="F222" s="67">
        <v>51</v>
      </c>
    </row>
    <row r="223" spans="1:6">
      <c r="A223" s="19" t="s">
        <v>26</v>
      </c>
      <c r="B223" s="19" t="s">
        <v>359</v>
      </c>
      <c r="C223" s="7">
        <v>2015</v>
      </c>
      <c r="D223" s="9" t="s">
        <v>5</v>
      </c>
      <c r="E223" s="7">
        <v>23</v>
      </c>
      <c r="F223" s="67">
        <v>47</v>
      </c>
    </row>
    <row r="224" spans="1:6">
      <c r="A224" s="19" t="s">
        <v>27</v>
      </c>
      <c r="B224" s="19" t="s">
        <v>360</v>
      </c>
      <c r="C224" s="7">
        <v>2015</v>
      </c>
      <c r="D224" s="9" t="s">
        <v>5</v>
      </c>
      <c r="E224" s="7">
        <v>23</v>
      </c>
      <c r="F224" s="67">
        <v>38.700000000000003</v>
      </c>
    </row>
    <row r="225" spans="1:6">
      <c r="A225" s="19" t="s">
        <v>28</v>
      </c>
      <c r="B225" s="19" t="s">
        <v>361</v>
      </c>
      <c r="C225" s="7">
        <v>2015</v>
      </c>
      <c r="D225" s="9" t="s">
        <v>5</v>
      </c>
      <c r="E225" s="7">
        <v>23</v>
      </c>
      <c r="F225" s="67">
        <v>48.2</v>
      </c>
    </row>
    <row r="226" spans="1:6">
      <c r="A226" s="19" t="s">
        <v>29</v>
      </c>
      <c r="B226" s="19" t="s">
        <v>362</v>
      </c>
      <c r="C226" s="7">
        <v>2015</v>
      </c>
      <c r="D226" s="9" t="s">
        <v>5</v>
      </c>
      <c r="E226" s="7">
        <v>23</v>
      </c>
      <c r="F226" s="67">
        <v>58.9</v>
      </c>
    </row>
    <row r="227" spans="1:6">
      <c r="A227" s="19" t="s">
        <v>30</v>
      </c>
      <c r="B227" s="19" t="s">
        <v>363</v>
      </c>
      <c r="C227" s="7">
        <v>2015</v>
      </c>
      <c r="D227" s="9" t="s">
        <v>5</v>
      </c>
      <c r="E227" s="7">
        <v>23</v>
      </c>
      <c r="F227" s="67">
        <v>42</v>
      </c>
    </row>
    <row r="228" spans="1:6">
      <c r="A228" s="19" t="s">
        <v>31</v>
      </c>
      <c r="B228" s="19" t="s">
        <v>364</v>
      </c>
      <c r="C228" s="7">
        <v>2015</v>
      </c>
      <c r="D228" s="9" t="s">
        <v>5</v>
      </c>
      <c r="E228" s="7">
        <v>23</v>
      </c>
      <c r="F228" s="67">
        <v>47.7</v>
      </c>
    </row>
    <row r="229" spans="1:6">
      <c r="A229" s="19" t="s">
        <v>32</v>
      </c>
      <c r="B229" s="19" t="s">
        <v>365</v>
      </c>
      <c r="C229" s="7">
        <v>2015</v>
      </c>
      <c r="D229" s="9" t="s">
        <v>5</v>
      </c>
      <c r="E229" s="7">
        <v>23</v>
      </c>
      <c r="F229" s="67">
        <v>32.5</v>
      </c>
    </row>
    <row r="230" spans="1:6">
      <c r="A230" s="19" t="s">
        <v>33</v>
      </c>
      <c r="B230" s="19" t="s">
        <v>366</v>
      </c>
      <c r="C230" s="7">
        <v>2015</v>
      </c>
      <c r="D230" s="9" t="s">
        <v>5</v>
      </c>
      <c r="E230" s="7">
        <v>23</v>
      </c>
      <c r="F230" s="67">
        <v>31</v>
      </c>
    </row>
    <row r="231" spans="1:6">
      <c r="A231" s="19" t="s">
        <v>34</v>
      </c>
      <c r="B231" s="19" t="s">
        <v>367</v>
      </c>
      <c r="C231" s="7">
        <v>2015</v>
      </c>
      <c r="D231" s="9" t="s">
        <v>5</v>
      </c>
      <c r="E231" s="7">
        <v>23</v>
      </c>
      <c r="F231" s="67">
        <v>43.3</v>
      </c>
    </row>
    <row r="232" spans="1:6">
      <c r="A232" s="19" t="s">
        <v>35</v>
      </c>
      <c r="B232" s="19" t="s">
        <v>368</v>
      </c>
      <c r="C232" s="7">
        <v>2015</v>
      </c>
      <c r="D232" s="9" t="s">
        <v>5</v>
      </c>
      <c r="E232" s="7">
        <v>23</v>
      </c>
      <c r="F232" s="67">
        <v>35.6</v>
      </c>
    </row>
    <row r="233" spans="1:6">
      <c r="A233" s="20" t="s">
        <v>3</v>
      </c>
      <c r="B233" s="19" t="s">
        <v>336</v>
      </c>
      <c r="C233" s="7">
        <v>2010</v>
      </c>
      <c r="D233" s="9" t="s">
        <v>5</v>
      </c>
      <c r="E233" s="7">
        <v>23</v>
      </c>
      <c r="F233" s="63">
        <v>17.237400000000001</v>
      </c>
    </row>
    <row r="234" spans="1:6">
      <c r="A234" s="20" t="s">
        <v>4</v>
      </c>
      <c r="B234" s="19" t="s">
        <v>337</v>
      </c>
      <c r="C234" s="7">
        <v>2010</v>
      </c>
      <c r="D234" s="9" t="s">
        <v>5</v>
      </c>
      <c r="E234" s="7">
        <v>23</v>
      </c>
      <c r="F234" s="62">
        <v>27.365699999999997</v>
      </c>
    </row>
    <row r="235" spans="1:6">
      <c r="A235" s="19" t="s">
        <v>5</v>
      </c>
      <c r="B235" s="19" t="s">
        <v>338</v>
      </c>
      <c r="C235" s="7">
        <v>2010</v>
      </c>
      <c r="D235" s="9" t="s">
        <v>5</v>
      </c>
      <c r="E235" s="7">
        <v>23</v>
      </c>
      <c r="F235" s="62">
        <v>46.671700000000001</v>
      </c>
    </row>
    <row r="236" spans="1:6">
      <c r="A236" s="19" t="s">
        <v>6</v>
      </c>
      <c r="B236" s="19" t="s">
        <v>339</v>
      </c>
      <c r="C236" s="7">
        <v>2010</v>
      </c>
      <c r="D236" s="9" t="s">
        <v>5</v>
      </c>
      <c r="E236" s="7">
        <v>23</v>
      </c>
      <c r="F236" s="62">
        <v>42.833399999999997</v>
      </c>
    </row>
    <row r="237" spans="1:6">
      <c r="A237" s="19" t="s">
        <v>7</v>
      </c>
      <c r="B237" s="19" t="s">
        <v>340</v>
      </c>
      <c r="C237" s="7">
        <v>2010</v>
      </c>
      <c r="D237" s="9" t="s">
        <v>5</v>
      </c>
      <c r="E237" s="7">
        <v>23</v>
      </c>
      <c r="F237" s="62">
        <v>18.1248</v>
      </c>
    </row>
    <row r="238" spans="1:6">
      <c r="A238" s="19" t="s">
        <v>8</v>
      </c>
      <c r="B238" s="19" t="s">
        <v>341</v>
      </c>
      <c r="C238" s="7">
        <v>2010</v>
      </c>
      <c r="D238" s="9" t="s">
        <v>5</v>
      </c>
      <c r="E238" s="7">
        <v>23</v>
      </c>
      <c r="F238" s="62">
        <v>24.588200000000001</v>
      </c>
    </row>
    <row r="239" spans="1:6">
      <c r="A239" s="19" t="s">
        <v>9</v>
      </c>
      <c r="B239" s="19" t="s">
        <v>342</v>
      </c>
      <c r="C239" s="7">
        <v>2010</v>
      </c>
      <c r="D239" s="9" t="s">
        <v>5</v>
      </c>
      <c r="E239" s="7">
        <v>23</v>
      </c>
      <c r="F239" s="62">
        <v>26.622400000000003</v>
      </c>
    </row>
    <row r="240" spans="1:6">
      <c r="A240" s="19" t="s">
        <v>10</v>
      </c>
      <c r="B240" s="19" t="s">
        <v>343</v>
      </c>
      <c r="C240" s="7">
        <v>2010</v>
      </c>
      <c r="D240" s="9" t="s">
        <v>5</v>
      </c>
      <c r="E240" s="7">
        <v>23</v>
      </c>
      <c r="F240" s="62">
        <v>5.0180000000000007</v>
      </c>
    </row>
    <row r="241" spans="1:6">
      <c r="A241" s="19" t="s">
        <v>11</v>
      </c>
      <c r="B241" s="19" t="s">
        <v>344</v>
      </c>
      <c r="C241" s="7">
        <v>2010</v>
      </c>
      <c r="D241" s="9" t="s">
        <v>5</v>
      </c>
      <c r="E241" s="7">
        <v>23</v>
      </c>
      <c r="F241" s="62">
        <v>23.616899999999998</v>
      </c>
    </row>
    <row r="242" spans="1:6">
      <c r="A242" s="19" t="s">
        <v>12</v>
      </c>
      <c r="B242" s="19" t="s">
        <v>345</v>
      </c>
      <c r="C242" s="7">
        <v>2010</v>
      </c>
      <c r="D242" s="9" t="s">
        <v>5</v>
      </c>
      <c r="E242" s="7">
        <v>23</v>
      </c>
      <c r="F242" s="62">
        <v>50.332299999999996</v>
      </c>
    </row>
    <row r="243" spans="1:6">
      <c r="A243" s="19" t="s">
        <v>13</v>
      </c>
      <c r="B243" s="19" t="s">
        <v>346</v>
      </c>
      <c r="C243" s="7">
        <v>2010</v>
      </c>
      <c r="D243" s="9" t="s">
        <v>5</v>
      </c>
      <c r="E243" s="7">
        <v>23</v>
      </c>
      <c r="F243" s="62">
        <v>16.098299999999998</v>
      </c>
    </row>
    <row r="244" spans="1:6">
      <c r="A244" s="19" t="s">
        <v>14</v>
      </c>
      <c r="B244" s="19" t="s">
        <v>347</v>
      </c>
      <c r="C244" s="7">
        <v>2010</v>
      </c>
      <c r="D244" s="9" t="s">
        <v>5</v>
      </c>
      <c r="E244" s="7">
        <v>23</v>
      </c>
      <c r="F244" s="62">
        <v>22.194600000000001</v>
      </c>
    </row>
    <row r="245" spans="1:6">
      <c r="A245" s="19" t="s">
        <v>15</v>
      </c>
      <c r="B245" s="19" t="s">
        <v>348</v>
      </c>
      <c r="C245" s="7">
        <v>2010</v>
      </c>
      <c r="D245" s="9" t="s">
        <v>5</v>
      </c>
      <c r="E245" s="7">
        <v>23</v>
      </c>
      <c r="F245" s="62">
        <v>7.309400000000001</v>
      </c>
    </row>
    <row r="246" spans="1:6">
      <c r="A246" s="19" t="s">
        <v>16</v>
      </c>
      <c r="B246" s="19" t="s">
        <v>349</v>
      </c>
      <c r="C246" s="7">
        <v>2010</v>
      </c>
      <c r="D246" s="9" t="s">
        <v>5</v>
      </c>
      <c r="E246" s="7">
        <v>23</v>
      </c>
      <c r="F246" s="62">
        <v>14.610300000000001</v>
      </c>
    </row>
    <row r="247" spans="1:6">
      <c r="A247" s="19" t="s">
        <v>17</v>
      </c>
      <c r="B247" s="19" t="s">
        <v>350</v>
      </c>
      <c r="C247" s="7">
        <v>2010</v>
      </c>
      <c r="D247" s="9" t="s">
        <v>5</v>
      </c>
      <c r="E247" s="7">
        <v>23</v>
      </c>
      <c r="F247" s="62">
        <v>24.543300000000002</v>
      </c>
    </row>
    <row r="248" spans="1:6">
      <c r="A248" s="19" t="s">
        <v>18</v>
      </c>
      <c r="B248" s="19" t="s">
        <v>351</v>
      </c>
      <c r="C248" s="7">
        <v>2010</v>
      </c>
      <c r="D248" s="9" t="s">
        <v>5</v>
      </c>
      <c r="E248" s="7">
        <v>23</v>
      </c>
      <c r="F248" s="62">
        <v>25.990200000000002</v>
      </c>
    </row>
    <row r="249" spans="1:6">
      <c r="A249" s="19" t="s">
        <v>19</v>
      </c>
      <c r="B249" s="19" t="s">
        <v>352</v>
      </c>
      <c r="C249" s="7">
        <v>2010</v>
      </c>
      <c r="D249" s="9" t="s">
        <v>5</v>
      </c>
      <c r="E249" s="7">
        <v>23</v>
      </c>
      <c r="F249" s="62">
        <v>14.780299999999999</v>
      </c>
    </row>
    <row r="250" spans="1:6">
      <c r="A250" s="19" t="s">
        <v>20</v>
      </c>
      <c r="B250" s="19" t="s">
        <v>353</v>
      </c>
      <c r="C250" s="7">
        <v>2010</v>
      </c>
      <c r="D250" s="9" t="s">
        <v>5</v>
      </c>
      <c r="E250" s="7">
        <v>23</v>
      </c>
      <c r="F250" s="62">
        <v>23.566000000000003</v>
      </c>
    </row>
    <row r="251" spans="1:6">
      <c r="A251" s="19" t="s">
        <v>21</v>
      </c>
      <c r="B251" s="19" t="s">
        <v>354</v>
      </c>
      <c r="C251" s="7">
        <v>2010</v>
      </c>
      <c r="D251" s="9" t="s">
        <v>5</v>
      </c>
      <c r="E251" s="7">
        <v>23</v>
      </c>
      <c r="F251" s="62">
        <v>16.496099999999998</v>
      </c>
    </row>
    <row r="252" spans="1:6">
      <c r="A252" s="19" t="s">
        <v>22</v>
      </c>
      <c r="B252" s="19" t="s">
        <v>355</v>
      </c>
      <c r="C252" s="7">
        <v>2010</v>
      </c>
      <c r="D252" s="9" t="s">
        <v>5</v>
      </c>
      <c r="E252" s="7">
        <v>23</v>
      </c>
      <c r="F252" s="62">
        <v>30.2973</v>
      </c>
    </row>
    <row r="253" spans="1:6">
      <c r="A253" s="19" t="s">
        <v>23</v>
      </c>
      <c r="B253" s="19" t="s">
        <v>356</v>
      </c>
      <c r="C253" s="7">
        <v>2010</v>
      </c>
      <c r="D253" s="9" t="s">
        <v>5</v>
      </c>
      <c r="E253" s="7">
        <v>23</v>
      </c>
      <c r="F253" s="62">
        <v>7.6978000000000009</v>
      </c>
    </row>
    <row r="254" spans="1:6">
      <c r="A254" s="19" t="s">
        <v>24</v>
      </c>
      <c r="B254" s="19" t="s">
        <v>357</v>
      </c>
      <c r="C254" s="7">
        <v>2010</v>
      </c>
      <c r="D254" s="9" t="s">
        <v>5</v>
      </c>
      <c r="E254" s="7">
        <v>23</v>
      </c>
      <c r="F254" s="62">
        <v>9.9077999999999999</v>
      </c>
    </row>
    <row r="255" spans="1:6">
      <c r="A255" s="19" t="s">
        <v>25</v>
      </c>
      <c r="B255" s="19" t="s">
        <v>358</v>
      </c>
      <c r="C255" s="7">
        <v>2010</v>
      </c>
      <c r="D255" s="9" t="s">
        <v>5</v>
      </c>
      <c r="E255" s="7">
        <v>23</v>
      </c>
      <c r="F255" s="62">
        <v>24.976000000000003</v>
      </c>
    </row>
    <row r="256" spans="1:6">
      <c r="A256" s="19" t="s">
        <v>26</v>
      </c>
      <c r="B256" s="19" t="s">
        <v>359</v>
      </c>
      <c r="C256" s="7">
        <v>2010</v>
      </c>
      <c r="D256" s="9" t="s">
        <v>5</v>
      </c>
      <c r="E256" s="7">
        <v>23</v>
      </c>
      <c r="F256" s="62">
        <v>30.913699999999999</v>
      </c>
    </row>
    <row r="257" spans="1:6">
      <c r="A257" s="19" t="s">
        <v>27</v>
      </c>
      <c r="B257" s="19" t="s">
        <v>360</v>
      </c>
      <c r="C257" s="7">
        <v>2010</v>
      </c>
      <c r="D257" s="9" t="s">
        <v>5</v>
      </c>
      <c r="E257" s="7">
        <v>23</v>
      </c>
      <c r="F257" s="62">
        <v>13.375300000000001</v>
      </c>
    </row>
    <row r="258" spans="1:6">
      <c r="A258" s="19" t="s">
        <v>28</v>
      </c>
      <c r="B258" s="19" t="s">
        <v>361</v>
      </c>
      <c r="C258" s="7">
        <v>2010</v>
      </c>
      <c r="D258" s="9" t="s">
        <v>5</v>
      </c>
      <c r="E258" s="7">
        <v>23</v>
      </c>
      <c r="F258" s="62">
        <v>27.2057</v>
      </c>
    </row>
    <row r="259" spans="1:6">
      <c r="A259" s="19" t="s">
        <v>29</v>
      </c>
      <c r="B259" s="19" t="s">
        <v>362</v>
      </c>
      <c r="C259" s="7">
        <v>2010</v>
      </c>
      <c r="D259" s="9" t="s">
        <v>5</v>
      </c>
      <c r="E259" s="7">
        <v>23</v>
      </c>
      <c r="F259" s="62">
        <v>28.356100000000001</v>
      </c>
    </row>
    <row r="260" spans="1:6">
      <c r="A260" s="19" t="s">
        <v>30</v>
      </c>
      <c r="B260" s="19" t="s">
        <v>363</v>
      </c>
      <c r="C260" s="7">
        <v>2010</v>
      </c>
      <c r="D260" s="9" t="s">
        <v>5</v>
      </c>
      <c r="E260" s="7">
        <v>23</v>
      </c>
      <c r="F260" s="62">
        <v>19.622500000000002</v>
      </c>
    </row>
    <row r="261" spans="1:6">
      <c r="A261" s="19" t="s">
        <v>31</v>
      </c>
      <c r="B261" s="19" t="s">
        <v>364</v>
      </c>
      <c r="C261" s="7">
        <v>2010</v>
      </c>
      <c r="D261" s="9" t="s">
        <v>5</v>
      </c>
      <c r="E261" s="7">
        <v>23</v>
      </c>
      <c r="F261" s="62">
        <v>20.697199999999999</v>
      </c>
    </row>
    <row r="262" spans="1:6">
      <c r="A262" s="19" t="s">
        <v>32</v>
      </c>
      <c r="B262" s="19" t="s">
        <v>365</v>
      </c>
      <c r="C262" s="7">
        <v>2010</v>
      </c>
      <c r="D262" s="9" t="s">
        <v>5</v>
      </c>
      <c r="E262" s="7">
        <v>23</v>
      </c>
      <c r="F262" s="62">
        <v>16.305399999999999</v>
      </c>
    </row>
    <row r="263" spans="1:6">
      <c r="A263" s="19" t="s">
        <v>33</v>
      </c>
      <c r="B263" s="19" t="s">
        <v>366</v>
      </c>
      <c r="C263" s="7">
        <v>2010</v>
      </c>
      <c r="D263" s="9" t="s">
        <v>5</v>
      </c>
      <c r="E263" s="7">
        <v>23</v>
      </c>
      <c r="F263" s="62">
        <v>12.4709</v>
      </c>
    </row>
    <row r="264" spans="1:6">
      <c r="A264" s="19" t="s">
        <v>34</v>
      </c>
      <c r="B264" s="19" t="s">
        <v>367</v>
      </c>
      <c r="C264" s="7">
        <v>2010</v>
      </c>
      <c r="D264" s="9" t="s">
        <v>5</v>
      </c>
      <c r="E264" s="7">
        <v>23</v>
      </c>
      <c r="F264" s="62">
        <v>10.8332</v>
      </c>
    </row>
    <row r="265" spans="1:6">
      <c r="A265" s="19" t="s">
        <v>35</v>
      </c>
      <c r="B265" s="19" t="s">
        <v>368</v>
      </c>
      <c r="C265" s="7">
        <v>2010</v>
      </c>
      <c r="D265" s="9" t="s">
        <v>5</v>
      </c>
      <c r="E265" s="7">
        <v>23</v>
      </c>
      <c r="F265" s="62">
        <v>18.6172</v>
      </c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outlinePr summaryBelow="0" summaryRight="0"/>
  </sheetPr>
  <dimension ref="A1:I228"/>
  <sheetViews>
    <sheetView workbookViewId="0"/>
  </sheetViews>
  <sheetFormatPr baseColWidth="10" defaultColWidth="12.6640625" defaultRowHeight="15.75" customHeight="1"/>
  <cols>
    <col min="6" max="6" width="13.83203125" customWidth="1"/>
  </cols>
  <sheetData>
    <row r="1" spans="1:6">
      <c r="A1" s="68" t="s">
        <v>1</v>
      </c>
      <c r="B1" s="68" t="s">
        <v>334</v>
      </c>
      <c r="C1" s="68" t="s">
        <v>0</v>
      </c>
      <c r="D1" s="68" t="s">
        <v>37</v>
      </c>
      <c r="E1" s="68" t="s">
        <v>39</v>
      </c>
      <c r="F1" s="68" t="s">
        <v>335</v>
      </c>
    </row>
    <row r="2" spans="1:6">
      <c r="A2" s="69" t="s">
        <v>3</v>
      </c>
      <c r="B2" s="68" t="s">
        <v>336</v>
      </c>
      <c r="C2" s="70">
        <v>2015</v>
      </c>
      <c r="D2" s="71" t="s">
        <v>5</v>
      </c>
      <c r="E2" s="70">
        <v>24</v>
      </c>
      <c r="F2" s="70">
        <v>39.200000000000003</v>
      </c>
    </row>
    <row r="3" spans="1:6">
      <c r="A3" s="69" t="s">
        <v>3</v>
      </c>
      <c r="B3" s="68" t="s">
        <v>336</v>
      </c>
      <c r="C3" s="70">
        <v>2016</v>
      </c>
      <c r="D3" s="71" t="s">
        <v>5</v>
      </c>
      <c r="E3" s="70">
        <v>24</v>
      </c>
      <c r="F3" s="70">
        <v>47</v>
      </c>
    </row>
    <row r="4" spans="1:6">
      <c r="A4" s="69" t="s">
        <v>3</v>
      </c>
      <c r="B4" s="68" t="s">
        <v>336</v>
      </c>
      <c r="C4" s="70">
        <v>2017</v>
      </c>
      <c r="D4" s="71" t="s">
        <v>5</v>
      </c>
      <c r="E4" s="70">
        <v>24</v>
      </c>
      <c r="F4" s="70">
        <v>50.7</v>
      </c>
    </row>
    <row r="5" spans="1:6">
      <c r="A5" s="69" t="s">
        <v>3</v>
      </c>
      <c r="B5" s="68" t="s">
        <v>336</v>
      </c>
      <c r="C5" s="70">
        <v>2018</v>
      </c>
      <c r="D5" s="71" t="s">
        <v>5</v>
      </c>
      <c r="E5" s="70">
        <v>24</v>
      </c>
      <c r="F5" s="70">
        <v>52.5</v>
      </c>
    </row>
    <row r="6" spans="1:6">
      <c r="A6" s="69" t="s">
        <v>3</v>
      </c>
      <c r="B6" s="68" t="s">
        <v>336</v>
      </c>
      <c r="C6" s="70">
        <v>2020</v>
      </c>
      <c r="D6" s="71" t="s">
        <v>5</v>
      </c>
      <c r="E6" s="70">
        <v>24</v>
      </c>
      <c r="F6" s="70">
        <v>59.9</v>
      </c>
    </row>
    <row r="7" spans="1:6">
      <c r="A7" s="69" t="s">
        <v>3</v>
      </c>
      <c r="B7" s="68" t="s">
        <v>336</v>
      </c>
      <c r="C7" s="70">
        <v>2021</v>
      </c>
      <c r="D7" s="71" t="s">
        <v>5</v>
      </c>
      <c r="E7" s="70">
        <v>24</v>
      </c>
      <c r="F7" s="70">
        <v>66.400000000000006</v>
      </c>
    </row>
    <row r="8" spans="1:6">
      <c r="A8" s="69" t="s">
        <v>4</v>
      </c>
      <c r="B8" s="68" t="s">
        <v>337</v>
      </c>
      <c r="C8" s="70">
        <v>2015</v>
      </c>
      <c r="D8" s="71" t="s">
        <v>5</v>
      </c>
      <c r="E8" s="70">
        <v>24</v>
      </c>
      <c r="F8" s="23">
        <v>40.299999999999997</v>
      </c>
    </row>
    <row r="9" spans="1:6">
      <c r="A9" s="69" t="s">
        <v>4</v>
      </c>
      <c r="B9" s="68" t="s">
        <v>337</v>
      </c>
      <c r="C9" s="70">
        <v>2016</v>
      </c>
      <c r="D9" s="71" t="s">
        <v>5</v>
      </c>
      <c r="E9" s="70">
        <v>24</v>
      </c>
      <c r="F9" s="23">
        <v>46.9</v>
      </c>
    </row>
    <row r="10" spans="1:6">
      <c r="A10" s="69" t="s">
        <v>4</v>
      </c>
      <c r="B10" s="68" t="s">
        <v>337</v>
      </c>
      <c r="C10" s="70">
        <v>2017</v>
      </c>
      <c r="D10" s="71" t="s">
        <v>5</v>
      </c>
      <c r="E10" s="70">
        <v>24</v>
      </c>
      <c r="F10" s="23">
        <v>51.686804690000002</v>
      </c>
    </row>
    <row r="11" spans="1:6">
      <c r="A11" s="69" t="s">
        <v>4</v>
      </c>
      <c r="B11" s="68" t="s">
        <v>337</v>
      </c>
      <c r="C11" s="70">
        <v>2018</v>
      </c>
      <c r="D11" s="71" t="s">
        <v>5</v>
      </c>
      <c r="E11" s="70">
        <v>24</v>
      </c>
      <c r="F11" s="70">
        <v>56.65</v>
      </c>
    </row>
    <row r="12" spans="1:6">
      <c r="A12" s="69" t="s">
        <v>4</v>
      </c>
      <c r="B12" s="68" t="s">
        <v>337</v>
      </c>
      <c r="C12" s="70">
        <v>2020</v>
      </c>
      <c r="D12" s="71" t="s">
        <v>5</v>
      </c>
      <c r="E12" s="70">
        <v>24</v>
      </c>
      <c r="F12" s="70">
        <v>68.099999999999994</v>
      </c>
    </row>
    <row r="13" spans="1:6">
      <c r="A13" s="69" t="s">
        <v>4</v>
      </c>
      <c r="B13" s="68" t="s">
        <v>337</v>
      </c>
      <c r="C13" s="70">
        <v>2021</v>
      </c>
      <c r="D13" s="71" t="s">
        <v>5</v>
      </c>
      <c r="E13" s="70">
        <v>24</v>
      </c>
      <c r="F13" s="23">
        <v>71.599999999999994</v>
      </c>
    </row>
    <row r="14" spans="1:6">
      <c r="A14" s="68" t="s">
        <v>5</v>
      </c>
      <c r="B14" s="68" t="s">
        <v>338</v>
      </c>
      <c r="C14" s="70">
        <v>2015</v>
      </c>
      <c r="D14" s="71" t="s">
        <v>5</v>
      </c>
      <c r="E14" s="70">
        <v>24</v>
      </c>
      <c r="F14" s="23">
        <v>56.5</v>
      </c>
    </row>
    <row r="15" spans="1:6">
      <c r="A15" s="68" t="s">
        <v>5</v>
      </c>
      <c r="B15" s="68" t="s">
        <v>338</v>
      </c>
      <c r="C15" s="70">
        <v>2016</v>
      </c>
      <c r="D15" s="71" t="s">
        <v>5</v>
      </c>
      <c r="E15" s="70">
        <v>24</v>
      </c>
      <c r="F15" s="23">
        <v>68</v>
      </c>
    </row>
    <row r="16" spans="1:6">
      <c r="A16" s="68" t="s">
        <v>5</v>
      </c>
      <c r="B16" s="68" t="s">
        <v>338</v>
      </c>
      <c r="C16" s="70">
        <v>2017</v>
      </c>
      <c r="D16" s="71" t="s">
        <v>5</v>
      </c>
      <c r="E16" s="70">
        <v>24</v>
      </c>
      <c r="F16" s="23">
        <v>71.686926959999994</v>
      </c>
    </row>
    <row r="17" spans="1:9">
      <c r="A17" s="68" t="s">
        <v>5</v>
      </c>
      <c r="B17" s="68" t="s">
        <v>338</v>
      </c>
      <c r="C17" s="70">
        <v>2018</v>
      </c>
      <c r="D17" s="71" t="s">
        <v>5</v>
      </c>
      <c r="E17" s="70">
        <v>24</v>
      </c>
      <c r="F17" s="70">
        <v>71.81</v>
      </c>
    </row>
    <row r="18" spans="1:9">
      <c r="A18" s="68" t="s">
        <v>5</v>
      </c>
      <c r="B18" s="68" t="s">
        <v>338</v>
      </c>
      <c r="C18" s="70">
        <v>2020</v>
      </c>
      <c r="D18" s="71" t="s">
        <v>5</v>
      </c>
      <c r="E18" s="70">
        <v>24</v>
      </c>
      <c r="F18" s="70">
        <v>74.3</v>
      </c>
    </row>
    <row r="19" spans="1:9">
      <c r="A19" s="68" t="s">
        <v>5</v>
      </c>
      <c r="B19" s="68" t="s">
        <v>338</v>
      </c>
      <c r="C19" s="70">
        <v>2021</v>
      </c>
      <c r="D19" s="71" t="s">
        <v>5</v>
      </c>
      <c r="E19" s="70">
        <v>24</v>
      </c>
      <c r="F19" s="23">
        <v>79.099999999999994</v>
      </c>
    </row>
    <row r="20" spans="1:9">
      <c r="A20" s="68" t="s">
        <v>6</v>
      </c>
      <c r="B20" s="68" t="s">
        <v>339</v>
      </c>
      <c r="C20" s="70">
        <v>2015</v>
      </c>
      <c r="D20" s="71" t="s">
        <v>5</v>
      </c>
      <c r="E20" s="70">
        <v>24</v>
      </c>
      <c r="F20" s="23">
        <v>57.7</v>
      </c>
    </row>
    <row r="21" spans="1:9">
      <c r="A21" s="68" t="s">
        <v>6</v>
      </c>
      <c r="B21" s="68" t="s">
        <v>339</v>
      </c>
      <c r="C21" s="70">
        <v>2016</v>
      </c>
      <c r="D21" s="71" t="s">
        <v>5</v>
      </c>
      <c r="E21" s="70">
        <v>24</v>
      </c>
      <c r="F21" s="23">
        <v>75.5</v>
      </c>
    </row>
    <row r="22" spans="1:9">
      <c r="A22" s="68" t="s">
        <v>6</v>
      </c>
      <c r="B22" s="68" t="s">
        <v>339</v>
      </c>
      <c r="C22" s="70">
        <v>2017</v>
      </c>
      <c r="D22" s="71" t="s">
        <v>5</v>
      </c>
      <c r="E22" s="70">
        <v>24</v>
      </c>
      <c r="F22" s="23">
        <v>77.392627660000002</v>
      </c>
    </row>
    <row r="23" spans="1:9">
      <c r="A23" s="68" t="s">
        <v>6</v>
      </c>
      <c r="B23" s="68" t="s">
        <v>339</v>
      </c>
      <c r="C23" s="70">
        <v>2018</v>
      </c>
      <c r="D23" s="71" t="s">
        <v>5</v>
      </c>
      <c r="E23" s="70">
        <v>24</v>
      </c>
      <c r="F23" s="70">
        <v>73.91</v>
      </c>
    </row>
    <row r="24" spans="1:9">
      <c r="A24" s="68" t="s">
        <v>6</v>
      </c>
      <c r="B24" s="68" t="s">
        <v>339</v>
      </c>
      <c r="C24" s="70">
        <v>2020</v>
      </c>
      <c r="D24" s="71" t="s">
        <v>5</v>
      </c>
      <c r="E24" s="70">
        <v>24</v>
      </c>
      <c r="F24" s="70">
        <v>68.900000000000006</v>
      </c>
    </row>
    <row r="25" spans="1:9">
      <c r="A25" s="68" t="s">
        <v>6</v>
      </c>
      <c r="B25" s="68" t="s">
        <v>339</v>
      </c>
      <c r="C25" s="70">
        <v>2021</v>
      </c>
      <c r="D25" s="71" t="s">
        <v>5</v>
      </c>
      <c r="E25" s="70">
        <v>24</v>
      </c>
      <c r="F25" s="23">
        <v>72.5</v>
      </c>
    </row>
    <row r="26" spans="1:9">
      <c r="A26" s="68" t="s">
        <v>7</v>
      </c>
      <c r="B26" s="68" t="s">
        <v>340</v>
      </c>
      <c r="C26" s="70">
        <v>2015</v>
      </c>
      <c r="D26" s="71" t="s">
        <v>5</v>
      </c>
      <c r="E26" s="70">
        <v>24</v>
      </c>
      <c r="F26" s="23">
        <v>40.200000000000003</v>
      </c>
    </row>
    <row r="27" spans="1:9">
      <c r="A27" s="68" t="s">
        <v>7</v>
      </c>
      <c r="B27" s="68" t="s">
        <v>340</v>
      </c>
      <c r="C27" s="70">
        <v>2016</v>
      </c>
      <c r="D27" s="71" t="s">
        <v>5</v>
      </c>
      <c r="E27" s="70">
        <v>24</v>
      </c>
      <c r="F27" s="23">
        <v>53.7</v>
      </c>
    </row>
    <row r="28" spans="1:9">
      <c r="A28" s="68" t="s">
        <v>7</v>
      </c>
      <c r="B28" s="68" t="s">
        <v>340</v>
      </c>
      <c r="C28" s="70">
        <v>2017</v>
      </c>
      <c r="D28" s="71" t="s">
        <v>5</v>
      </c>
      <c r="E28" s="70">
        <v>24</v>
      </c>
      <c r="F28" s="23">
        <v>61.405673040000003</v>
      </c>
    </row>
    <row r="29" spans="1:9">
      <c r="A29" s="68" t="s">
        <v>7</v>
      </c>
      <c r="B29" s="68" t="s">
        <v>340</v>
      </c>
      <c r="C29" s="70">
        <v>2018</v>
      </c>
      <c r="D29" s="71" t="s">
        <v>5</v>
      </c>
      <c r="E29" s="70">
        <v>24</v>
      </c>
      <c r="F29" s="70">
        <v>49.93</v>
      </c>
    </row>
    <row r="30" spans="1:9">
      <c r="A30" s="68" t="s">
        <v>7</v>
      </c>
      <c r="B30" s="68" t="s">
        <v>340</v>
      </c>
      <c r="C30" s="70">
        <v>2020</v>
      </c>
      <c r="D30" s="71" t="s">
        <v>5</v>
      </c>
      <c r="E30" s="70">
        <v>24</v>
      </c>
      <c r="F30" s="70">
        <v>52.8</v>
      </c>
    </row>
    <row r="31" spans="1:9">
      <c r="A31" s="68" t="s">
        <v>7</v>
      </c>
      <c r="B31" s="68" t="s">
        <v>340</v>
      </c>
      <c r="C31" s="70">
        <v>2021</v>
      </c>
      <c r="D31" s="71" t="s">
        <v>5</v>
      </c>
      <c r="E31" s="70">
        <v>24</v>
      </c>
      <c r="F31" s="23">
        <v>61.8</v>
      </c>
    </row>
    <row r="32" spans="1:9">
      <c r="A32" s="68" t="s">
        <v>8</v>
      </c>
      <c r="B32" s="68" t="s">
        <v>341</v>
      </c>
      <c r="C32" s="70">
        <v>2015</v>
      </c>
      <c r="D32" s="71" t="s">
        <v>5</v>
      </c>
      <c r="E32" s="70">
        <v>24</v>
      </c>
      <c r="F32" s="23">
        <v>41</v>
      </c>
      <c r="I32" s="72"/>
    </row>
    <row r="33" spans="1:6">
      <c r="A33" s="68" t="s">
        <v>8</v>
      </c>
      <c r="B33" s="68" t="s">
        <v>341</v>
      </c>
      <c r="C33" s="70">
        <v>2016</v>
      </c>
      <c r="D33" s="71" t="s">
        <v>5</v>
      </c>
      <c r="E33" s="70">
        <v>24</v>
      </c>
      <c r="F33" s="23">
        <v>52.2</v>
      </c>
    </row>
    <row r="34" spans="1:6">
      <c r="A34" s="68" t="s">
        <v>8</v>
      </c>
      <c r="B34" s="68" t="s">
        <v>341</v>
      </c>
      <c r="C34" s="70">
        <v>2017</v>
      </c>
      <c r="D34" s="71" t="s">
        <v>5</v>
      </c>
      <c r="E34" s="70">
        <v>24</v>
      </c>
      <c r="F34" s="23">
        <v>49.950589239999999</v>
      </c>
    </row>
    <row r="35" spans="1:6">
      <c r="A35" s="68" t="s">
        <v>8</v>
      </c>
      <c r="B35" s="68" t="s">
        <v>341</v>
      </c>
      <c r="C35" s="70">
        <v>2018</v>
      </c>
      <c r="D35" s="71" t="s">
        <v>5</v>
      </c>
      <c r="E35" s="70">
        <v>24</v>
      </c>
      <c r="F35" s="70">
        <v>56.04</v>
      </c>
    </row>
    <row r="36" spans="1:6">
      <c r="A36" s="68" t="s">
        <v>8</v>
      </c>
      <c r="B36" s="68" t="s">
        <v>341</v>
      </c>
      <c r="C36" s="70">
        <v>2020</v>
      </c>
      <c r="D36" s="71" t="s">
        <v>5</v>
      </c>
      <c r="E36" s="70">
        <v>24</v>
      </c>
      <c r="F36" s="70">
        <v>64.599999999999994</v>
      </c>
    </row>
    <row r="37" spans="1:6">
      <c r="A37" s="68" t="s">
        <v>8</v>
      </c>
      <c r="B37" s="68" t="s">
        <v>341</v>
      </c>
      <c r="C37" s="70">
        <v>2021</v>
      </c>
      <c r="D37" s="71" t="s">
        <v>5</v>
      </c>
      <c r="E37" s="70">
        <v>24</v>
      </c>
      <c r="F37" s="23">
        <v>71.400000000000006</v>
      </c>
    </row>
    <row r="38" spans="1:6">
      <c r="A38" s="68" t="s">
        <v>9</v>
      </c>
      <c r="B38" s="68" t="s">
        <v>342</v>
      </c>
      <c r="C38" s="70">
        <v>2015</v>
      </c>
      <c r="D38" s="71" t="s">
        <v>5</v>
      </c>
      <c r="E38" s="70">
        <v>24</v>
      </c>
      <c r="F38" s="23">
        <v>47.8</v>
      </c>
    </row>
    <row r="39" spans="1:6">
      <c r="A39" s="68" t="s">
        <v>9</v>
      </c>
      <c r="B39" s="68" t="s">
        <v>342</v>
      </c>
      <c r="C39" s="70">
        <v>2016</v>
      </c>
      <c r="D39" s="71" t="s">
        <v>5</v>
      </c>
      <c r="E39" s="70">
        <v>24</v>
      </c>
      <c r="F39" s="23">
        <v>54.3</v>
      </c>
    </row>
    <row r="40" spans="1:6">
      <c r="A40" s="68" t="s">
        <v>9</v>
      </c>
      <c r="B40" s="68" t="s">
        <v>342</v>
      </c>
      <c r="C40" s="70">
        <v>2017</v>
      </c>
      <c r="D40" s="71" t="s">
        <v>5</v>
      </c>
      <c r="E40" s="70">
        <v>24</v>
      </c>
      <c r="F40" s="23">
        <v>63.162297690000003</v>
      </c>
    </row>
    <row r="41" spans="1:6">
      <c r="A41" s="68" t="s">
        <v>9</v>
      </c>
      <c r="B41" s="68" t="s">
        <v>342</v>
      </c>
      <c r="C41" s="70">
        <v>2018</v>
      </c>
      <c r="D41" s="71" t="s">
        <v>5</v>
      </c>
      <c r="E41" s="70">
        <v>24</v>
      </c>
      <c r="F41" s="70">
        <v>60.71</v>
      </c>
    </row>
    <row r="42" spans="1:6">
      <c r="A42" s="68" t="s">
        <v>9</v>
      </c>
      <c r="B42" s="68" t="s">
        <v>342</v>
      </c>
      <c r="C42" s="70">
        <v>2020</v>
      </c>
      <c r="D42" s="71" t="s">
        <v>5</v>
      </c>
      <c r="E42" s="70">
        <v>24</v>
      </c>
      <c r="F42" s="70">
        <v>67.400000000000006</v>
      </c>
    </row>
    <row r="43" spans="1:6">
      <c r="A43" s="68" t="s">
        <v>9</v>
      </c>
      <c r="B43" s="68" t="s">
        <v>342</v>
      </c>
      <c r="C43" s="70">
        <v>2021</v>
      </c>
      <c r="D43" s="71" t="s">
        <v>5</v>
      </c>
      <c r="E43" s="70">
        <v>24</v>
      </c>
      <c r="F43" s="23">
        <v>73.7</v>
      </c>
    </row>
    <row r="44" spans="1:6">
      <c r="A44" s="68" t="s">
        <v>10</v>
      </c>
      <c r="B44" s="68" t="s">
        <v>343</v>
      </c>
      <c r="C44" s="70">
        <v>2015</v>
      </c>
      <c r="D44" s="71" t="s">
        <v>5</v>
      </c>
      <c r="E44" s="70">
        <v>24</v>
      </c>
      <c r="F44" s="23">
        <v>13.1</v>
      </c>
    </row>
    <row r="45" spans="1:6">
      <c r="A45" s="68" t="s">
        <v>10</v>
      </c>
      <c r="B45" s="68" t="s">
        <v>343</v>
      </c>
      <c r="C45" s="70">
        <v>2016</v>
      </c>
      <c r="D45" s="71" t="s">
        <v>5</v>
      </c>
      <c r="E45" s="70">
        <v>24</v>
      </c>
      <c r="F45" s="23">
        <v>13.3</v>
      </c>
    </row>
    <row r="46" spans="1:6">
      <c r="A46" s="68" t="s">
        <v>10</v>
      </c>
      <c r="B46" s="68" t="s">
        <v>343</v>
      </c>
      <c r="C46" s="70">
        <v>2017</v>
      </c>
      <c r="D46" s="71" t="s">
        <v>5</v>
      </c>
      <c r="E46" s="70">
        <v>24</v>
      </c>
      <c r="F46" s="23">
        <v>16.650581420000002</v>
      </c>
    </row>
    <row r="47" spans="1:6">
      <c r="A47" s="68" t="s">
        <v>10</v>
      </c>
      <c r="B47" s="68" t="s">
        <v>343</v>
      </c>
      <c r="C47" s="70">
        <v>2018</v>
      </c>
      <c r="D47" s="71" t="s">
        <v>5</v>
      </c>
      <c r="E47" s="70">
        <v>24</v>
      </c>
      <c r="F47" s="70">
        <v>24.58</v>
      </c>
    </row>
    <row r="48" spans="1:6">
      <c r="A48" s="68" t="s">
        <v>10</v>
      </c>
      <c r="B48" s="68" t="s">
        <v>343</v>
      </c>
      <c r="C48" s="70">
        <v>2020</v>
      </c>
      <c r="D48" s="71" t="s">
        <v>5</v>
      </c>
      <c r="E48" s="70">
        <v>24</v>
      </c>
      <c r="F48" s="70">
        <v>26.5</v>
      </c>
    </row>
    <row r="49" spans="1:6">
      <c r="A49" s="68" t="s">
        <v>10</v>
      </c>
      <c r="B49" s="68" t="s">
        <v>343</v>
      </c>
      <c r="C49" s="70">
        <v>2021</v>
      </c>
      <c r="D49" s="71" t="s">
        <v>5</v>
      </c>
      <c r="E49" s="70">
        <v>24</v>
      </c>
      <c r="F49" s="23">
        <v>30.8</v>
      </c>
    </row>
    <row r="50" spans="1:6">
      <c r="A50" s="68" t="s">
        <v>11</v>
      </c>
      <c r="B50" s="68" t="s">
        <v>344</v>
      </c>
      <c r="C50" s="70">
        <v>2015</v>
      </c>
      <c r="D50" s="71" t="s">
        <v>5</v>
      </c>
      <c r="E50" s="70">
        <v>24</v>
      </c>
      <c r="F50" s="23">
        <v>41.8</v>
      </c>
    </row>
    <row r="51" spans="1:6">
      <c r="A51" s="68" t="s">
        <v>11</v>
      </c>
      <c r="B51" s="68" t="s">
        <v>344</v>
      </c>
      <c r="C51" s="70">
        <v>2016</v>
      </c>
      <c r="D51" s="71" t="s">
        <v>5</v>
      </c>
      <c r="E51" s="70">
        <v>24</v>
      </c>
      <c r="F51" s="23">
        <v>46.9</v>
      </c>
    </row>
    <row r="52" spans="1:6">
      <c r="A52" s="68" t="s">
        <v>11</v>
      </c>
      <c r="B52" s="68" t="s">
        <v>344</v>
      </c>
      <c r="C52" s="70">
        <v>2017</v>
      </c>
      <c r="D52" s="71" t="s">
        <v>5</v>
      </c>
      <c r="E52" s="70">
        <v>24</v>
      </c>
      <c r="F52" s="23">
        <v>53.046305480000001</v>
      </c>
    </row>
    <row r="53" spans="1:6">
      <c r="A53" s="68" t="s">
        <v>11</v>
      </c>
      <c r="B53" s="68" t="s">
        <v>344</v>
      </c>
      <c r="C53" s="70">
        <v>2018</v>
      </c>
      <c r="D53" s="71" t="s">
        <v>5</v>
      </c>
      <c r="E53" s="70">
        <v>24</v>
      </c>
      <c r="F53" s="70">
        <v>53.09</v>
      </c>
    </row>
    <row r="54" spans="1:6">
      <c r="A54" s="68" t="s">
        <v>11</v>
      </c>
      <c r="B54" s="68" t="s">
        <v>344</v>
      </c>
      <c r="C54" s="70">
        <v>2020</v>
      </c>
      <c r="D54" s="71" t="s">
        <v>5</v>
      </c>
      <c r="E54" s="70">
        <v>24</v>
      </c>
      <c r="F54" s="70">
        <v>65.599999999999994</v>
      </c>
    </row>
    <row r="55" spans="1:6">
      <c r="A55" s="68" t="s">
        <v>11</v>
      </c>
      <c r="B55" s="68" t="s">
        <v>344</v>
      </c>
      <c r="C55" s="70">
        <v>2021</v>
      </c>
      <c r="D55" s="71" t="s">
        <v>5</v>
      </c>
      <c r="E55" s="70">
        <v>24</v>
      </c>
      <c r="F55" s="23">
        <v>68.7</v>
      </c>
    </row>
    <row r="56" spans="1:6">
      <c r="A56" s="68" t="s">
        <v>12</v>
      </c>
      <c r="B56" s="68" t="s">
        <v>345</v>
      </c>
      <c r="C56" s="70">
        <v>2015</v>
      </c>
      <c r="D56" s="71" t="s">
        <v>5</v>
      </c>
      <c r="E56" s="70">
        <v>24</v>
      </c>
      <c r="F56" s="23">
        <v>63.1</v>
      </c>
    </row>
    <row r="57" spans="1:6">
      <c r="A57" s="68" t="s">
        <v>12</v>
      </c>
      <c r="B57" s="68" t="s">
        <v>345</v>
      </c>
      <c r="C57" s="70">
        <v>2016</v>
      </c>
      <c r="D57" s="71" t="s">
        <v>5</v>
      </c>
      <c r="E57" s="70">
        <v>24</v>
      </c>
      <c r="F57" s="23">
        <v>67.599999999999994</v>
      </c>
    </row>
    <row r="58" spans="1:6">
      <c r="A58" s="68" t="s">
        <v>12</v>
      </c>
      <c r="B58" s="68" t="s">
        <v>345</v>
      </c>
      <c r="C58" s="70">
        <v>2017</v>
      </c>
      <c r="D58" s="71" t="s">
        <v>5</v>
      </c>
      <c r="E58" s="70">
        <v>24</v>
      </c>
      <c r="F58" s="23">
        <v>74.600471529999993</v>
      </c>
    </row>
    <row r="59" spans="1:6">
      <c r="A59" s="68" t="s">
        <v>12</v>
      </c>
      <c r="B59" s="68" t="s">
        <v>345</v>
      </c>
      <c r="C59" s="70">
        <v>2018</v>
      </c>
      <c r="D59" s="71" t="s">
        <v>5</v>
      </c>
      <c r="E59" s="70">
        <v>24</v>
      </c>
      <c r="F59" s="70">
        <v>72.180000000000007</v>
      </c>
    </row>
    <row r="60" spans="1:6">
      <c r="A60" s="68" t="s">
        <v>12</v>
      </c>
      <c r="B60" s="68" t="s">
        <v>345</v>
      </c>
      <c r="C60" s="70">
        <v>2020</v>
      </c>
      <c r="D60" s="71" t="s">
        <v>5</v>
      </c>
      <c r="E60" s="70">
        <v>24</v>
      </c>
      <c r="F60" s="70">
        <v>80.5</v>
      </c>
    </row>
    <row r="61" spans="1:6">
      <c r="A61" s="68" t="s">
        <v>12</v>
      </c>
      <c r="B61" s="68" t="s">
        <v>345</v>
      </c>
      <c r="C61" s="70">
        <v>2021</v>
      </c>
      <c r="D61" s="71" t="s">
        <v>5</v>
      </c>
      <c r="E61" s="70">
        <v>24</v>
      </c>
      <c r="F61" s="23">
        <v>85.1</v>
      </c>
    </row>
    <row r="62" spans="1:6">
      <c r="A62" s="68" t="s">
        <v>13</v>
      </c>
      <c r="B62" s="68" t="s">
        <v>346</v>
      </c>
      <c r="C62" s="70">
        <v>2015</v>
      </c>
      <c r="D62" s="71" t="s">
        <v>5</v>
      </c>
      <c r="E62" s="70">
        <v>24</v>
      </c>
      <c r="F62" s="23">
        <v>28.2</v>
      </c>
    </row>
    <row r="63" spans="1:6">
      <c r="A63" s="68" t="s">
        <v>13</v>
      </c>
      <c r="B63" s="68" t="s">
        <v>346</v>
      </c>
      <c r="C63" s="70">
        <v>2016</v>
      </c>
      <c r="D63" s="71" t="s">
        <v>5</v>
      </c>
      <c r="E63" s="70">
        <v>24</v>
      </c>
      <c r="F63" s="23">
        <v>46.1</v>
      </c>
    </row>
    <row r="64" spans="1:6">
      <c r="A64" s="68" t="s">
        <v>13</v>
      </c>
      <c r="B64" s="68" t="s">
        <v>346</v>
      </c>
      <c r="C64" s="70">
        <v>2017</v>
      </c>
      <c r="D64" s="71" t="s">
        <v>5</v>
      </c>
      <c r="E64" s="70">
        <v>24</v>
      </c>
      <c r="F64" s="23">
        <v>40.264450789999998</v>
      </c>
    </row>
    <row r="65" spans="1:6">
      <c r="A65" s="68" t="s">
        <v>13</v>
      </c>
      <c r="B65" s="68" t="s">
        <v>346</v>
      </c>
      <c r="C65" s="70">
        <v>2018</v>
      </c>
      <c r="D65" s="71" t="s">
        <v>5</v>
      </c>
      <c r="E65" s="70">
        <v>24</v>
      </c>
      <c r="F65" s="70">
        <v>51.57</v>
      </c>
    </row>
    <row r="66" spans="1:6">
      <c r="A66" s="68" t="s">
        <v>13</v>
      </c>
      <c r="B66" s="68" t="s">
        <v>346</v>
      </c>
      <c r="C66" s="70">
        <v>2020</v>
      </c>
      <c r="D66" s="71" t="s">
        <v>5</v>
      </c>
      <c r="E66" s="70">
        <v>24</v>
      </c>
      <c r="F66" s="70">
        <v>50.8</v>
      </c>
    </row>
    <row r="67" spans="1:6">
      <c r="A67" s="68" t="s">
        <v>13</v>
      </c>
      <c r="B67" s="68" t="s">
        <v>346</v>
      </c>
      <c r="C67" s="70">
        <v>2021</v>
      </c>
      <c r="D67" s="71" t="s">
        <v>5</v>
      </c>
      <c r="E67" s="70">
        <v>24</v>
      </c>
      <c r="F67" s="23">
        <v>55.8</v>
      </c>
    </row>
    <row r="68" spans="1:6">
      <c r="A68" s="68" t="s">
        <v>14</v>
      </c>
      <c r="B68" s="68" t="s">
        <v>347</v>
      </c>
      <c r="C68" s="70">
        <v>2015</v>
      </c>
      <c r="D68" s="71" t="s">
        <v>5</v>
      </c>
      <c r="E68" s="70">
        <v>24</v>
      </c>
      <c r="F68" s="23">
        <v>36.299999999999997</v>
      </c>
    </row>
    <row r="69" spans="1:6">
      <c r="A69" s="68" t="s">
        <v>14</v>
      </c>
      <c r="B69" s="68" t="s">
        <v>347</v>
      </c>
      <c r="C69" s="70">
        <v>2016</v>
      </c>
      <c r="D69" s="71" t="s">
        <v>5</v>
      </c>
      <c r="E69" s="70">
        <v>24</v>
      </c>
      <c r="F69" s="23">
        <v>40.700000000000003</v>
      </c>
    </row>
    <row r="70" spans="1:6">
      <c r="A70" s="68" t="s">
        <v>14</v>
      </c>
      <c r="B70" s="68" t="s">
        <v>347</v>
      </c>
      <c r="C70" s="70">
        <v>2017</v>
      </c>
      <c r="D70" s="71" t="s">
        <v>5</v>
      </c>
      <c r="E70" s="70">
        <v>24</v>
      </c>
      <c r="F70" s="23">
        <v>41.900089209999997</v>
      </c>
    </row>
    <row r="71" spans="1:6">
      <c r="A71" s="68" t="s">
        <v>14</v>
      </c>
      <c r="B71" s="68" t="s">
        <v>347</v>
      </c>
      <c r="C71" s="70">
        <v>2018</v>
      </c>
      <c r="D71" s="71" t="s">
        <v>5</v>
      </c>
      <c r="E71" s="70">
        <v>24</v>
      </c>
      <c r="F71" s="70">
        <v>48.17</v>
      </c>
    </row>
    <row r="72" spans="1:6">
      <c r="A72" s="68" t="s">
        <v>14</v>
      </c>
      <c r="B72" s="68" t="s">
        <v>347</v>
      </c>
      <c r="C72" s="70">
        <v>2020</v>
      </c>
      <c r="D72" s="71" t="s">
        <v>5</v>
      </c>
      <c r="E72" s="70">
        <v>24</v>
      </c>
      <c r="F72" s="70">
        <v>54.8</v>
      </c>
    </row>
    <row r="73" spans="1:6">
      <c r="A73" s="68" t="s">
        <v>14</v>
      </c>
      <c r="B73" s="68" t="s">
        <v>347</v>
      </c>
      <c r="C73" s="70">
        <v>2021</v>
      </c>
      <c r="D73" s="71" t="s">
        <v>5</v>
      </c>
      <c r="E73" s="70">
        <v>24</v>
      </c>
      <c r="F73" s="23">
        <v>62.1</v>
      </c>
    </row>
    <row r="74" spans="1:6">
      <c r="A74" s="68" t="s">
        <v>15</v>
      </c>
      <c r="B74" s="68" t="s">
        <v>348</v>
      </c>
      <c r="C74" s="70">
        <v>2015</v>
      </c>
      <c r="D74" s="71" t="s">
        <v>5</v>
      </c>
      <c r="E74" s="70">
        <v>24</v>
      </c>
      <c r="F74" s="23">
        <v>21.7</v>
      </c>
    </row>
    <row r="75" spans="1:6">
      <c r="A75" s="68" t="s">
        <v>15</v>
      </c>
      <c r="B75" s="68" t="s">
        <v>348</v>
      </c>
      <c r="C75" s="70">
        <v>2016</v>
      </c>
      <c r="D75" s="71" t="s">
        <v>5</v>
      </c>
      <c r="E75" s="70">
        <v>24</v>
      </c>
      <c r="F75" s="23">
        <v>33.1</v>
      </c>
    </row>
    <row r="76" spans="1:6">
      <c r="A76" s="68" t="s">
        <v>15</v>
      </c>
      <c r="B76" s="68" t="s">
        <v>348</v>
      </c>
      <c r="C76" s="70">
        <v>2017</v>
      </c>
      <c r="D76" s="71" t="s">
        <v>5</v>
      </c>
      <c r="E76" s="70">
        <v>24</v>
      </c>
      <c r="F76" s="23">
        <v>31.109569860000001</v>
      </c>
    </row>
    <row r="77" spans="1:6">
      <c r="A77" s="68" t="s">
        <v>15</v>
      </c>
      <c r="B77" s="68" t="s">
        <v>348</v>
      </c>
      <c r="C77" s="70">
        <v>2018</v>
      </c>
      <c r="D77" s="71" t="s">
        <v>5</v>
      </c>
      <c r="E77" s="70">
        <v>24</v>
      </c>
      <c r="F77" s="70">
        <v>34.65</v>
      </c>
    </row>
    <row r="78" spans="1:6">
      <c r="A78" s="68" t="s">
        <v>15</v>
      </c>
      <c r="B78" s="68" t="s">
        <v>348</v>
      </c>
      <c r="C78" s="70">
        <v>2020</v>
      </c>
      <c r="D78" s="71" t="s">
        <v>5</v>
      </c>
      <c r="E78" s="70">
        <v>24</v>
      </c>
      <c r="F78" s="70">
        <v>47</v>
      </c>
    </row>
    <row r="79" spans="1:6">
      <c r="A79" s="68" t="s">
        <v>15</v>
      </c>
      <c r="B79" s="68" t="s">
        <v>348</v>
      </c>
      <c r="C79" s="70">
        <v>2021</v>
      </c>
      <c r="D79" s="71" t="s">
        <v>5</v>
      </c>
      <c r="E79" s="70">
        <v>24</v>
      </c>
      <c r="F79" s="23">
        <v>55.5</v>
      </c>
    </row>
    <row r="80" spans="1:6">
      <c r="A80" s="68" t="s">
        <v>16</v>
      </c>
      <c r="B80" s="68" t="s">
        <v>349</v>
      </c>
      <c r="C80" s="70">
        <v>2015</v>
      </c>
      <c r="D80" s="71" t="s">
        <v>5</v>
      </c>
      <c r="E80" s="70">
        <v>24</v>
      </c>
      <c r="F80" s="23">
        <v>31.8</v>
      </c>
    </row>
    <row r="81" spans="1:6">
      <c r="A81" s="68" t="s">
        <v>16</v>
      </c>
      <c r="B81" s="68" t="s">
        <v>349</v>
      </c>
      <c r="C81" s="70">
        <v>2016</v>
      </c>
      <c r="D81" s="71" t="s">
        <v>5</v>
      </c>
      <c r="E81" s="70">
        <v>24</v>
      </c>
      <c r="F81" s="23">
        <v>37.5</v>
      </c>
    </row>
    <row r="82" spans="1:6">
      <c r="A82" s="68" t="s">
        <v>16</v>
      </c>
      <c r="B82" s="68" t="s">
        <v>349</v>
      </c>
      <c r="C82" s="70">
        <v>2017</v>
      </c>
      <c r="D82" s="71" t="s">
        <v>5</v>
      </c>
      <c r="E82" s="70">
        <v>24</v>
      </c>
      <c r="F82" s="23">
        <v>32.252806700000001</v>
      </c>
    </row>
    <row r="83" spans="1:6">
      <c r="A83" s="68" t="s">
        <v>16</v>
      </c>
      <c r="B83" s="68" t="s">
        <v>349</v>
      </c>
      <c r="C83" s="70">
        <v>2018</v>
      </c>
      <c r="D83" s="71" t="s">
        <v>5</v>
      </c>
      <c r="E83" s="70">
        <v>24</v>
      </c>
      <c r="F83" s="70">
        <v>37.840000000000003</v>
      </c>
    </row>
    <row r="84" spans="1:6">
      <c r="A84" s="68" t="s">
        <v>16</v>
      </c>
      <c r="B84" s="68" t="s">
        <v>349</v>
      </c>
      <c r="C84" s="70">
        <v>2020</v>
      </c>
      <c r="D84" s="71" t="s">
        <v>5</v>
      </c>
      <c r="E84" s="70">
        <v>24</v>
      </c>
      <c r="F84" s="70">
        <v>44.7</v>
      </c>
    </row>
    <row r="85" spans="1:6">
      <c r="A85" s="68" t="s">
        <v>16</v>
      </c>
      <c r="B85" s="68" t="s">
        <v>349</v>
      </c>
      <c r="C85" s="70">
        <v>2021</v>
      </c>
      <c r="D85" s="71" t="s">
        <v>5</v>
      </c>
      <c r="E85" s="70">
        <v>24</v>
      </c>
      <c r="F85" s="23">
        <v>54.7</v>
      </c>
    </row>
    <row r="86" spans="1:6">
      <c r="A86" s="68" t="s">
        <v>17</v>
      </c>
      <c r="B86" s="68" t="s">
        <v>350</v>
      </c>
      <c r="C86" s="70">
        <v>2015</v>
      </c>
      <c r="D86" s="71" t="s">
        <v>5</v>
      </c>
      <c r="E86" s="70">
        <v>24</v>
      </c>
      <c r="F86" s="23">
        <v>47.4</v>
      </c>
    </row>
    <row r="87" spans="1:6">
      <c r="A87" s="68" t="s">
        <v>17</v>
      </c>
      <c r="B87" s="68" t="s">
        <v>350</v>
      </c>
      <c r="C87" s="70">
        <v>2016</v>
      </c>
      <c r="D87" s="71" t="s">
        <v>5</v>
      </c>
      <c r="E87" s="70">
        <v>24</v>
      </c>
      <c r="F87" s="23">
        <v>59.5</v>
      </c>
    </row>
    <row r="88" spans="1:6">
      <c r="A88" s="68" t="s">
        <v>17</v>
      </c>
      <c r="B88" s="68" t="s">
        <v>350</v>
      </c>
      <c r="C88" s="70">
        <v>2017</v>
      </c>
      <c r="D88" s="71" t="s">
        <v>5</v>
      </c>
      <c r="E88" s="70">
        <v>24</v>
      </c>
      <c r="F88" s="23">
        <v>54.405144280000002</v>
      </c>
    </row>
    <row r="89" spans="1:6">
      <c r="A89" s="68" t="s">
        <v>17</v>
      </c>
      <c r="B89" s="68" t="s">
        <v>350</v>
      </c>
      <c r="C89" s="70">
        <v>2018</v>
      </c>
      <c r="D89" s="71" t="s">
        <v>5</v>
      </c>
      <c r="E89" s="70">
        <v>24</v>
      </c>
      <c r="F89" s="70">
        <v>60.19</v>
      </c>
    </row>
    <row r="90" spans="1:6">
      <c r="A90" s="68" t="s">
        <v>17</v>
      </c>
      <c r="B90" s="68" t="s">
        <v>350</v>
      </c>
      <c r="C90" s="70">
        <v>2020</v>
      </c>
      <c r="D90" s="71" t="s">
        <v>5</v>
      </c>
      <c r="E90" s="70">
        <v>24</v>
      </c>
      <c r="F90" s="70">
        <v>66.2</v>
      </c>
    </row>
    <row r="91" spans="1:6">
      <c r="A91" s="68" t="s">
        <v>17</v>
      </c>
      <c r="B91" s="68" t="s">
        <v>350</v>
      </c>
      <c r="C91" s="70">
        <v>2021</v>
      </c>
      <c r="D91" s="71" t="s">
        <v>5</v>
      </c>
      <c r="E91" s="70">
        <v>24</v>
      </c>
      <c r="F91" s="23">
        <v>71</v>
      </c>
    </row>
    <row r="92" spans="1:6">
      <c r="A92" s="68" t="s">
        <v>18</v>
      </c>
      <c r="B92" s="68" t="s">
        <v>351</v>
      </c>
      <c r="C92" s="70">
        <v>2015</v>
      </c>
      <c r="D92" s="71" t="s">
        <v>5</v>
      </c>
      <c r="E92" s="70">
        <v>24</v>
      </c>
      <c r="F92" s="23">
        <v>40.9</v>
      </c>
    </row>
    <row r="93" spans="1:6">
      <c r="A93" s="68" t="s">
        <v>18</v>
      </c>
      <c r="B93" s="68" t="s">
        <v>351</v>
      </c>
      <c r="C93" s="70">
        <v>2016</v>
      </c>
      <c r="D93" s="71" t="s">
        <v>5</v>
      </c>
      <c r="E93" s="70">
        <v>24</v>
      </c>
      <c r="F93" s="23">
        <v>45.3</v>
      </c>
    </row>
    <row r="94" spans="1:6">
      <c r="A94" s="68" t="s">
        <v>18</v>
      </c>
      <c r="B94" s="68" t="s">
        <v>351</v>
      </c>
      <c r="C94" s="70">
        <v>2017</v>
      </c>
      <c r="D94" s="71" t="s">
        <v>5</v>
      </c>
      <c r="E94" s="70">
        <v>24</v>
      </c>
      <c r="F94" s="23">
        <v>50.834167229999998</v>
      </c>
    </row>
    <row r="95" spans="1:6">
      <c r="A95" s="68" t="s">
        <v>18</v>
      </c>
      <c r="B95" s="68" t="s">
        <v>351</v>
      </c>
      <c r="C95" s="70">
        <v>2018</v>
      </c>
      <c r="D95" s="71" t="s">
        <v>5</v>
      </c>
      <c r="E95" s="70">
        <v>24</v>
      </c>
      <c r="F95" s="70">
        <v>58.03</v>
      </c>
    </row>
    <row r="96" spans="1:6">
      <c r="A96" s="68" t="s">
        <v>18</v>
      </c>
      <c r="B96" s="68" t="s">
        <v>351</v>
      </c>
      <c r="C96" s="70">
        <v>2020</v>
      </c>
      <c r="D96" s="71" t="s">
        <v>5</v>
      </c>
      <c r="E96" s="70">
        <v>24</v>
      </c>
      <c r="F96" s="70">
        <v>69.5</v>
      </c>
    </row>
    <row r="97" spans="1:6">
      <c r="A97" s="68" t="s">
        <v>18</v>
      </c>
      <c r="B97" s="68" t="s">
        <v>351</v>
      </c>
      <c r="C97" s="70">
        <v>2021</v>
      </c>
      <c r="D97" s="71" t="s">
        <v>5</v>
      </c>
      <c r="E97" s="70">
        <v>24</v>
      </c>
      <c r="F97" s="23">
        <v>76.900000000000006</v>
      </c>
    </row>
    <row r="98" spans="1:6">
      <c r="A98" s="68" t="s">
        <v>19</v>
      </c>
      <c r="B98" s="68" t="s">
        <v>352</v>
      </c>
      <c r="C98" s="70">
        <v>2015</v>
      </c>
      <c r="D98" s="71" t="s">
        <v>5</v>
      </c>
      <c r="E98" s="70">
        <v>24</v>
      </c>
      <c r="F98" s="23">
        <v>25</v>
      </c>
    </row>
    <row r="99" spans="1:6">
      <c r="A99" s="68" t="s">
        <v>19</v>
      </c>
      <c r="B99" s="68" t="s">
        <v>352</v>
      </c>
      <c r="C99" s="70">
        <v>2016</v>
      </c>
      <c r="D99" s="71" t="s">
        <v>5</v>
      </c>
      <c r="E99" s="70">
        <v>24</v>
      </c>
      <c r="F99" s="23">
        <v>33.6</v>
      </c>
    </row>
    <row r="100" spans="1:6">
      <c r="A100" s="68" t="s">
        <v>19</v>
      </c>
      <c r="B100" s="68" t="s">
        <v>352</v>
      </c>
      <c r="C100" s="70">
        <v>2017</v>
      </c>
      <c r="D100" s="71" t="s">
        <v>5</v>
      </c>
      <c r="E100" s="70">
        <v>24</v>
      </c>
      <c r="F100" s="23">
        <v>41.52643836</v>
      </c>
    </row>
    <row r="101" spans="1:6">
      <c r="A101" s="68" t="s">
        <v>19</v>
      </c>
      <c r="B101" s="68" t="s">
        <v>352</v>
      </c>
      <c r="C101" s="70">
        <v>2018</v>
      </c>
      <c r="D101" s="71" t="s">
        <v>5</v>
      </c>
      <c r="E101" s="70">
        <v>24</v>
      </c>
      <c r="F101" s="70">
        <v>43.34</v>
      </c>
    </row>
    <row r="102" spans="1:6">
      <c r="A102" s="68" t="s">
        <v>19</v>
      </c>
      <c r="B102" s="68" t="s">
        <v>352</v>
      </c>
      <c r="C102" s="70">
        <v>2020</v>
      </c>
      <c r="D102" s="71" t="s">
        <v>5</v>
      </c>
      <c r="E102" s="70">
        <v>24</v>
      </c>
      <c r="F102" s="70">
        <v>48.2</v>
      </c>
    </row>
    <row r="103" spans="1:6">
      <c r="A103" s="68" t="s">
        <v>19</v>
      </c>
      <c r="B103" s="68" t="s">
        <v>352</v>
      </c>
      <c r="C103" s="70">
        <v>2021</v>
      </c>
      <c r="D103" s="71" t="s">
        <v>5</v>
      </c>
      <c r="E103" s="70">
        <v>24</v>
      </c>
      <c r="F103" s="23">
        <v>59.5</v>
      </c>
    </row>
    <row r="104" spans="1:6">
      <c r="A104" s="68" t="s">
        <v>20</v>
      </c>
      <c r="B104" s="68" t="s">
        <v>353</v>
      </c>
      <c r="C104" s="70">
        <v>2015</v>
      </c>
      <c r="D104" s="71" t="s">
        <v>5</v>
      </c>
      <c r="E104" s="70">
        <v>24</v>
      </c>
      <c r="F104" s="23">
        <v>40.5</v>
      </c>
    </row>
    <row r="105" spans="1:6">
      <c r="A105" s="68" t="s">
        <v>20</v>
      </c>
      <c r="B105" s="68" t="s">
        <v>353</v>
      </c>
      <c r="C105" s="70">
        <v>2016</v>
      </c>
      <c r="D105" s="71" t="s">
        <v>5</v>
      </c>
      <c r="E105" s="70">
        <v>24</v>
      </c>
      <c r="F105" s="23">
        <v>53.4</v>
      </c>
    </row>
    <row r="106" spans="1:6">
      <c r="A106" s="68" t="s">
        <v>20</v>
      </c>
      <c r="B106" s="68" t="s">
        <v>353</v>
      </c>
      <c r="C106" s="70">
        <v>2017</v>
      </c>
      <c r="D106" s="71" t="s">
        <v>5</v>
      </c>
      <c r="E106" s="70">
        <v>24</v>
      </c>
      <c r="F106" s="23">
        <v>54.904350860000001</v>
      </c>
    </row>
    <row r="107" spans="1:6">
      <c r="A107" s="68" t="s">
        <v>20</v>
      </c>
      <c r="B107" s="68" t="s">
        <v>353</v>
      </c>
      <c r="C107" s="70">
        <v>2018</v>
      </c>
      <c r="D107" s="71" t="s">
        <v>5</v>
      </c>
      <c r="E107" s="70">
        <v>24</v>
      </c>
      <c r="F107" s="70">
        <v>53.97</v>
      </c>
    </row>
    <row r="108" spans="1:6">
      <c r="A108" s="68" t="s">
        <v>20</v>
      </c>
      <c r="B108" s="68" t="s">
        <v>353</v>
      </c>
      <c r="C108" s="70">
        <v>2020</v>
      </c>
      <c r="D108" s="71" t="s">
        <v>5</v>
      </c>
      <c r="E108" s="70">
        <v>24</v>
      </c>
      <c r="F108" s="70">
        <v>64.8</v>
      </c>
    </row>
    <row r="109" spans="1:6">
      <c r="A109" s="68" t="s">
        <v>20</v>
      </c>
      <c r="B109" s="68" t="s">
        <v>353</v>
      </c>
      <c r="C109" s="70">
        <v>2021</v>
      </c>
      <c r="D109" s="71" t="s">
        <v>5</v>
      </c>
      <c r="E109" s="70">
        <v>24</v>
      </c>
      <c r="F109" s="23">
        <v>69.3</v>
      </c>
    </row>
    <row r="110" spans="1:6">
      <c r="A110" s="68" t="s">
        <v>21</v>
      </c>
      <c r="B110" s="68" t="s">
        <v>354</v>
      </c>
      <c r="C110" s="70">
        <v>2015</v>
      </c>
      <c r="D110" s="71" t="s">
        <v>5</v>
      </c>
      <c r="E110" s="70">
        <v>24</v>
      </c>
      <c r="F110" s="23">
        <v>34.5</v>
      </c>
    </row>
    <row r="111" spans="1:6">
      <c r="A111" s="68" t="s">
        <v>21</v>
      </c>
      <c r="B111" s="68" t="s">
        <v>354</v>
      </c>
      <c r="C111" s="70">
        <v>2016</v>
      </c>
      <c r="D111" s="71" t="s">
        <v>5</v>
      </c>
      <c r="E111" s="70">
        <v>24</v>
      </c>
      <c r="F111" s="23">
        <v>46</v>
      </c>
    </row>
    <row r="112" spans="1:6">
      <c r="A112" s="68" t="s">
        <v>21</v>
      </c>
      <c r="B112" s="68" t="s">
        <v>354</v>
      </c>
      <c r="C112" s="70">
        <v>2017</v>
      </c>
      <c r="D112" s="71" t="s">
        <v>5</v>
      </c>
      <c r="E112" s="70">
        <v>24</v>
      </c>
      <c r="F112" s="23">
        <v>42.604701179999999</v>
      </c>
    </row>
    <row r="113" spans="1:6">
      <c r="A113" s="68" t="s">
        <v>21</v>
      </c>
      <c r="B113" s="68" t="s">
        <v>354</v>
      </c>
      <c r="C113" s="70">
        <v>2018</v>
      </c>
      <c r="D113" s="71" t="s">
        <v>5</v>
      </c>
      <c r="E113" s="70">
        <v>24</v>
      </c>
      <c r="F113" s="70">
        <v>41.16</v>
      </c>
    </row>
    <row r="114" spans="1:6">
      <c r="A114" s="68" t="s">
        <v>21</v>
      </c>
      <c r="B114" s="68" t="s">
        <v>354</v>
      </c>
      <c r="C114" s="70">
        <v>2020</v>
      </c>
      <c r="D114" s="71" t="s">
        <v>5</v>
      </c>
      <c r="E114" s="70">
        <v>24</v>
      </c>
      <c r="F114" s="70">
        <v>52.9</v>
      </c>
    </row>
    <row r="115" spans="1:6">
      <c r="A115" s="68" t="s">
        <v>21</v>
      </c>
      <c r="B115" s="68" t="s">
        <v>354</v>
      </c>
      <c r="C115" s="70">
        <v>2021</v>
      </c>
      <c r="D115" s="71" t="s">
        <v>5</v>
      </c>
      <c r="E115" s="70">
        <v>24</v>
      </c>
      <c r="F115" s="23">
        <v>63.1</v>
      </c>
    </row>
    <row r="116" spans="1:6">
      <c r="A116" s="68" t="s">
        <v>22</v>
      </c>
      <c r="B116" s="68" t="s">
        <v>355</v>
      </c>
      <c r="C116" s="70">
        <v>2015</v>
      </c>
      <c r="D116" s="71" t="s">
        <v>5</v>
      </c>
      <c r="E116" s="70">
        <v>24</v>
      </c>
      <c r="F116" s="23">
        <v>59.1</v>
      </c>
    </row>
    <row r="117" spans="1:6">
      <c r="A117" s="68" t="s">
        <v>22</v>
      </c>
      <c r="B117" s="68" t="s">
        <v>355</v>
      </c>
      <c r="C117" s="70">
        <v>2016</v>
      </c>
      <c r="D117" s="71" t="s">
        <v>5</v>
      </c>
      <c r="E117" s="70">
        <v>24</v>
      </c>
      <c r="F117" s="23">
        <v>67.400000000000006</v>
      </c>
    </row>
    <row r="118" spans="1:6">
      <c r="A118" s="68" t="s">
        <v>22</v>
      </c>
      <c r="B118" s="68" t="s">
        <v>355</v>
      </c>
      <c r="C118" s="70">
        <v>2017</v>
      </c>
      <c r="D118" s="71" t="s">
        <v>5</v>
      </c>
      <c r="E118" s="70">
        <v>24</v>
      </c>
      <c r="F118" s="23">
        <v>64.901318410000002</v>
      </c>
    </row>
    <row r="119" spans="1:6">
      <c r="A119" s="68" t="s">
        <v>22</v>
      </c>
      <c r="B119" s="68" t="s">
        <v>355</v>
      </c>
      <c r="C119" s="70">
        <v>2018</v>
      </c>
      <c r="D119" s="71" t="s">
        <v>5</v>
      </c>
      <c r="E119" s="70">
        <v>24</v>
      </c>
      <c r="F119" s="70">
        <v>71.66</v>
      </c>
    </row>
    <row r="120" spans="1:6">
      <c r="A120" s="68" t="s">
        <v>22</v>
      </c>
      <c r="B120" s="68" t="s">
        <v>355</v>
      </c>
      <c r="C120" s="70">
        <v>2020</v>
      </c>
      <c r="D120" s="71" t="s">
        <v>5</v>
      </c>
      <c r="E120" s="70">
        <v>24</v>
      </c>
      <c r="F120" s="70">
        <v>77</v>
      </c>
    </row>
    <row r="121" spans="1:6">
      <c r="A121" s="68" t="s">
        <v>22</v>
      </c>
      <c r="B121" s="68" t="s">
        <v>355</v>
      </c>
      <c r="C121" s="70">
        <v>2021</v>
      </c>
      <c r="D121" s="71" t="s">
        <v>5</v>
      </c>
      <c r="E121" s="70">
        <v>24</v>
      </c>
      <c r="F121" s="23">
        <v>77.5</v>
      </c>
    </row>
    <row r="122" spans="1:6">
      <c r="A122" s="68" t="s">
        <v>23</v>
      </c>
      <c r="B122" s="68" t="s">
        <v>356</v>
      </c>
      <c r="C122" s="70">
        <v>2015</v>
      </c>
      <c r="D122" s="71" t="s">
        <v>5</v>
      </c>
      <c r="E122" s="70">
        <v>24</v>
      </c>
      <c r="F122" s="23">
        <v>17.8</v>
      </c>
    </row>
    <row r="123" spans="1:6">
      <c r="A123" s="68" t="s">
        <v>23</v>
      </c>
      <c r="B123" s="68" t="s">
        <v>356</v>
      </c>
      <c r="C123" s="70">
        <v>2016</v>
      </c>
      <c r="D123" s="71" t="s">
        <v>5</v>
      </c>
      <c r="E123" s="70">
        <v>24</v>
      </c>
      <c r="F123" s="23">
        <v>20.6</v>
      </c>
    </row>
    <row r="124" spans="1:6">
      <c r="A124" s="68" t="s">
        <v>23</v>
      </c>
      <c r="B124" s="68" t="s">
        <v>356</v>
      </c>
      <c r="C124" s="70">
        <v>2017</v>
      </c>
      <c r="D124" s="71" t="s">
        <v>5</v>
      </c>
      <c r="E124" s="70">
        <v>24</v>
      </c>
      <c r="F124" s="23">
        <v>39.335620040000002</v>
      </c>
    </row>
    <row r="125" spans="1:6">
      <c r="A125" s="68" t="s">
        <v>23</v>
      </c>
      <c r="B125" s="68" t="s">
        <v>356</v>
      </c>
      <c r="C125" s="70">
        <v>2018</v>
      </c>
      <c r="D125" s="71" t="s">
        <v>5</v>
      </c>
      <c r="E125" s="70">
        <v>24</v>
      </c>
      <c r="F125" s="70">
        <v>27.53</v>
      </c>
    </row>
    <row r="126" spans="1:6">
      <c r="A126" s="68" t="s">
        <v>23</v>
      </c>
      <c r="B126" s="68" t="s">
        <v>356</v>
      </c>
      <c r="C126" s="70">
        <v>2020</v>
      </c>
      <c r="D126" s="71" t="s">
        <v>5</v>
      </c>
      <c r="E126" s="70">
        <v>24</v>
      </c>
      <c r="F126" s="70">
        <v>38.799999999999997</v>
      </c>
    </row>
    <row r="127" spans="1:6">
      <c r="A127" s="68" t="s">
        <v>23</v>
      </c>
      <c r="B127" s="68" t="s">
        <v>356</v>
      </c>
      <c r="C127" s="70">
        <v>2021</v>
      </c>
      <c r="D127" s="71" t="s">
        <v>5</v>
      </c>
      <c r="E127" s="70">
        <v>24</v>
      </c>
      <c r="F127" s="23">
        <v>39</v>
      </c>
    </row>
    <row r="128" spans="1:6">
      <c r="A128" s="68" t="s">
        <v>24</v>
      </c>
      <c r="B128" s="68" t="s">
        <v>357</v>
      </c>
      <c r="C128" s="70">
        <v>2015</v>
      </c>
      <c r="D128" s="71" t="s">
        <v>5</v>
      </c>
      <c r="E128" s="70">
        <v>24</v>
      </c>
      <c r="F128" s="23">
        <v>26</v>
      </c>
    </row>
    <row r="129" spans="1:6">
      <c r="A129" s="68" t="s">
        <v>24</v>
      </c>
      <c r="B129" s="68" t="s">
        <v>357</v>
      </c>
      <c r="C129" s="70">
        <v>2016</v>
      </c>
      <c r="D129" s="71" t="s">
        <v>5</v>
      </c>
      <c r="E129" s="70">
        <v>24</v>
      </c>
      <c r="F129" s="23">
        <v>29.2</v>
      </c>
    </row>
    <row r="130" spans="1:6">
      <c r="A130" s="68" t="s">
        <v>24</v>
      </c>
      <c r="B130" s="68" t="s">
        <v>357</v>
      </c>
      <c r="C130" s="70">
        <v>2017</v>
      </c>
      <c r="D130" s="71" t="s">
        <v>5</v>
      </c>
      <c r="E130" s="70">
        <v>24</v>
      </c>
      <c r="F130" s="23">
        <v>33.097226579999997</v>
      </c>
    </row>
    <row r="131" spans="1:6">
      <c r="A131" s="68" t="s">
        <v>24</v>
      </c>
      <c r="B131" s="68" t="s">
        <v>357</v>
      </c>
      <c r="C131" s="70">
        <v>2018</v>
      </c>
      <c r="D131" s="71" t="s">
        <v>5</v>
      </c>
      <c r="E131" s="70">
        <v>24</v>
      </c>
      <c r="F131" s="70">
        <v>39.93</v>
      </c>
    </row>
    <row r="132" spans="1:6">
      <c r="A132" s="68" t="s">
        <v>24</v>
      </c>
      <c r="B132" s="68" t="s">
        <v>357</v>
      </c>
      <c r="C132" s="70">
        <v>2020</v>
      </c>
      <c r="D132" s="71" t="s">
        <v>5</v>
      </c>
      <c r="E132" s="70">
        <v>24</v>
      </c>
      <c r="F132" s="70">
        <v>48.4</v>
      </c>
    </row>
    <row r="133" spans="1:6">
      <c r="A133" s="68" t="s">
        <v>24</v>
      </c>
      <c r="B133" s="68" t="s">
        <v>357</v>
      </c>
      <c r="C133" s="70">
        <v>2021</v>
      </c>
      <c r="D133" s="71" t="s">
        <v>5</v>
      </c>
      <c r="E133" s="70">
        <v>24</v>
      </c>
      <c r="F133" s="23">
        <v>55.8</v>
      </c>
    </row>
    <row r="134" spans="1:6">
      <c r="A134" s="68" t="s">
        <v>25</v>
      </c>
      <c r="B134" s="68" t="s">
        <v>358</v>
      </c>
      <c r="C134" s="70">
        <v>2015</v>
      </c>
      <c r="D134" s="71" t="s">
        <v>5</v>
      </c>
      <c r="E134" s="70">
        <v>24</v>
      </c>
      <c r="F134" s="23">
        <v>43.4</v>
      </c>
    </row>
    <row r="135" spans="1:6">
      <c r="A135" s="68" t="s">
        <v>25</v>
      </c>
      <c r="B135" s="68" t="s">
        <v>358</v>
      </c>
      <c r="C135" s="70">
        <v>2016</v>
      </c>
      <c r="D135" s="71" t="s">
        <v>5</v>
      </c>
      <c r="E135" s="70">
        <v>24</v>
      </c>
      <c r="F135" s="23">
        <v>54.2</v>
      </c>
    </row>
    <row r="136" spans="1:6">
      <c r="A136" s="68" t="s">
        <v>25</v>
      </c>
      <c r="B136" s="68" t="s">
        <v>358</v>
      </c>
      <c r="C136" s="70">
        <v>2017</v>
      </c>
      <c r="D136" s="71" t="s">
        <v>5</v>
      </c>
      <c r="E136" s="70">
        <v>24</v>
      </c>
      <c r="F136" s="23">
        <v>51.344213889999999</v>
      </c>
    </row>
    <row r="137" spans="1:6">
      <c r="A137" s="68" t="s">
        <v>25</v>
      </c>
      <c r="B137" s="68" t="s">
        <v>358</v>
      </c>
      <c r="C137" s="70">
        <v>2018</v>
      </c>
      <c r="D137" s="71" t="s">
        <v>5</v>
      </c>
      <c r="E137" s="70">
        <v>24</v>
      </c>
      <c r="F137" s="70">
        <v>54.31</v>
      </c>
    </row>
    <row r="138" spans="1:6">
      <c r="A138" s="68" t="s">
        <v>25</v>
      </c>
      <c r="B138" s="68" t="s">
        <v>358</v>
      </c>
      <c r="C138" s="70">
        <v>2020</v>
      </c>
      <c r="D138" s="71" t="s">
        <v>5</v>
      </c>
      <c r="E138" s="70">
        <v>24</v>
      </c>
      <c r="F138" s="70">
        <v>60.3</v>
      </c>
    </row>
    <row r="139" spans="1:6">
      <c r="A139" s="68" t="s">
        <v>25</v>
      </c>
      <c r="B139" s="68" t="s">
        <v>358</v>
      </c>
      <c r="C139" s="70">
        <v>2021</v>
      </c>
      <c r="D139" s="71" t="s">
        <v>5</v>
      </c>
      <c r="E139" s="70">
        <v>24</v>
      </c>
      <c r="F139" s="23">
        <v>74.099999999999994</v>
      </c>
    </row>
    <row r="140" spans="1:6">
      <c r="A140" s="68" t="s">
        <v>26</v>
      </c>
      <c r="B140" s="68" t="s">
        <v>359</v>
      </c>
      <c r="C140" s="70">
        <v>2015</v>
      </c>
      <c r="D140" s="71" t="s">
        <v>5</v>
      </c>
      <c r="E140" s="70">
        <v>24</v>
      </c>
      <c r="F140" s="23">
        <v>50</v>
      </c>
    </row>
    <row r="141" spans="1:6">
      <c r="A141" s="68" t="s">
        <v>26</v>
      </c>
      <c r="B141" s="68" t="s">
        <v>359</v>
      </c>
      <c r="C141" s="70">
        <v>2016</v>
      </c>
      <c r="D141" s="71" t="s">
        <v>5</v>
      </c>
      <c r="E141" s="70">
        <v>24</v>
      </c>
      <c r="F141" s="23">
        <v>63.6</v>
      </c>
    </row>
    <row r="142" spans="1:6">
      <c r="A142" s="68" t="s">
        <v>26</v>
      </c>
      <c r="B142" s="68" t="s">
        <v>359</v>
      </c>
      <c r="C142" s="70">
        <v>2017</v>
      </c>
      <c r="D142" s="71" t="s">
        <v>5</v>
      </c>
      <c r="E142" s="70">
        <v>24</v>
      </c>
      <c r="F142" s="23">
        <v>68.216695340000001</v>
      </c>
    </row>
    <row r="143" spans="1:6">
      <c r="A143" s="68" t="s">
        <v>26</v>
      </c>
      <c r="B143" s="68" t="s">
        <v>359</v>
      </c>
      <c r="C143" s="70">
        <v>2018</v>
      </c>
      <c r="D143" s="71" t="s">
        <v>5</v>
      </c>
      <c r="E143" s="70">
        <v>24</v>
      </c>
      <c r="F143" s="70">
        <v>73.540000000000006</v>
      </c>
    </row>
    <row r="144" spans="1:6">
      <c r="A144" s="68" t="s">
        <v>26</v>
      </c>
      <c r="B144" s="68" t="s">
        <v>359</v>
      </c>
      <c r="C144" s="70">
        <v>2020</v>
      </c>
      <c r="D144" s="71" t="s">
        <v>5</v>
      </c>
      <c r="E144" s="70">
        <v>24</v>
      </c>
      <c r="F144" s="70">
        <v>65.3</v>
      </c>
    </row>
    <row r="145" spans="1:6">
      <c r="A145" s="68" t="s">
        <v>26</v>
      </c>
      <c r="B145" s="68" t="s">
        <v>359</v>
      </c>
      <c r="C145" s="70">
        <v>2021</v>
      </c>
      <c r="D145" s="71" t="s">
        <v>5</v>
      </c>
      <c r="E145" s="70">
        <v>24</v>
      </c>
      <c r="F145" s="23">
        <v>72.400000000000006</v>
      </c>
    </row>
    <row r="146" spans="1:6">
      <c r="A146" s="68" t="s">
        <v>27</v>
      </c>
      <c r="B146" s="68" t="s">
        <v>360</v>
      </c>
      <c r="C146" s="70">
        <v>2015</v>
      </c>
      <c r="D146" s="71" t="s">
        <v>5</v>
      </c>
      <c r="E146" s="70">
        <v>24</v>
      </c>
      <c r="F146" s="23">
        <v>40</v>
      </c>
    </row>
    <row r="147" spans="1:6">
      <c r="A147" s="68" t="s">
        <v>27</v>
      </c>
      <c r="B147" s="68" t="s">
        <v>360</v>
      </c>
      <c r="C147" s="70">
        <v>2016</v>
      </c>
      <c r="D147" s="71" t="s">
        <v>5</v>
      </c>
      <c r="E147" s="70">
        <v>24</v>
      </c>
      <c r="F147" s="23">
        <v>51.4</v>
      </c>
    </row>
    <row r="148" spans="1:6">
      <c r="A148" s="68" t="s">
        <v>27</v>
      </c>
      <c r="B148" s="68" t="s">
        <v>360</v>
      </c>
      <c r="C148" s="70">
        <v>2017</v>
      </c>
      <c r="D148" s="71" t="s">
        <v>5</v>
      </c>
      <c r="E148" s="70">
        <v>24</v>
      </c>
      <c r="F148" s="23">
        <v>34.088736529999998</v>
      </c>
    </row>
    <row r="149" spans="1:6">
      <c r="A149" s="68" t="s">
        <v>27</v>
      </c>
      <c r="B149" s="68" t="s">
        <v>360</v>
      </c>
      <c r="C149" s="70">
        <v>2018</v>
      </c>
      <c r="D149" s="71" t="s">
        <v>5</v>
      </c>
      <c r="E149" s="70">
        <v>24</v>
      </c>
      <c r="F149" s="70">
        <v>36.729999999999997</v>
      </c>
    </row>
    <row r="150" spans="1:6">
      <c r="A150" s="68" t="s">
        <v>27</v>
      </c>
      <c r="B150" s="68" t="s">
        <v>360</v>
      </c>
      <c r="C150" s="70">
        <v>2020</v>
      </c>
      <c r="D150" s="71" t="s">
        <v>5</v>
      </c>
      <c r="E150" s="70">
        <v>24</v>
      </c>
      <c r="F150" s="70">
        <v>51.4</v>
      </c>
    </row>
    <row r="151" spans="1:6">
      <c r="A151" s="68" t="s">
        <v>27</v>
      </c>
      <c r="B151" s="68" t="s">
        <v>360</v>
      </c>
      <c r="C151" s="70">
        <v>2021</v>
      </c>
      <c r="D151" s="71" t="s">
        <v>5</v>
      </c>
      <c r="E151" s="70">
        <v>24</v>
      </c>
      <c r="F151" s="23">
        <v>61.8</v>
      </c>
    </row>
    <row r="152" spans="1:6">
      <c r="A152" s="68" t="s">
        <v>28</v>
      </c>
      <c r="B152" s="68" t="s">
        <v>361</v>
      </c>
      <c r="C152" s="70">
        <v>2015</v>
      </c>
      <c r="D152" s="71" t="s">
        <v>5</v>
      </c>
      <c r="E152" s="70">
        <v>24</v>
      </c>
      <c r="F152" s="23">
        <v>38.4</v>
      </c>
    </row>
    <row r="153" spans="1:6">
      <c r="A153" s="68" t="s">
        <v>28</v>
      </c>
      <c r="B153" s="68" t="s">
        <v>361</v>
      </c>
      <c r="C153" s="70">
        <v>2016</v>
      </c>
      <c r="D153" s="71" t="s">
        <v>5</v>
      </c>
      <c r="E153" s="70">
        <v>24</v>
      </c>
      <c r="F153" s="23">
        <v>41.1</v>
      </c>
    </row>
    <row r="154" spans="1:6">
      <c r="A154" s="68" t="s">
        <v>28</v>
      </c>
      <c r="B154" s="68" t="s">
        <v>361</v>
      </c>
      <c r="C154" s="70">
        <v>2017</v>
      </c>
      <c r="D154" s="71" t="s">
        <v>5</v>
      </c>
      <c r="E154" s="70">
        <v>24</v>
      </c>
      <c r="F154" s="70">
        <v>62.08931913</v>
      </c>
    </row>
    <row r="155" spans="1:6">
      <c r="A155" s="68" t="s">
        <v>28</v>
      </c>
      <c r="B155" s="68" t="s">
        <v>361</v>
      </c>
      <c r="C155" s="70">
        <v>2018</v>
      </c>
      <c r="D155" s="71" t="s">
        <v>5</v>
      </c>
      <c r="E155" s="70">
        <v>24</v>
      </c>
      <c r="F155" s="23" t="s">
        <v>422</v>
      </c>
    </row>
    <row r="156" spans="1:6">
      <c r="A156" s="68" t="s">
        <v>28</v>
      </c>
      <c r="B156" s="68" t="s">
        <v>361</v>
      </c>
      <c r="C156" s="70">
        <v>2020</v>
      </c>
      <c r="D156" s="71" t="s">
        <v>5</v>
      </c>
      <c r="E156" s="70">
        <v>24</v>
      </c>
      <c r="F156" s="70">
        <v>58.4</v>
      </c>
    </row>
    <row r="157" spans="1:6">
      <c r="A157" s="68" t="s">
        <v>28</v>
      </c>
      <c r="B157" s="68" t="s">
        <v>361</v>
      </c>
      <c r="C157" s="70">
        <v>2021</v>
      </c>
      <c r="D157" s="71" t="s">
        <v>5</v>
      </c>
      <c r="E157" s="70">
        <v>24</v>
      </c>
      <c r="F157" s="23">
        <v>76.900000000000006</v>
      </c>
    </row>
    <row r="158" spans="1:6">
      <c r="A158" s="68" t="s">
        <v>29</v>
      </c>
      <c r="B158" s="68" t="s">
        <v>362</v>
      </c>
      <c r="C158" s="70">
        <v>2015</v>
      </c>
      <c r="D158" s="71" t="s">
        <v>5</v>
      </c>
      <c r="E158" s="70">
        <v>24</v>
      </c>
      <c r="F158" s="23">
        <v>57.1</v>
      </c>
    </row>
    <row r="159" spans="1:6">
      <c r="A159" s="68" t="s">
        <v>29</v>
      </c>
      <c r="B159" s="68" t="s">
        <v>362</v>
      </c>
      <c r="C159" s="70">
        <v>2016</v>
      </c>
      <c r="D159" s="71" t="s">
        <v>5</v>
      </c>
      <c r="E159" s="70">
        <v>24</v>
      </c>
      <c r="F159" s="70">
        <v>71.7</v>
      </c>
    </row>
    <row r="160" spans="1:6">
      <c r="A160" s="68" t="s">
        <v>29</v>
      </c>
      <c r="B160" s="68" t="s">
        <v>362</v>
      </c>
      <c r="C160" s="70">
        <v>2017</v>
      </c>
      <c r="D160" s="71" t="s">
        <v>5</v>
      </c>
      <c r="E160" s="70">
        <v>24</v>
      </c>
      <c r="F160" s="23">
        <v>82.741720889999996</v>
      </c>
    </row>
    <row r="161" spans="1:6">
      <c r="A161" s="68" t="s">
        <v>29</v>
      </c>
      <c r="B161" s="68" t="s">
        <v>362</v>
      </c>
      <c r="C161" s="70">
        <v>2018</v>
      </c>
      <c r="D161" s="71" t="s">
        <v>5</v>
      </c>
      <c r="E161" s="70">
        <v>24</v>
      </c>
      <c r="F161" s="23" t="s">
        <v>423</v>
      </c>
    </row>
    <row r="162" spans="1:6">
      <c r="A162" s="68" t="s">
        <v>29</v>
      </c>
      <c r="B162" s="68" t="s">
        <v>362</v>
      </c>
      <c r="C162" s="70">
        <v>2020</v>
      </c>
      <c r="D162" s="71" t="s">
        <v>5</v>
      </c>
      <c r="E162" s="70">
        <v>24</v>
      </c>
      <c r="F162" s="70">
        <v>79.2</v>
      </c>
    </row>
    <row r="163" spans="1:6">
      <c r="A163" s="68" t="s">
        <v>29</v>
      </c>
      <c r="B163" s="68" t="s">
        <v>362</v>
      </c>
      <c r="C163" s="70">
        <v>2021</v>
      </c>
      <c r="D163" s="71" t="s">
        <v>5</v>
      </c>
      <c r="E163" s="70">
        <v>24</v>
      </c>
      <c r="F163" s="23">
        <v>86.2</v>
      </c>
    </row>
    <row r="164" spans="1:6">
      <c r="A164" s="68" t="s">
        <v>30</v>
      </c>
      <c r="B164" s="68" t="s">
        <v>363</v>
      </c>
      <c r="C164" s="70">
        <v>2015</v>
      </c>
      <c r="D164" s="71" t="s">
        <v>5</v>
      </c>
      <c r="E164" s="70">
        <v>24</v>
      </c>
      <c r="F164" s="73">
        <v>21.5</v>
      </c>
    </row>
    <row r="165" spans="1:6">
      <c r="A165" s="68" t="s">
        <v>30</v>
      </c>
      <c r="B165" s="68" t="s">
        <v>363</v>
      </c>
      <c r="C165" s="70">
        <v>2016</v>
      </c>
      <c r="D165" s="71" t="s">
        <v>5</v>
      </c>
      <c r="E165" s="70">
        <v>24</v>
      </c>
      <c r="F165" s="23">
        <v>62.5</v>
      </c>
    </row>
    <row r="166" spans="1:6">
      <c r="A166" s="68" t="s">
        <v>30</v>
      </c>
      <c r="B166" s="68" t="s">
        <v>363</v>
      </c>
      <c r="C166" s="70">
        <v>2017</v>
      </c>
      <c r="D166" s="71" t="s">
        <v>5</v>
      </c>
      <c r="E166" s="70">
        <v>24</v>
      </c>
      <c r="F166" s="23">
        <v>55.195828519999999</v>
      </c>
    </row>
    <row r="167" spans="1:6">
      <c r="A167" s="68" t="s">
        <v>30</v>
      </c>
      <c r="B167" s="68" t="s">
        <v>363</v>
      </c>
      <c r="C167" s="70">
        <v>2018</v>
      </c>
      <c r="D167" s="71" t="s">
        <v>5</v>
      </c>
      <c r="E167" s="70">
        <v>24</v>
      </c>
      <c r="F167" s="23" t="s">
        <v>424</v>
      </c>
    </row>
    <row r="168" spans="1:6">
      <c r="A168" s="68" t="s">
        <v>30</v>
      </c>
      <c r="B168" s="68" t="s">
        <v>363</v>
      </c>
      <c r="C168" s="70">
        <v>2020</v>
      </c>
      <c r="D168" s="71" t="s">
        <v>5</v>
      </c>
      <c r="E168" s="70">
        <v>24</v>
      </c>
      <c r="F168" s="70">
        <v>43.6</v>
      </c>
    </row>
    <row r="169" spans="1:6">
      <c r="A169" s="68" t="s">
        <v>30</v>
      </c>
      <c r="B169" s="68" t="s">
        <v>363</v>
      </c>
      <c r="C169" s="70">
        <v>2021</v>
      </c>
      <c r="D169" s="71" t="s">
        <v>5</v>
      </c>
      <c r="E169" s="70">
        <v>24</v>
      </c>
      <c r="F169" s="23">
        <v>52.7</v>
      </c>
    </row>
    <row r="170" spans="1:6">
      <c r="A170" s="68" t="s">
        <v>31</v>
      </c>
      <c r="B170" s="68" t="s">
        <v>364</v>
      </c>
      <c r="C170" s="70">
        <v>2015</v>
      </c>
      <c r="D170" s="71" t="s">
        <v>5</v>
      </c>
      <c r="E170" s="70">
        <v>24</v>
      </c>
      <c r="F170" s="73">
        <v>44.4</v>
      </c>
    </row>
    <row r="171" spans="1:6">
      <c r="A171" s="68" t="s">
        <v>31</v>
      </c>
      <c r="B171" s="68" t="s">
        <v>364</v>
      </c>
      <c r="C171" s="70">
        <v>2016</v>
      </c>
      <c r="D171" s="71" t="s">
        <v>5</v>
      </c>
      <c r="E171" s="70">
        <v>24</v>
      </c>
      <c r="F171" s="23">
        <v>55.9</v>
      </c>
    </row>
    <row r="172" spans="1:6">
      <c r="A172" s="68" t="s">
        <v>31</v>
      </c>
      <c r="B172" s="68" t="s">
        <v>364</v>
      </c>
      <c r="C172" s="70">
        <v>2017</v>
      </c>
      <c r="D172" s="71" t="s">
        <v>5</v>
      </c>
      <c r="E172" s="70">
        <v>24</v>
      </c>
      <c r="F172" s="23">
        <v>60.037286190000003</v>
      </c>
    </row>
    <row r="173" spans="1:6">
      <c r="A173" s="68" t="s">
        <v>31</v>
      </c>
      <c r="B173" s="68" t="s">
        <v>364</v>
      </c>
      <c r="C173" s="70">
        <v>2018</v>
      </c>
      <c r="D173" s="71" t="s">
        <v>5</v>
      </c>
      <c r="E173" s="70">
        <v>24</v>
      </c>
      <c r="F173" s="23" t="s">
        <v>425</v>
      </c>
    </row>
    <row r="174" spans="1:6">
      <c r="A174" s="68" t="s">
        <v>31</v>
      </c>
      <c r="B174" s="68" t="s">
        <v>364</v>
      </c>
      <c r="C174" s="70">
        <v>2020</v>
      </c>
      <c r="D174" s="71" t="s">
        <v>5</v>
      </c>
      <c r="E174" s="70">
        <v>24</v>
      </c>
      <c r="F174" s="70">
        <v>66.3</v>
      </c>
    </row>
    <row r="175" spans="1:6">
      <c r="A175" s="68" t="s">
        <v>31</v>
      </c>
      <c r="B175" s="68" t="s">
        <v>364</v>
      </c>
      <c r="C175" s="70">
        <v>2021</v>
      </c>
      <c r="D175" s="71" t="s">
        <v>5</v>
      </c>
      <c r="E175" s="70">
        <v>24</v>
      </c>
      <c r="F175" s="23">
        <v>69.7</v>
      </c>
    </row>
    <row r="176" spans="1:6">
      <c r="A176" s="68" t="s">
        <v>32</v>
      </c>
      <c r="B176" s="68" t="s">
        <v>365</v>
      </c>
      <c r="C176" s="70">
        <v>2015</v>
      </c>
      <c r="D176" s="71" t="s">
        <v>5</v>
      </c>
      <c r="E176" s="70">
        <v>24</v>
      </c>
      <c r="F176" s="73">
        <v>23.4</v>
      </c>
    </row>
    <row r="177" spans="1:6">
      <c r="A177" s="68" t="s">
        <v>32</v>
      </c>
      <c r="B177" s="68" t="s">
        <v>365</v>
      </c>
      <c r="C177" s="70">
        <v>2016</v>
      </c>
      <c r="D177" s="71" t="s">
        <v>5</v>
      </c>
      <c r="E177" s="70">
        <v>24</v>
      </c>
      <c r="F177" s="23">
        <v>28.4</v>
      </c>
    </row>
    <row r="178" spans="1:6">
      <c r="A178" s="68" t="s">
        <v>32</v>
      </c>
      <c r="B178" s="68" t="s">
        <v>365</v>
      </c>
      <c r="C178" s="70">
        <v>2017</v>
      </c>
      <c r="D178" s="71" t="s">
        <v>5</v>
      </c>
      <c r="E178" s="70">
        <v>24</v>
      </c>
      <c r="F178" s="23">
        <v>27.55668129</v>
      </c>
    </row>
    <row r="179" spans="1:6">
      <c r="A179" s="68" t="s">
        <v>32</v>
      </c>
      <c r="B179" s="68" t="s">
        <v>365</v>
      </c>
      <c r="C179" s="70">
        <v>2018</v>
      </c>
      <c r="D179" s="71" t="s">
        <v>5</v>
      </c>
      <c r="E179" s="70">
        <v>24</v>
      </c>
      <c r="F179" s="23" t="s">
        <v>426</v>
      </c>
    </row>
    <row r="180" spans="1:6">
      <c r="A180" s="68" t="s">
        <v>32</v>
      </c>
      <c r="B180" s="68" t="s">
        <v>365</v>
      </c>
      <c r="C180" s="70">
        <v>2020</v>
      </c>
      <c r="D180" s="71" t="s">
        <v>5</v>
      </c>
      <c r="E180" s="70">
        <v>24</v>
      </c>
      <c r="F180" s="70">
        <v>47</v>
      </c>
    </row>
    <row r="181" spans="1:6">
      <c r="A181" s="68" t="s">
        <v>32</v>
      </c>
      <c r="B181" s="68" t="s">
        <v>365</v>
      </c>
      <c r="C181" s="70">
        <v>2021</v>
      </c>
      <c r="D181" s="71" t="s">
        <v>5</v>
      </c>
      <c r="E181" s="70">
        <v>24</v>
      </c>
      <c r="F181" s="23">
        <v>55.7</v>
      </c>
    </row>
    <row r="182" spans="1:6">
      <c r="A182" s="68" t="s">
        <v>33</v>
      </c>
      <c r="B182" s="68" t="s">
        <v>366</v>
      </c>
      <c r="C182" s="70">
        <v>2015</v>
      </c>
      <c r="D182" s="71" t="s">
        <v>5</v>
      </c>
      <c r="E182" s="70">
        <v>24</v>
      </c>
      <c r="F182" s="73">
        <v>26.7</v>
      </c>
    </row>
    <row r="183" spans="1:6">
      <c r="A183" s="68" t="s">
        <v>33</v>
      </c>
      <c r="B183" s="68" t="s">
        <v>366</v>
      </c>
      <c r="C183" s="70">
        <v>2016</v>
      </c>
      <c r="D183" s="71" t="s">
        <v>5</v>
      </c>
      <c r="E183" s="70">
        <v>24</v>
      </c>
      <c r="F183" s="23">
        <v>30.3</v>
      </c>
    </row>
    <row r="184" spans="1:6">
      <c r="A184" s="68" t="s">
        <v>33</v>
      </c>
      <c r="B184" s="68" t="s">
        <v>366</v>
      </c>
      <c r="C184" s="70">
        <v>2017</v>
      </c>
      <c r="D184" s="71" t="s">
        <v>5</v>
      </c>
      <c r="E184" s="70">
        <v>24</v>
      </c>
      <c r="F184" s="23">
        <v>37.869142709999998</v>
      </c>
    </row>
    <row r="185" spans="1:6">
      <c r="A185" s="68" t="s">
        <v>33</v>
      </c>
      <c r="B185" s="68" t="s">
        <v>366</v>
      </c>
      <c r="C185" s="70">
        <v>2018</v>
      </c>
      <c r="D185" s="71" t="s">
        <v>5</v>
      </c>
      <c r="E185" s="70">
        <v>24</v>
      </c>
      <c r="F185" s="23" t="s">
        <v>427</v>
      </c>
    </row>
    <row r="186" spans="1:6">
      <c r="A186" s="68" t="s">
        <v>33</v>
      </c>
      <c r="B186" s="68" t="s">
        <v>366</v>
      </c>
      <c r="C186" s="70">
        <v>2020</v>
      </c>
      <c r="D186" s="71" t="s">
        <v>5</v>
      </c>
      <c r="E186" s="70">
        <v>24</v>
      </c>
      <c r="F186" s="70">
        <v>46.5</v>
      </c>
    </row>
    <row r="187" spans="1:6">
      <c r="A187" s="68" t="s">
        <v>33</v>
      </c>
      <c r="B187" s="68" t="s">
        <v>366</v>
      </c>
      <c r="C187" s="70">
        <v>2021</v>
      </c>
      <c r="D187" s="71" t="s">
        <v>5</v>
      </c>
      <c r="E187" s="70">
        <v>24</v>
      </c>
      <c r="F187" s="23">
        <v>51.1</v>
      </c>
    </row>
    <row r="188" spans="1:6">
      <c r="A188" s="68" t="s">
        <v>34</v>
      </c>
      <c r="B188" s="68" t="s">
        <v>367</v>
      </c>
      <c r="C188" s="70">
        <v>2015</v>
      </c>
      <c r="D188" s="71" t="s">
        <v>5</v>
      </c>
      <c r="E188" s="70">
        <v>24</v>
      </c>
      <c r="F188" s="73">
        <v>47.3</v>
      </c>
    </row>
    <row r="189" spans="1:6">
      <c r="A189" s="68" t="s">
        <v>34</v>
      </c>
      <c r="B189" s="68" t="s">
        <v>367</v>
      </c>
      <c r="C189" s="70">
        <v>2016</v>
      </c>
      <c r="D189" s="71" t="s">
        <v>5</v>
      </c>
      <c r="E189" s="70">
        <v>24</v>
      </c>
      <c r="F189" s="23">
        <v>59</v>
      </c>
    </row>
    <row r="190" spans="1:6">
      <c r="A190" s="68" t="s">
        <v>34</v>
      </c>
      <c r="B190" s="68" t="s">
        <v>367</v>
      </c>
      <c r="C190" s="70">
        <v>2017</v>
      </c>
      <c r="D190" s="71" t="s">
        <v>5</v>
      </c>
      <c r="E190" s="70">
        <v>24</v>
      </c>
      <c r="F190" s="23">
        <v>66.0321541</v>
      </c>
    </row>
    <row r="191" spans="1:6">
      <c r="A191" s="68" t="s">
        <v>34</v>
      </c>
      <c r="B191" s="68" t="s">
        <v>367</v>
      </c>
      <c r="C191" s="70">
        <v>2018</v>
      </c>
      <c r="D191" s="71" t="s">
        <v>5</v>
      </c>
      <c r="E191" s="70">
        <v>24</v>
      </c>
      <c r="F191" s="23" t="s">
        <v>428</v>
      </c>
    </row>
    <row r="192" spans="1:6">
      <c r="A192" s="68" t="s">
        <v>34</v>
      </c>
      <c r="B192" s="68" t="s">
        <v>367</v>
      </c>
      <c r="C192" s="70">
        <v>2020</v>
      </c>
      <c r="D192" s="71" t="s">
        <v>5</v>
      </c>
      <c r="E192" s="70">
        <v>24</v>
      </c>
      <c r="F192" s="70">
        <v>55.2</v>
      </c>
    </row>
    <row r="193" spans="1:6">
      <c r="A193" s="68" t="s">
        <v>34</v>
      </c>
      <c r="B193" s="68" t="s">
        <v>367</v>
      </c>
      <c r="C193" s="70">
        <v>2021</v>
      </c>
      <c r="D193" s="71" t="s">
        <v>5</v>
      </c>
      <c r="E193" s="70">
        <v>24</v>
      </c>
      <c r="F193" s="23">
        <v>66.400000000000006</v>
      </c>
    </row>
    <row r="194" spans="1:6">
      <c r="A194" s="68" t="s">
        <v>35</v>
      </c>
      <c r="B194" s="68" t="s">
        <v>368</v>
      </c>
      <c r="C194" s="70">
        <v>2015</v>
      </c>
      <c r="D194" s="71" t="s">
        <v>5</v>
      </c>
      <c r="E194" s="70">
        <v>24</v>
      </c>
      <c r="F194" s="73">
        <v>29.9</v>
      </c>
    </row>
    <row r="195" spans="1:6">
      <c r="A195" s="68" t="s">
        <v>35</v>
      </c>
      <c r="B195" s="68" t="s">
        <v>368</v>
      </c>
      <c r="C195" s="70">
        <v>2016</v>
      </c>
      <c r="D195" s="71" t="s">
        <v>5</v>
      </c>
      <c r="E195" s="70">
        <v>24</v>
      </c>
      <c r="F195" s="23">
        <v>33.299999999999997</v>
      </c>
    </row>
    <row r="196" spans="1:6">
      <c r="A196" s="68" t="s">
        <v>35</v>
      </c>
      <c r="B196" s="68" t="s">
        <v>368</v>
      </c>
      <c r="C196" s="70">
        <v>2017</v>
      </c>
      <c r="D196" s="71" t="s">
        <v>5</v>
      </c>
      <c r="E196" s="70">
        <v>24</v>
      </c>
      <c r="F196" s="23">
        <v>35.83791257</v>
      </c>
    </row>
    <row r="197" spans="1:6">
      <c r="A197" s="68" t="s">
        <v>35</v>
      </c>
      <c r="B197" s="68" t="s">
        <v>368</v>
      </c>
      <c r="C197" s="70">
        <v>2018</v>
      </c>
      <c r="D197" s="71" t="s">
        <v>5</v>
      </c>
      <c r="E197" s="70">
        <v>24</v>
      </c>
      <c r="F197" s="23" t="s">
        <v>429</v>
      </c>
    </row>
    <row r="198" spans="1:6">
      <c r="A198" s="68" t="s">
        <v>35</v>
      </c>
      <c r="B198" s="68" t="s">
        <v>368</v>
      </c>
      <c r="C198" s="70">
        <v>2020</v>
      </c>
      <c r="D198" s="71" t="s">
        <v>5</v>
      </c>
      <c r="E198" s="70">
        <v>24</v>
      </c>
      <c r="F198" s="70">
        <v>57.7</v>
      </c>
    </row>
    <row r="199" spans="1:6">
      <c r="A199" s="68" t="s">
        <v>35</v>
      </c>
      <c r="B199" s="68" t="s">
        <v>368</v>
      </c>
      <c r="C199" s="70">
        <v>2021</v>
      </c>
      <c r="D199" s="71" t="s">
        <v>5</v>
      </c>
      <c r="E199" s="70">
        <v>24</v>
      </c>
      <c r="F199" s="23">
        <v>63.2</v>
      </c>
    </row>
    <row r="202" spans="1:6" ht="15.75" customHeight="1">
      <c r="F202" s="73"/>
    </row>
    <row r="203" spans="1:6" ht="15.75" customHeight="1">
      <c r="F203" s="73"/>
    </row>
    <row r="204" spans="1:6" ht="15.75" customHeight="1">
      <c r="F204" s="74"/>
    </row>
    <row r="205" spans="1:6" ht="15.75" customHeight="1">
      <c r="F205" s="74"/>
    </row>
    <row r="206" spans="1:6" ht="15.75" customHeight="1">
      <c r="F206" s="74"/>
    </row>
    <row r="207" spans="1:6" ht="15.75" customHeight="1">
      <c r="F207" s="74"/>
    </row>
    <row r="208" spans="1:6" ht="15.75" customHeight="1">
      <c r="F208" s="74"/>
    </row>
    <row r="209" spans="6:6" ht="15.75" customHeight="1">
      <c r="F209" s="74"/>
    </row>
    <row r="210" spans="6:6" ht="15.75" customHeight="1">
      <c r="F210" s="74"/>
    </row>
    <row r="211" spans="6:6" ht="15.75" customHeight="1">
      <c r="F211" s="74"/>
    </row>
    <row r="212" spans="6:6" ht="15.75" customHeight="1">
      <c r="F212" s="74"/>
    </row>
    <row r="213" spans="6:6" ht="15.75" customHeight="1">
      <c r="F213" s="74"/>
    </row>
    <row r="214" spans="6:6" ht="15.75" customHeight="1">
      <c r="F214" s="74"/>
    </row>
    <row r="215" spans="6:6" ht="15.75" customHeight="1">
      <c r="F215" s="74"/>
    </row>
    <row r="216" spans="6:6" ht="15.75" customHeight="1">
      <c r="F216" s="74"/>
    </row>
    <row r="217" spans="6:6" ht="15.75" customHeight="1">
      <c r="F217" s="74"/>
    </row>
    <row r="218" spans="6:6" ht="15.75" customHeight="1">
      <c r="F218" s="74"/>
    </row>
    <row r="219" spans="6:6" ht="15.75" customHeight="1">
      <c r="F219" s="74"/>
    </row>
    <row r="220" spans="6:6" ht="15.75" customHeight="1">
      <c r="F220" s="74"/>
    </row>
    <row r="221" spans="6:6" ht="15.75" customHeight="1">
      <c r="F221" s="74"/>
    </row>
    <row r="222" spans="6:6" ht="15.75" customHeight="1">
      <c r="F222" s="74"/>
    </row>
    <row r="223" spans="6:6" ht="15.75" customHeight="1">
      <c r="F223" s="74"/>
    </row>
    <row r="224" spans="6:6" ht="15.75" customHeight="1">
      <c r="F224" s="74"/>
    </row>
    <row r="225" spans="6:6" ht="15.75" customHeight="1">
      <c r="F225" s="74"/>
    </row>
    <row r="226" spans="6:6" ht="15.75" customHeight="1">
      <c r="F226" s="74"/>
    </row>
    <row r="227" spans="6:6" ht="15.75" customHeight="1">
      <c r="F227" s="74"/>
    </row>
    <row r="228" spans="6:6">
      <c r="F228" s="75"/>
    </row>
  </sheetData>
  <autoFilter ref="A1:F199" xr:uid="{00000000-0009-0000-0000-000019000000}"/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outlinePr summaryBelow="0" summaryRight="0"/>
  </sheetPr>
  <dimension ref="A1:H331"/>
  <sheetViews>
    <sheetView workbookViewId="0"/>
  </sheetViews>
  <sheetFormatPr baseColWidth="10" defaultColWidth="12.6640625" defaultRowHeight="15.75" customHeight="1"/>
  <sheetData>
    <row r="1" spans="1:8" ht="15.75" customHeight="1">
      <c r="A1" s="1" t="s">
        <v>1</v>
      </c>
      <c r="B1" s="1" t="s">
        <v>334</v>
      </c>
      <c r="C1" s="1" t="s">
        <v>0</v>
      </c>
      <c r="D1" s="1" t="s">
        <v>37</v>
      </c>
      <c r="E1" s="1" t="s">
        <v>39</v>
      </c>
      <c r="F1" s="7" t="s">
        <v>430</v>
      </c>
      <c r="G1" s="7" t="s">
        <v>421</v>
      </c>
      <c r="H1" s="1" t="s">
        <v>335</v>
      </c>
    </row>
    <row r="2" spans="1:8" ht="15.75" customHeight="1">
      <c r="A2" s="2" t="s">
        <v>3</v>
      </c>
      <c r="B2" s="1" t="s">
        <v>336</v>
      </c>
      <c r="C2" s="1">
        <v>2010</v>
      </c>
      <c r="D2" s="76" t="s">
        <v>5</v>
      </c>
      <c r="E2" s="7">
        <v>25</v>
      </c>
      <c r="F2" s="1">
        <v>0.86202174042429502</v>
      </c>
      <c r="G2" s="1">
        <v>0.137978259575705</v>
      </c>
      <c r="H2" s="1">
        <f>G2*-1</f>
        <v>-0.137978259575705</v>
      </c>
    </row>
    <row r="3" spans="1:8" ht="15.75" customHeight="1">
      <c r="A3" s="2" t="s">
        <v>4</v>
      </c>
      <c r="B3" s="1" t="s">
        <v>337</v>
      </c>
      <c r="C3" s="1">
        <v>2010</v>
      </c>
      <c r="D3" s="76" t="s">
        <v>5</v>
      </c>
      <c r="E3" s="7">
        <v>25</v>
      </c>
      <c r="F3" s="1">
        <v>1</v>
      </c>
      <c r="G3" s="1">
        <v>0</v>
      </c>
      <c r="H3" s="7">
        <v>-1E-4</v>
      </c>
    </row>
    <row r="4" spans="1:8" ht="15.75" customHeight="1">
      <c r="A4" s="2" t="s">
        <v>5</v>
      </c>
      <c r="B4" s="1" t="s">
        <v>338</v>
      </c>
      <c r="C4" s="1">
        <v>2010</v>
      </c>
      <c r="D4" s="60" t="s">
        <v>5</v>
      </c>
      <c r="E4" s="7">
        <v>25</v>
      </c>
      <c r="F4" s="1">
        <v>0.93660996427971488</v>
      </c>
      <c r="G4" s="1">
        <v>6.3390035720285107E-2</v>
      </c>
      <c r="H4" s="1">
        <f t="shared" ref="H4:H5" si="0">G4*-1</f>
        <v>-6.3390035720285107E-2</v>
      </c>
    </row>
    <row r="5" spans="1:8" ht="15.75" customHeight="1">
      <c r="A5" s="2" t="s">
        <v>6</v>
      </c>
      <c r="B5" s="1" t="s">
        <v>339</v>
      </c>
      <c r="C5" s="1">
        <v>2010</v>
      </c>
      <c r="D5" s="60" t="s">
        <v>5</v>
      </c>
      <c r="E5" s="7">
        <v>25</v>
      </c>
      <c r="F5" s="1">
        <v>0.84302053605347305</v>
      </c>
      <c r="G5" s="1">
        <v>0.15697946394652701</v>
      </c>
      <c r="H5" s="1">
        <f t="shared" si="0"/>
        <v>-0.15697946394652701</v>
      </c>
    </row>
    <row r="6" spans="1:8" ht="15.75" customHeight="1">
      <c r="A6" s="2" t="s">
        <v>7</v>
      </c>
      <c r="B6" s="1" t="s">
        <v>340</v>
      </c>
      <c r="C6" s="1">
        <v>2010</v>
      </c>
      <c r="D6" s="60" t="s">
        <v>5</v>
      </c>
      <c r="E6" s="7">
        <v>25</v>
      </c>
      <c r="F6" s="1">
        <v>1</v>
      </c>
      <c r="G6" s="1">
        <v>0</v>
      </c>
      <c r="H6" s="7">
        <v>-1E-4</v>
      </c>
    </row>
    <row r="7" spans="1:8" ht="15.75" customHeight="1">
      <c r="A7" s="2" t="s">
        <v>8</v>
      </c>
      <c r="B7" s="1" t="s">
        <v>341</v>
      </c>
      <c r="C7" s="1">
        <v>2010</v>
      </c>
      <c r="D7" s="60" t="s">
        <v>5</v>
      </c>
      <c r="E7" s="7">
        <v>25</v>
      </c>
      <c r="F7" s="1">
        <v>0.74530552603323197</v>
      </c>
      <c r="G7" s="1">
        <v>0.25469447396676798</v>
      </c>
      <c r="H7" s="1">
        <f>G7*-1</f>
        <v>-0.25469447396676798</v>
      </c>
    </row>
    <row r="8" spans="1:8" ht="15.75" customHeight="1">
      <c r="A8" s="2" t="s">
        <v>9</v>
      </c>
      <c r="B8" s="1" t="s">
        <v>342</v>
      </c>
      <c r="C8" s="1">
        <v>2010</v>
      </c>
      <c r="D8" s="60" t="s">
        <v>5</v>
      </c>
      <c r="E8" s="7">
        <v>25</v>
      </c>
      <c r="F8" s="1">
        <v>1</v>
      </c>
      <c r="G8" s="1">
        <v>0</v>
      </c>
      <c r="H8" s="7">
        <v>-1E-4</v>
      </c>
    </row>
    <row r="9" spans="1:8" ht="15.75" customHeight="1">
      <c r="A9" s="2" t="s">
        <v>10</v>
      </c>
      <c r="B9" s="1" t="s">
        <v>343</v>
      </c>
      <c r="C9" s="1">
        <v>2010</v>
      </c>
      <c r="D9" s="60" t="s">
        <v>5</v>
      </c>
      <c r="E9" s="7">
        <v>25</v>
      </c>
      <c r="F9" s="1">
        <v>0.89575906166476904</v>
      </c>
      <c r="G9" s="1">
        <v>0.104240938335231</v>
      </c>
      <c r="H9" s="1">
        <f t="shared" ref="H9:H14" si="1">G9*-1</f>
        <v>-0.104240938335231</v>
      </c>
    </row>
    <row r="10" spans="1:8" ht="15.75" customHeight="1">
      <c r="A10" s="2" t="s">
        <v>11</v>
      </c>
      <c r="B10" s="1" t="s">
        <v>344</v>
      </c>
      <c r="C10" s="1">
        <v>2010</v>
      </c>
      <c r="D10" s="60" t="s">
        <v>5</v>
      </c>
      <c r="E10" s="7">
        <v>25</v>
      </c>
      <c r="F10" s="1">
        <v>0.35416920473276503</v>
      </c>
      <c r="G10" s="1">
        <v>0.64583079526723497</v>
      </c>
      <c r="H10" s="1">
        <f t="shared" si="1"/>
        <v>-0.64583079526723497</v>
      </c>
    </row>
    <row r="11" spans="1:8" ht="15.75" customHeight="1">
      <c r="A11" s="2" t="s">
        <v>12</v>
      </c>
      <c r="B11" s="1" t="s">
        <v>345</v>
      </c>
      <c r="C11" s="1">
        <v>2010</v>
      </c>
      <c r="D11" s="60" t="s">
        <v>5</v>
      </c>
      <c r="E11" s="7">
        <v>25</v>
      </c>
      <c r="F11" s="1">
        <v>0.88701943717602805</v>
      </c>
      <c r="G11" s="1">
        <v>0.11298056282397199</v>
      </c>
      <c r="H11" s="1">
        <f t="shared" si="1"/>
        <v>-0.11298056282397199</v>
      </c>
    </row>
    <row r="12" spans="1:8" ht="15.75" customHeight="1">
      <c r="A12" s="2" t="s">
        <v>13</v>
      </c>
      <c r="B12" s="1" t="s">
        <v>346</v>
      </c>
      <c r="C12" s="1">
        <v>2010</v>
      </c>
      <c r="D12" s="60" t="s">
        <v>5</v>
      </c>
      <c r="E12" s="7">
        <v>25</v>
      </c>
      <c r="F12" s="1">
        <v>0.75504215112184603</v>
      </c>
      <c r="G12" s="1">
        <v>0.244957848878154</v>
      </c>
      <c r="H12" s="1">
        <f t="shared" si="1"/>
        <v>-0.244957848878154</v>
      </c>
    </row>
    <row r="13" spans="1:8" ht="15.75" customHeight="1">
      <c r="A13" s="2" t="s">
        <v>14</v>
      </c>
      <c r="B13" s="1" t="s">
        <v>347</v>
      </c>
      <c r="C13" s="1">
        <v>2010</v>
      </c>
      <c r="D13" s="60" t="s">
        <v>5</v>
      </c>
      <c r="E13" s="7">
        <v>25</v>
      </c>
      <c r="F13" s="1">
        <v>0.98177301867244882</v>
      </c>
      <c r="G13" s="1">
        <v>1.8226981327551201E-2</v>
      </c>
      <c r="H13" s="1">
        <f t="shared" si="1"/>
        <v>-1.8226981327551201E-2</v>
      </c>
    </row>
    <row r="14" spans="1:8" ht="15.75" customHeight="1">
      <c r="A14" s="2" t="s">
        <v>15</v>
      </c>
      <c r="B14" s="1" t="s">
        <v>348</v>
      </c>
      <c r="C14" s="1">
        <v>2010</v>
      </c>
      <c r="D14" s="60" t="s">
        <v>5</v>
      </c>
      <c r="E14" s="7">
        <v>25</v>
      </c>
      <c r="F14" s="1">
        <v>0.79343525434612205</v>
      </c>
      <c r="G14" s="1">
        <v>0.206564745653878</v>
      </c>
      <c r="H14" s="1">
        <f t="shared" si="1"/>
        <v>-0.206564745653878</v>
      </c>
    </row>
    <row r="15" spans="1:8" ht="15.75" customHeight="1">
      <c r="A15" s="2" t="s">
        <v>16</v>
      </c>
      <c r="B15" s="1" t="s">
        <v>349</v>
      </c>
      <c r="C15" s="1">
        <v>2010</v>
      </c>
      <c r="D15" s="60" t="s">
        <v>5</v>
      </c>
      <c r="E15" s="7">
        <v>25</v>
      </c>
      <c r="F15" s="1">
        <v>1</v>
      </c>
      <c r="G15" s="1">
        <v>0</v>
      </c>
      <c r="H15" s="7">
        <v>-1E-4</v>
      </c>
    </row>
    <row r="16" spans="1:8" ht="15.75" customHeight="1">
      <c r="A16" s="2" t="s">
        <v>17</v>
      </c>
      <c r="B16" s="1" t="s">
        <v>350</v>
      </c>
      <c r="C16" s="1">
        <v>2010</v>
      </c>
      <c r="D16" s="60" t="s">
        <v>5</v>
      </c>
      <c r="E16" s="7">
        <v>25</v>
      </c>
      <c r="F16" s="1">
        <v>0.87756238128652597</v>
      </c>
      <c r="G16" s="1">
        <v>0.122437618713474</v>
      </c>
      <c r="H16" s="1">
        <f t="shared" ref="H16:H27" si="2">G16*-1</f>
        <v>-0.122437618713474</v>
      </c>
    </row>
    <row r="17" spans="1:8" ht="15.75" customHeight="1">
      <c r="A17" s="2" t="s">
        <v>18</v>
      </c>
      <c r="B17" s="1" t="s">
        <v>351</v>
      </c>
      <c r="C17" s="1">
        <v>2010</v>
      </c>
      <c r="D17" s="60" t="s">
        <v>5</v>
      </c>
      <c r="E17" s="7">
        <v>25</v>
      </c>
      <c r="F17" s="1">
        <v>0.986821176945336</v>
      </c>
      <c r="G17" s="1">
        <v>1.3178823054664E-2</v>
      </c>
      <c r="H17" s="1">
        <f t="shared" si="2"/>
        <v>-1.3178823054664E-2</v>
      </c>
    </row>
    <row r="18" spans="1:8" ht="15.75" customHeight="1">
      <c r="A18" s="2" t="s">
        <v>19</v>
      </c>
      <c r="B18" s="1" t="s">
        <v>352</v>
      </c>
      <c r="C18" s="1">
        <v>2010</v>
      </c>
      <c r="D18" s="60" t="s">
        <v>5</v>
      </c>
      <c r="E18" s="7">
        <v>25</v>
      </c>
      <c r="F18" s="1">
        <v>0.88508486597562797</v>
      </c>
      <c r="G18" s="1">
        <v>0.11491513402437201</v>
      </c>
      <c r="H18" s="1">
        <f t="shared" si="2"/>
        <v>-0.11491513402437201</v>
      </c>
    </row>
    <row r="19" spans="1:8" ht="15.75" customHeight="1">
      <c r="A19" s="2" t="s">
        <v>20</v>
      </c>
      <c r="B19" s="1" t="s">
        <v>353</v>
      </c>
      <c r="C19" s="1">
        <v>2010</v>
      </c>
      <c r="D19" s="60" t="s">
        <v>5</v>
      </c>
      <c r="E19" s="7">
        <v>25</v>
      </c>
      <c r="F19" s="1">
        <v>0.49359310881502505</v>
      </c>
      <c r="G19" s="1">
        <v>0.50640689118497495</v>
      </c>
      <c r="H19" s="1">
        <f t="shared" si="2"/>
        <v>-0.50640689118497495</v>
      </c>
    </row>
    <row r="20" spans="1:8" ht="15.75" customHeight="1">
      <c r="A20" s="2" t="s">
        <v>21</v>
      </c>
      <c r="B20" s="1" t="s">
        <v>354</v>
      </c>
      <c r="C20" s="1">
        <v>2010</v>
      </c>
      <c r="D20" s="60" t="s">
        <v>5</v>
      </c>
      <c r="E20" s="7">
        <v>25</v>
      </c>
      <c r="F20" s="1">
        <v>0.90783231749185933</v>
      </c>
      <c r="G20" s="1">
        <v>9.2167682508140697E-2</v>
      </c>
      <c r="H20" s="1">
        <f t="shared" si="2"/>
        <v>-9.2167682508140697E-2</v>
      </c>
    </row>
    <row r="21" spans="1:8" ht="15.75" customHeight="1">
      <c r="A21" s="2" t="s">
        <v>22</v>
      </c>
      <c r="B21" s="1" t="s">
        <v>355</v>
      </c>
      <c r="C21" s="1">
        <v>2010</v>
      </c>
      <c r="D21" s="60" t="s">
        <v>5</v>
      </c>
      <c r="E21" s="7">
        <v>25</v>
      </c>
      <c r="F21" s="1">
        <v>0.871063626232363</v>
      </c>
      <c r="G21" s="1">
        <v>0.128936373767637</v>
      </c>
      <c r="H21" s="1">
        <f t="shared" si="2"/>
        <v>-0.128936373767637</v>
      </c>
    </row>
    <row r="22" spans="1:8" ht="15.75" customHeight="1">
      <c r="A22" s="2" t="s">
        <v>23</v>
      </c>
      <c r="B22" s="1" t="s">
        <v>356</v>
      </c>
      <c r="C22" s="1">
        <v>2010</v>
      </c>
      <c r="D22" s="60" t="s">
        <v>5</v>
      </c>
      <c r="E22" s="7">
        <v>25</v>
      </c>
      <c r="F22" s="1">
        <v>0.71067569849461898</v>
      </c>
      <c r="G22" s="1">
        <v>0.28932430150538102</v>
      </c>
      <c r="H22" s="1">
        <f t="shared" si="2"/>
        <v>-0.28932430150538102</v>
      </c>
    </row>
    <row r="23" spans="1:8" ht="15.75" customHeight="1">
      <c r="A23" s="2" t="s">
        <v>24</v>
      </c>
      <c r="B23" s="1" t="s">
        <v>357</v>
      </c>
      <c r="C23" s="1">
        <v>2010</v>
      </c>
      <c r="D23" s="60" t="s">
        <v>5</v>
      </c>
      <c r="E23" s="7">
        <v>25</v>
      </c>
      <c r="F23" s="1">
        <v>0.91349225037626547</v>
      </c>
      <c r="G23" s="1">
        <v>8.6507749623734503E-2</v>
      </c>
      <c r="H23" s="1">
        <f t="shared" si="2"/>
        <v>-8.6507749623734503E-2</v>
      </c>
    </row>
    <row r="24" spans="1:8" ht="15.75" customHeight="1">
      <c r="A24" s="2" t="s">
        <v>25</v>
      </c>
      <c r="B24" s="1" t="s">
        <v>358</v>
      </c>
      <c r="C24" s="1">
        <v>2010</v>
      </c>
      <c r="D24" s="60" t="s">
        <v>5</v>
      </c>
      <c r="E24" s="7">
        <v>25</v>
      </c>
      <c r="F24" s="1">
        <v>0.89058703883120705</v>
      </c>
      <c r="G24" s="1">
        <v>0.109412961168793</v>
      </c>
      <c r="H24" s="1">
        <f t="shared" si="2"/>
        <v>-0.109412961168793</v>
      </c>
    </row>
    <row r="25" spans="1:8" ht="15.75" customHeight="1">
      <c r="A25" s="2" t="s">
        <v>26</v>
      </c>
      <c r="B25" s="1" t="s">
        <v>359</v>
      </c>
      <c r="C25" s="1">
        <v>2010</v>
      </c>
      <c r="D25" s="60" t="s">
        <v>5</v>
      </c>
      <c r="E25" s="7">
        <v>25</v>
      </c>
      <c r="F25" s="1">
        <v>0.69824484111836504</v>
      </c>
      <c r="G25" s="1">
        <v>0.30175515888163501</v>
      </c>
      <c r="H25" s="1">
        <f t="shared" si="2"/>
        <v>-0.30175515888163501</v>
      </c>
    </row>
    <row r="26" spans="1:8" ht="15.75" customHeight="1">
      <c r="A26" s="2" t="s">
        <v>27</v>
      </c>
      <c r="B26" s="1" t="s">
        <v>360</v>
      </c>
      <c r="C26" s="1">
        <v>2010</v>
      </c>
      <c r="D26" s="60" t="s">
        <v>5</v>
      </c>
      <c r="E26" s="7">
        <v>25</v>
      </c>
      <c r="F26" s="1">
        <v>0.96132303082012971</v>
      </c>
      <c r="G26" s="1">
        <v>3.8676969179870298E-2</v>
      </c>
      <c r="H26" s="1">
        <f t="shared" si="2"/>
        <v>-3.8676969179870298E-2</v>
      </c>
    </row>
    <row r="27" spans="1:8" ht="15.75" customHeight="1">
      <c r="A27" s="2" t="s">
        <v>28</v>
      </c>
      <c r="B27" s="1" t="s">
        <v>361</v>
      </c>
      <c r="C27" s="1">
        <v>2010</v>
      </c>
      <c r="D27" s="60" t="s">
        <v>5</v>
      </c>
      <c r="E27" s="7">
        <v>25</v>
      </c>
      <c r="F27" s="1">
        <v>0.71095770191140106</v>
      </c>
      <c r="G27" s="1">
        <v>0.28904229808859899</v>
      </c>
      <c r="H27" s="1">
        <f t="shared" si="2"/>
        <v>-0.28904229808859899</v>
      </c>
    </row>
    <row r="28" spans="1:8" ht="15.75" customHeight="1">
      <c r="A28" s="2" t="s">
        <v>29</v>
      </c>
      <c r="B28" s="1" t="s">
        <v>362</v>
      </c>
      <c r="C28" s="1">
        <v>2010</v>
      </c>
      <c r="D28" s="60" t="s">
        <v>5</v>
      </c>
      <c r="E28" s="7">
        <v>25</v>
      </c>
      <c r="F28" s="1">
        <v>1</v>
      </c>
      <c r="G28" s="1">
        <v>0</v>
      </c>
      <c r="H28" s="7">
        <v>-1E-4</v>
      </c>
    </row>
    <row r="29" spans="1:8" ht="15.75" customHeight="1">
      <c r="A29" s="2" t="s">
        <v>30</v>
      </c>
      <c r="B29" s="1" t="s">
        <v>363</v>
      </c>
      <c r="C29" s="1">
        <v>2010</v>
      </c>
      <c r="D29" s="60" t="s">
        <v>5</v>
      </c>
      <c r="E29" s="7">
        <v>25</v>
      </c>
      <c r="F29" s="1">
        <v>0.68730498440321908</v>
      </c>
      <c r="G29" s="1">
        <v>0.31269501559678098</v>
      </c>
      <c r="H29" s="1">
        <f t="shared" ref="H29:H37" si="3">G29*-1</f>
        <v>-0.31269501559678098</v>
      </c>
    </row>
    <row r="30" spans="1:8" ht="15.75" customHeight="1">
      <c r="A30" s="2" t="s">
        <v>31</v>
      </c>
      <c r="B30" s="1" t="s">
        <v>364</v>
      </c>
      <c r="C30" s="1">
        <v>2010</v>
      </c>
      <c r="D30" s="60" t="s">
        <v>5</v>
      </c>
      <c r="E30" s="7">
        <v>25</v>
      </c>
      <c r="F30" s="1">
        <v>0.72464888143197292</v>
      </c>
      <c r="G30" s="1">
        <v>0.27535111856802702</v>
      </c>
      <c r="H30" s="1">
        <f t="shared" si="3"/>
        <v>-0.27535111856802702</v>
      </c>
    </row>
    <row r="31" spans="1:8" ht="15.75" customHeight="1">
      <c r="A31" s="2" t="s">
        <v>32</v>
      </c>
      <c r="B31" s="1" t="s">
        <v>365</v>
      </c>
      <c r="C31" s="1">
        <v>2010</v>
      </c>
      <c r="D31" s="60" t="s">
        <v>5</v>
      </c>
      <c r="E31" s="7">
        <v>25</v>
      </c>
      <c r="F31" s="1">
        <v>0.91452523898743177</v>
      </c>
      <c r="G31" s="1">
        <v>8.5474761012568207E-2</v>
      </c>
      <c r="H31" s="1">
        <f t="shared" si="3"/>
        <v>-8.5474761012568207E-2</v>
      </c>
    </row>
    <row r="32" spans="1:8" ht="15.75" customHeight="1">
      <c r="A32" s="2" t="s">
        <v>33</v>
      </c>
      <c r="B32" s="1" t="s">
        <v>366</v>
      </c>
      <c r="C32" s="1">
        <v>2010</v>
      </c>
      <c r="D32" s="60" t="s">
        <v>5</v>
      </c>
      <c r="E32" s="7">
        <v>25</v>
      </c>
      <c r="F32" s="1">
        <v>0.86916464504237401</v>
      </c>
      <c r="G32" s="1">
        <v>0.13083535495762599</v>
      </c>
      <c r="H32" s="1">
        <f t="shared" si="3"/>
        <v>-0.13083535495762599</v>
      </c>
    </row>
    <row r="33" spans="1:8" ht="15.75" customHeight="1">
      <c r="A33" s="2" t="s">
        <v>34</v>
      </c>
      <c r="B33" s="1" t="s">
        <v>367</v>
      </c>
      <c r="C33" s="1">
        <v>2010</v>
      </c>
      <c r="D33" s="60" t="s">
        <v>5</v>
      </c>
      <c r="E33" s="7">
        <v>25</v>
      </c>
      <c r="F33" s="1">
        <v>0.846592591342606</v>
      </c>
      <c r="G33" s="1">
        <v>0.153407408657394</v>
      </c>
      <c r="H33" s="1">
        <f t="shared" si="3"/>
        <v>-0.153407408657394</v>
      </c>
    </row>
    <row r="34" spans="1:8" ht="15.75" customHeight="1">
      <c r="A34" s="2" t="s">
        <v>35</v>
      </c>
      <c r="B34" s="1" t="s">
        <v>368</v>
      </c>
      <c r="C34" s="1">
        <v>2010</v>
      </c>
      <c r="D34" s="60" t="s">
        <v>5</v>
      </c>
      <c r="E34" s="7">
        <v>25</v>
      </c>
      <c r="F34" s="1">
        <v>0.79874794387482706</v>
      </c>
      <c r="G34" s="1">
        <v>0.201252056125173</v>
      </c>
      <c r="H34" s="1">
        <f t="shared" si="3"/>
        <v>-0.201252056125173</v>
      </c>
    </row>
    <row r="35" spans="1:8" ht="15.75" customHeight="1">
      <c r="A35" s="2" t="s">
        <v>3</v>
      </c>
      <c r="B35" s="1" t="s">
        <v>336</v>
      </c>
      <c r="C35" s="1">
        <v>2011</v>
      </c>
      <c r="D35" s="60" t="s">
        <v>5</v>
      </c>
      <c r="E35" s="7">
        <v>25</v>
      </c>
      <c r="F35" s="1">
        <v>0.85264474767111997</v>
      </c>
      <c r="G35" s="1">
        <v>0.14735525232888</v>
      </c>
      <c r="H35" s="1">
        <f t="shared" si="3"/>
        <v>-0.14735525232888</v>
      </c>
    </row>
    <row r="36" spans="1:8" ht="15.75" customHeight="1">
      <c r="A36" s="2" t="s">
        <v>4</v>
      </c>
      <c r="B36" s="1" t="s">
        <v>337</v>
      </c>
      <c r="C36" s="1">
        <v>2011</v>
      </c>
      <c r="D36" s="60" t="s">
        <v>5</v>
      </c>
      <c r="E36" s="7">
        <v>25</v>
      </c>
      <c r="F36" s="1">
        <v>0.91826225555305796</v>
      </c>
      <c r="G36" s="1">
        <v>8.1737744446941998E-2</v>
      </c>
      <c r="H36" s="1">
        <f t="shared" si="3"/>
        <v>-8.1737744446941998E-2</v>
      </c>
    </row>
    <row r="37" spans="1:8" ht="15.75" customHeight="1">
      <c r="A37" s="2" t="s">
        <v>5</v>
      </c>
      <c r="B37" s="1" t="s">
        <v>338</v>
      </c>
      <c r="C37" s="1">
        <v>2011</v>
      </c>
      <c r="D37" s="60" t="s">
        <v>5</v>
      </c>
      <c r="E37" s="7">
        <v>25</v>
      </c>
      <c r="F37" s="1">
        <v>0.96896921311509998</v>
      </c>
      <c r="G37" s="1">
        <v>3.1030786884900002E-2</v>
      </c>
      <c r="H37" s="1">
        <f t="shared" si="3"/>
        <v>-3.1030786884900002E-2</v>
      </c>
    </row>
    <row r="38" spans="1:8" ht="15.75" customHeight="1">
      <c r="A38" s="2" t="s">
        <v>6</v>
      </c>
      <c r="B38" s="1" t="s">
        <v>339</v>
      </c>
      <c r="C38" s="1">
        <v>2011</v>
      </c>
      <c r="D38" s="60" t="s">
        <v>5</v>
      </c>
      <c r="E38" s="7">
        <v>25</v>
      </c>
      <c r="F38" s="1">
        <v>1</v>
      </c>
      <c r="G38" s="1">
        <v>0</v>
      </c>
      <c r="H38" s="7">
        <v>-1E-4</v>
      </c>
    </row>
    <row r="39" spans="1:8" ht="15.75" customHeight="1">
      <c r="A39" s="2" t="s">
        <v>7</v>
      </c>
      <c r="B39" s="1" t="s">
        <v>340</v>
      </c>
      <c r="C39" s="1">
        <v>2011</v>
      </c>
      <c r="D39" s="60" t="s">
        <v>5</v>
      </c>
      <c r="E39" s="7">
        <v>25</v>
      </c>
      <c r="F39" s="1">
        <v>1</v>
      </c>
      <c r="G39" s="1">
        <v>0</v>
      </c>
      <c r="H39" s="7">
        <v>-1E-4</v>
      </c>
    </row>
    <row r="40" spans="1:8" ht="15.75" customHeight="1">
      <c r="A40" s="2" t="s">
        <v>8</v>
      </c>
      <c r="B40" s="1" t="s">
        <v>341</v>
      </c>
      <c r="C40" s="1">
        <v>2011</v>
      </c>
      <c r="D40" s="60" t="s">
        <v>5</v>
      </c>
      <c r="E40" s="7">
        <v>25</v>
      </c>
      <c r="F40" s="1">
        <v>0.47002271835947296</v>
      </c>
      <c r="G40" s="1">
        <v>0.52997728164052704</v>
      </c>
      <c r="H40" s="1">
        <f t="shared" ref="H40:H52" si="4">G40*-1</f>
        <v>-0.52997728164052704</v>
      </c>
    </row>
    <row r="41" spans="1:8" ht="15.75" customHeight="1">
      <c r="A41" s="2" t="s">
        <v>9</v>
      </c>
      <c r="B41" s="1" t="s">
        <v>342</v>
      </c>
      <c r="C41" s="1">
        <v>2011</v>
      </c>
      <c r="D41" s="60" t="s">
        <v>5</v>
      </c>
      <c r="E41" s="7">
        <v>25</v>
      </c>
      <c r="F41" s="1">
        <v>0.55098021020113097</v>
      </c>
      <c r="G41" s="1">
        <v>0.44901978979886897</v>
      </c>
      <c r="H41" s="1">
        <f t="shared" si="4"/>
        <v>-0.44901978979886897</v>
      </c>
    </row>
    <row r="42" spans="1:8" ht="15.75" customHeight="1">
      <c r="A42" s="2" t="s">
        <v>10</v>
      </c>
      <c r="B42" s="1" t="s">
        <v>343</v>
      </c>
      <c r="C42" s="1">
        <v>2011</v>
      </c>
      <c r="D42" s="60" t="s">
        <v>5</v>
      </c>
      <c r="E42" s="7">
        <v>25</v>
      </c>
      <c r="F42" s="1">
        <v>0.838218363550436</v>
      </c>
      <c r="G42" s="1">
        <v>0.161781636449564</v>
      </c>
      <c r="H42" s="1">
        <f t="shared" si="4"/>
        <v>-0.161781636449564</v>
      </c>
    </row>
    <row r="43" spans="1:8" ht="15.75" customHeight="1">
      <c r="A43" s="2" t="s">
        <v>11</v>
      </c>
      <c r="B43" s="1" t="s">
        <v>344</v>
      </c>
      <c r="C43" s="1">
        <v>2011</v>
      </c>
      <c r="D43" s="60" t="s">
        <v>5</v>
      </c>
      <c r="E43" s="7">
        <v>25</v>
      </c>
      <c r="F43" s="1">
        <v>0.57137370726310099</v>
      </c>
      <c r="G43" s="1">
        <v>0.42862629273689901</v>
      </c>
      <c r="H43" s="1">
        <f t="shared" si="4"/>
        <v>-0.42862629273689901</v>
      </c>
    </row>
    <row r="44" spans="1:8" ht="15.75" customHeight="1">
      <c r="A44" s="2" t="s">
        <v>12</v>
      </c>
      <c r="B44" s="1" t="s">
        <v>345</v>
      </c>
      <c r="C44" s="1">
        <v>2011</v>
      </c>
      <c r="D44" s="60" t="s">
        <v>5</v>
      </c>
      <c r="E44" s="7">
        <v>25</v>
      </c>
      <c r="F44" s="1">
        <v>0.76755705229136195</v>
      </c>
      <c r="G44" s="1">
        <v>0.23244294770863799</v>
      </c>
      <c r="H44" s="1">
        <f t="shared" si="4"/>
        <v>-0.23244294770863799</v>
      </c>
    </row>
    <row r="45" spans="1:8" ht="15.75" customHeight="1">
      <c r="A45" s="2" t="s">
        <v>13</v>
      </c>
      <c r="B45" s="1" t="s">
        <v>346</v>
      </c>
      <c r="C45" s="1">
        <v>2011</v>
      </c>
      <c r="D45" s="60" t="s">
        <v>5</v>
      </c>
      <c r="E45" s="7">
        <v>25</v>
      </c>
      <c r="F45" s="1">
        <v>0.76224978275573907</v>
      </c>
      <c r="G45" s="1">
        <v>0.23775021724426099</v>
      </c>
      <c r="H45" s="1">
        <f t="shared" si="4"/>
        <v>-0.23775021724426099</v>
      </c>
    </row>
    <row r="46" spans="1:8" ht="15.75" customHeight="1">
      <c r="A46" s="2" t="s">
        <v>14</v>
      </c>
      <c r="B46" s="1" t="s">
        <v>347</v>
      </c>
      <c r="C46" s="1">
        <v>2011</v>
      </c>
      <c r="D46" s="60" t="s">
        <v>5</v>
      </c>
      <c r="E46" s="7">
        <v>25</v>
      </c>
      <c r="F46" s="1">
        <v>0.96443624423267016</v>
      </c>
      <c r="G46" s="1">
        <v>3.5563755767329799E-2</v>
      </c>
      <c r="H46" s="1">
        <f t="shared" si="4"/>
        <v>-3.5563755767329799E-2</v>
      </c>
    </row>
    <row r="47" spans="1:8" ht="15.75" customHeight="1">
      <c r="A47" s="2" t="s">
        <v>15</v>
      </c>
      <c r="B47" s="1" t="s">
        <v>348</v>
      </c>
      <c r="C47" s="1">
        <v>2011</v>
      </c>
      <c r="D47" s="60" t="s">
        <v>5</v>
      </c>
      <c r="E47" s="7">
        <v>25</v>
      </c>
      <c r="F47" s="1">
        <v>0.798007721299134</v>
      </c>
      <c r="G47" s="1">
        <v>0.201992278700866</v>
      </c>
      <c r="H47" s="1">
        <f t="shared" si="4"/>
        <v>-0.201992278700866</v>
      </c>
    </row>
    <row r="48" spans="1:8" ht="15.75" customHeight="1">
      <c r="A48" s="2" t="s">
        <v>16</v>
      </c>
      <c r="B48" s="1" t="s">
        <v>349</v>
      </c>
      <c r="C48" s="1">
        <v>2011</v>
      </c>
      <c r="D48" s="60" t="s">
        <v>5</v>
      </c>
      <c r="E48" s="7">
        <v>25</v>
      </c>
      <c r="F48" s="1">
        <v>0.81696567154562993</v>
      </c>
      <c r="G48" s="1">
        <v>0.18303432845437001</v>
      </c>
      <c r="H48" s="1">
        <f t="shared" si="4"/>
        <v>-0.18303432845437001</v>
      </c>
    </row>
    <row r="49" spans="1:8" ht="15.75" customHeight="1">
      <c r="A49" s="2" t="s">
        <v>17</v>
      </c>
      <c r="B49" s="1" t="s">
        <v>350</v>
      </c>
      <c r="C49" s="1">
        <v>2011</v>
      </c>
      <c r="D49" s="60" t="s">
        <v>5</v>
      </c>
      <c r="E49" s="7">
        <v>25</v>
      </c>
      <c r="F49" s="1">
        <v>0.97357606710410605</v>
      </c>
      <c r="G49" s="1">
        <v>2.6423932895893901E-2</v>
      </c>
      <c r="H49" s="1">
        <f t="shared" si="4"/>
        <v>-2.6423932895893901E-2</v>
      </c>
    </row>
    <row r="50" spans="1:8" ht="15.75" customHeight="1">
      <c r="A50" s="2" t="s">
        <v>18</v>
      </c>
      <c r="B50" s="1" t="s">
        <v>351</v>
      </c>
      <c r="C50" s="1">
        <v>2011</v>
      </c>
      <c r="D50" s="60" t="s">
        <v>5</v>
      </c>
      <c r="E50" s="7">
        <v>25</v>
      </c>
      <c r="F50" s="1">
        <v>0.99359005093858321</v>
      </c>
      <c r="G50" s="1">
        <v>6.4099490614168003E-3</v>
      </c>
      <c r="H50" s="1">
        <f t="shared" si="4"/>
        <v>-6.4099490614168003E-3</v>
      </c>
    </row>
    <row r="51" spans="1:8" ht="13">
      <c r="A51" s="2" t="s">
        <v>19</v>
      </c>
      <c r="B51" s="1" t="s">
        <v>352</v>
      </c>
      <c r="C51" s="1">
        <v>2011</v>
      </c>
      <c r="D51" s="60" t="s">
        <v>5</v>
      </c>
      <c r="E51" s="7">
        <v>25</v>
      </c>
      <c r="F51" s="1">
        <v>0.95509515112951404</v>
      </c>
      <c r="G51" s="1">
        <v>4.4904848870485903E-2</v>
      </c>
      <c r="H51" s="1">
        <f t="shared" si="4"/>
        <v>-4.4904848870485903E-2</v>
      </c>
    </row>
    <row r="52" spans="1:8" ht="13">
      <c r="A52" s="2" t="s">
        <v>20</v>
      </c>
      <c r="B52" s="1" t="s">
        <v>353</v>
      </c>
      <c r="C52" s="1">
        <v>2011</v>
      </c>
      <c r="D52" s="60" t="s">
        <v>5</v>
      </c>
      <c r="E52" s="7">
        <v>25</v>
      </c>
      <c r="F52" s="1">
        <v>0.72600367593468396</v>
      </c>
      <c r="G52" s="1">
        <v>0.27399632406531599</v>
      </c>
      <c r="H52" s="1">
        <f t="shared" si="4"/>
        <v>-0.27399632406531599</v>
      </c>
    </row>
    <row r="53" spans="1:8" ht="13">
      <c r="A53" s="2" t="s">
        <v>21</v>
      </c>
      <c r="B53" s="1" t="s">
        <v>354</v>
      </c>
      <c r="C53" s="1">
        <v>2011</v>
      </c>
      <c r="D53" s="60" t="s">
        <v>5</v>
      </c>
      <c r="E53" s="7">
        <v>25</v>
      </c>
      <c r="F53" s="1">
        <v>1</v>
      </c>
      <c r="G53" s="1">
        <v>0</v>
      </c>
      <c r="H53" s="7">
        <v>-1E-4</v>
      </c>
    </row>
    <row r="54" spans="1:8" ht="13">
      <c r="A54" s="2" t="s">
        <v>22</v>
      </c>
      <c r="B54" s="1" t="s">
        <v>355</v>
      </c>
      <c r="C54" s="1">
        <v>2011</v>
      </c>
      <c r="D54" s="60" t="s">
        <v>5</v>
      </c>
      <c r="E54" s="7">
        <v>25</v>
      </c>
      <c r="F54" s="1">
        <v>0.875196773087765</v>
      </c>
      <c r="G54" s="1">
        <v>0.124803226912235</v>
      </c>
      <c r="H54" s="1">
        <f t="shared" ref="H54:H61" si="5">G54*-1</f>
        <v>-0.124803226912235</v>
      </c>
    </row>
    <row r="55" spans="1:8" ht="13">
      <c r="A55" s="2" t="s">
        <v>23</v>
      </c>
      <c r="B55" s="1" t="s">
        <v>356</v>
      </c>
      <c r="C55" s="1">
        <v>2011</v>
      </c>
      <c r="D55" s="60" t="s">
        <v>5</v>
      </c>
      <c r="E55" s="7">
        <v>25</v>
      </c>
      <c r="F55" s="1">
        <v>0.71711173135078399</v>
      </c>
      <c r="G55" s="1">
        <v>0.28288826864921601</v>
      </c>
      <c r="H55" s="1">
        <f t="shared" si="5"/>
        <v>-0.28288826864921601</v>
      </c>
    </row>
    <row r="56" spans="1:8" ht="13">
      <c r="A56" s="2" t="s">
        <v>24</v>
      </c>
      <c r="B56" s="1" t="s">
        <v>357</v>
      </c>
      <c r="C56" s="1">
        <v>2011</v>
      </c>
      <c r="D56" s="60" t="s">
        <v>5</v>
      </c>
      <c r="E56" s="7">
        <v>25</v>
      </c>
      <c r="F56" s="1">
        <v>0.91602196730970331</v>
      </c>
      <c r="G56" s="1">
        <v>8.3978032690296703E-2</v>
      </c>
      <c r="H56" s="1">
        <f t="shared" si="5"/>
        <v>-8.3978032690296703E-2</v>
      </c>
    </row>
    <row r="57" spans="1:8" ht="13">
      <c r="A57" s="2" t="s">
        <v>25</v>
      </c>
      <c r="B57" s="1" t="s">
        <v>358</v>
      </c>
      <c r="C57" s="1">
        <v>2011</v>
      </c>
      <c r="D57" s="60" t="s">
        <v>5</v>
      </c>
      <c r="E57" s="7">
        <v>25</v>
      </c>
      <c r="F57" s="1">
        <v>0.89384615547929003</v>
      </c>
      <c r="G57" s="1">
        <v>0.10615384452071</v>
      </c>
      <c r="H57" s="1">
        <f t="shared" si="5"/>
        <v>-0.10615384452071</v>
      </c>
    </row>
    <row r="58" spans="1:8" ht="13">
      <c r="A58" s="2" t="s">
        <v>26</v>
      </c>
      <c r="B58" s="1" t="s">
        <v>359</v>
      </c>
      <c r="C58" s="1">
        <v>2011</v>
      </c>
      <c r="D58" s="60" t="s">
        <v>5</v>
      </c>
      <c r="E58" s="7">
        <v>25</v>
      </c>
      <c r="F58" s="1">
        <v>0.85368854827582896</v>
      </c>
      <c r="G58" s="1">
        <v>0.14631145172417101</v>
      </c>
      <c r="H58" s="1">
        <f t="shared" si="5"/>
        <v>-0.14631145172417101</v>
      </c>
    </row>
    <row r="59" spans="1:8" ht="13">
      <c r="A59" s="2" t="s">
        <v>27</v>
      </c>
      <c r="B59" s="1" t="s">
        <v>360</v>
      </c>
      <c r="C59" s="1">
        <v>2011</v>
      </c>
      <c r="D59" s="60" t="s">
        <v>5</v>
      </c>
      <c r="E59" s="7">
        <v>25</v>
      </c>
      <c r="F59" s="1">
        <v>0.9622987791590667</v>
      </c>
      <c r="G59" s="1">
        <v>3.7701220840933303E-2</v>
      </c>
      <c r="H59" s="1">
        <f t="shared" si="5"/>
        <v>-3.7701220840933303E-2</v>
      </c>
    </row>
    <row r="60" spans="1:8" ht="13">
      <c r="A60" s="2" t="s">
        <v>28</v>
      </c>
      <c r="B60" s="1" t="s">
        <v>361</v>
      </c>
      <c r="C60" s="1">
        <v>2011</v>
      </c>
      <c r="D60" s="60" t="s">
        <v>5</v>
      </c>
      <c r="E60" s="7">
        <v>25</v>
      </c>
      <c r="F60" s="1">
        <v>0.71932247251640702</v>
      </c>
      <c r="G60" s="1">
        <v>0.28067752748359298</v>
      </c>
      <c r="H60" s="1">
        <f t="shared" si="5"/>
        <v>-0.28067752748359298</v>
      </c>
    </row>
    <row r="61" spans="1:8" ht="13">
      <c r="A61" s="2" t="s">
        <v>29</v>
      </c>
      <c r="B61" s="1" t="s">
        <v>362</v>
      </c>
      <c r="C61" s="1">
        <v>2011</v>
      </c>
      <c r="D61" s="60" t="s">
        <v>5</v>
      </c>
      <c r="E61" s="7">
        <v>25</v>
      </c>
      <c r="F61" s="1">
        <v>0.816764575461845</v>
      </c>
      <c r="G61" s="1">
        <v>0.183235424538155</v>
      </c>
      <c r="H61" s="1">
        <f t="shared" si="5"/>
        <v>-0.183235424538155</v>
      </c>
    </row>
    <row r="62" spans="1:8" ht="13">
      <c r="A62" s="2" t="s">
        <v>30</v>
      </c>
      <c r="B62" s="1" t="s">
        <v>363</v>
      </c>
      <c r="C62" s="1">
        <v>2011</v>
      </c>
      <c r="D62" s="60" t="s">
        <v>5</v>
      </c>
      <c r="E62" s="7">
        <v>25</v>
      </c>
      <c r="F62" s="1">
        <v>1</v>
      </c>
      <c r="G62" s="1">
        <v>0</v>
      </c>
      <c r="H62" s="7">
        <v>-1E-4</v>
      </c>
    </row>
    <row r="63" spans="1:8" ht="13">
      <c r="A63" s="2" t="s">
        <v>31</v>
      </c>
      <c r="B63" s="1" t="s">
        <v>364</v>
      </c>
      <c r="C63" s="1">
        <v>2011</v>
      </c>
      <c r="D63" s="60" t="s">
        <v>5</v>
      </c>
      <c r="E63" s="7">
        <v>25</v>
      </c>
      <c r="F63" s="1">
        <v>0.76134520163645603</v>
      </c>
      <c r="G63" s="1">
        <v>0.238654798363544</v>
      </c>
      <c r="H63" s="1">
        <f>G63*-1</f>
        <v>-0.238654798363544</v>
      </c>
    </row>
    <row r="64" spans="1:8" ht="13">
      <c r="A64" s="2" t="s">
        <v>32</v>
      </c>
      <c r="B64" s="1" t="s">
        <v>365</v>
      </c>
      <c r="C64" s="1">
        <v>2011</v>
      </c>
      <c r="D64" s="60" t="s">
        <v>5</v>
      </c>
      <c r="E64" s="7">
        <v>25</v>
      </c>
      <c r="F64" s="1">
        <v>1</v>
      </c>
      <c r="G64" s="1">
        <v>0</v>
      </c>
      <c r="H64" s="7">
        <v>-1E-4</v>
      </c>
    </row>
    <row r="65" spans="1:8" ht="13">
      <c r="A65" s="2" t="s">
        <v>33</v>
      </c>
      <c r="B65" s="1" t="s">
        <v>366</v>
      </c>
      <c r="C65" s="1">
        <v>2011</v>
      </c>
      <c r="D65" s="60" t="s">
        <v>5</v>
      </c>
      <c r="E65" s="7">
        <v>25</v>
      </c>
      <c r="F65" s="1">
        <v>0.63083208919504097</v>
      </c>
      <c r="G65" s="1">
        <v>0.36916791080495898</v>
      </c>
      <c r="H65" s="1">
        <f>G65*-1</f>
        <v>-0.36916791080495898</v>
      </c>
    </row>
    <row r="66" spans="1:8" ht="13">
      <c r="A66" s="2" t="s">
        <v>34</v>
      </c>
      <c r="B66" s="1" t="s">
        <v>367</v>
      </c>
      <c r="C66" s="1">
        <v>2011</v>
      </c>
      <c r="D66" s="60" t="s">
        <v>5</v>
      </c>
      <c r="E66" s="7">
        <v>25</v>
      </c>
      <c r="F66" s="1">
        <v>1</v>
      </c>
      <c r="G66" s="1">
        <v>0</v>
      </c>
      <c r="H66" s="7">
        <v>-1E-4</v>
      </c>
    </row>
    <row r="67" spans="1:8" ht="13">
      <c r="A67" s="2" t="s">
        <v>35</v>
      </c>
      <c r="B67" s="1" t="s">
        <v>368</v>
      </c>
      <c r="C67" s="1">
        <v>2011</v>
      </c>
      <c r="D67" s="60" t="s">
        <v>5</v>
      </c>
      <c r="E67" s="7">
        <v>25</v>
      </c>
      <c r="F67" s="1">
        <v>0.93457839372946994</v>
      </c>
      <c r="G67" s="1">
        <v>6.5421606270530105E-2</v>
      </c>
      <c r="H67" s="1">
        <f t="shared" ref="H67:H68" si="6">G67*-1</f>
        <v>-6.5421606270530105E-2</v>
      </c>
    </row>
    <row r="68" spans="1:8" ht="13">
      <c r="A68" s="2" t="s">
        <v>3</v>
      </c>
      <c r="B68" s="1" t="s">
        <v>336</v>
      </c>
      <c r="C68" s="1">
        <v>2012</v>
      </c>
      <c r="D68" s="60" t="s">
        <v>5</v>
      </c>
      <c r="E68" s="7">
        <v>25</v>
      </c>
      <c r="F68" s="1">
        <v>0.82383476316507998</v>
      </c>
      <c r="G68" s="1">
        <v>0.17616523683492</v>
      </c>
      <c r="H68" s="1">
        <f t="shared" si="6"/>
        <v>-0.17616523683492</v>
      </c>
    </row>
    <row r="69" spans="1:8" ht="13">
      <c r="A69" s="2" t="s">
        <v>4</v>
      </c>
      <c r="B69" s="1" t="s">
        <v>337</v>
      </c>
      <c r="C69" s="1">
        <v>2012</v>
      </c>
      <c r="D69" s="60" t="s">
        <v>5</v>
      </c>
      <c r="E69" s="7">
        <v>25</v>
      </c>
      <c r="F69" s="1">
        <v>1</v>
      </c>
      <c r="G69" s="1">
        <v>0</v>
      </c>
      <c r="H69" s="7">
        <v>-1E-4</v>
      </c>
    </row>
    <row r="70" spans="1:8" ht="13">
      <c r="A70" s="2" t="s">
        <v>5</v>
      </c>
      <c r="B70" s="1" t="s">
        <v>338</v>
      </c>
      <c r="C70" s="1">
        <v>2012</v>
      </c>
      <c r="D70" s="60" t="s">
        <v>5</v>
      </c>
      <c r="E70" s="7">
        <v>25</v>
      </c>
      <c r="F70" s="1">
        <v>0.47826930265474998</v>
      </c>
      <c r="G70" s="1">
        <v>0.52173069734525002</v>
      </c>
      <c r="H70" s="1">
        <f>G70*-1</f>
        <v>-0.52173069734525002</v>
      </c>
    </row>
    <row r="71" spans="1:8" ht="13">
      <c r="A71" s="2" t="s">
        <v>6</v>
      </c>
      <c r="B71" s="1" t="s">
        <v>339</v>
      </c>
      <c r="C71" s="1">
        <v>2012</v>
      </c>
      <c r="D71" s="60" t="s">
        <v>5</v>
      </c>
      <c r="E71" s="7">
        <v>25</v>
      </c>
      <c r="F71" s="1">
        <v>1</v>
      </c>
      <c r="G71" s="1">
        <v>0</v>
      </c>
      <c r="H71" s="7">
        <v>-1E-4</v>
      </c>
    </row>
    <row r="72" spans="1:8" ht="13">
      <c r="A72" s="2" t="s">
        <v>7</v>
      </c>
      <c r="B72" s="1" t="s">
        <v>340</v>
      </c>
      <c r="C72" s="1">
        <v>2012</v>
      </c>
      <c r="D72" s="60" t="s">
        <v>5</v>
      </c>
      <c r="E72" s="7">
        <v>25</v>
      </c>
      <c r="F72" s="1">
        <v>0.65400477934731494</v>
      </c>
      <c r="G72" s="1">
        <v>0.34599522065268501</v>
      </c>
      <c r="H72" s="1">
        <f t="shared" ref="H72:H89" si="7">G72*-1</f>
        <v>-0.34599522065268501</v>
      </c>
    </row>
    <row r="73" spans="1:8" ht="13">
      <c r="A73" s="2" t="s">
        <v>8</v>
      </c>
      <c r="B73" s="1" t="s">
        <v>341</v>
      </c>
      <c r="C73" s="1">
        <v>2012</v>
      </c>
      <c r="D73" s="60" t="s">
        <v>5</v>
      </c>
      <c r="E73" s="7">
        <v>25</v>
      </c>
      <c r="F73" s="1">
        <v>0.68692918929617908</v>
      </c>
      <c r="G73" s="1">
        <v>0.31307081070382098</v>
      </c>
      <c r="H73" s="1">
        <f t="shared" si="7"/>
        <v>-0.31307081070382098</v>
      </c>
    </row>
    <row r="74" spans="1:8" ht="13">
      <c r="A74" s="2" t="s">
        <v>9</v>
      </c>
      <c r="B74" s="1" t="s">
        <v>342</v>
      </c>
      <c r="C74" s="1">
        <v>2012</v>
      </c>
      <c r="D74" s="60" t="s">
        <v>5</v>
      </c>
      <c r="E74" s="7">
        <v>25</v>
      </c>
      <c r="F74" s="1">
        <v>0.56004440618460194</v>
      </c>
      <c r="G74" s="1">
        <v>0.43995559381539801</v>
      </c>
      <c r="H74" s="1">
        <f t="shared" si="7"/>
        <v>-0.43995559381539801</v>
      </c>
    </row>
    <row r="75" spans="1:8" ht="13">
      <c r="A75" s="2" t="s">
        <v>10</v>
      </c>
      <c r="B75" s="1" t="s">
        <v>343</v>
      </c>
      <c r="C75" s="1">
        <v>2012</v>
      </c>
      <c r="D75" s="60" t="s">
        <v>5</v>
      </c>
      <c r="E75" s="7">
        <v>25</v>
      </c>
      <c r="F75" s="1">
        <v>0.94046184934228205</v>
      </c>
      <c r="G75" s="1">
        <v>5.9538150657717899E-2</v>
      </c>
      <c r="H75" s="1">
        <f t="shared" si="7"/>
        <v>-5.9538150657717899E-2</v>
      </c>
    </row>
    <row r="76" spans="1:8" ht="13">
      <c r="A76" s="2" t="s">
        <v>11</v>
      </c>
      <c r="B76" s="1" t="s">
        <v>344</v>
      </c>
      <c r="C76" s="1">
        <v>2012</v>
      </c>
      <c r="D76" s="60" t="s">
        <v>5</v>
      </c>
      <c r="E76" s="7">
        <v>25</v>
      </c>
      <c r="F76" s="1">
        <v>0.77347403616034005</v>
      </c>
      <c r="G76" s="1">
        <v>0.22652596383966001</v>
      </c>
      <c r="H76" s="1">
        <f t="shared" si="7"/>
        <v>-0.22652596383966001</v>
      </c>
    </row>
    <row r="77" spans="1:8" ht="13">
      <c r="A77" s="2" t="s">
        <v>12</v>
      </c>
      <c r="B77" s="1" t="s">
        <v>345</v>
      </c>
      <c r="C77" s="1">
        <v>2012</v>
      </c>
      <c r="D77" s="60" t="s">
        <v>5</v>
      </c>
      <c r="E77" s="7">
        <v>25</v>
      </c>
      <c r="F77" s="1">
        <v>0.69057696345492903</v>
      </c>
      <c r="G77" s="1">
        <v>0.30942303654507097</v>
      </c>
      <c r="H77" s="1">
        <f t="shared" si="7"/>
        <v>-0.30942303654507097</v>
      </c>
    </row>
    <row r="78" spans="1:8" ht="13">
      <c r="A78" s="2" t="s">
        <v>13</v>
      </c>
      <c r="B78" s="1" t="s">
        <v>346</v>
      </c>
      <c r="C78" s="1">
        <v>2012</v>
      </c>
      <c r="D78" s="60" t="s">
        <v>5</v>
      </c>
      <c r="E78" s="7">
        <v>25</v>
      </c>
      <c r="F78" s="1">
        <v>0.76586814044867901</v>
      </c>
      <c r="G78" s="1">
        <v>0.23413185955132099</v>
      </c>
      <c r="H78" s="1">
        <f t="shared" si="7"/>
        <v>-0.23413185955132099</v>
      </c>
    </row>
    <row r="79" spans="1:8" ht="13">
      <c r="A79" s="2" t="s">
        <v>14</v>
      </c>
      <c r="B79" s="1" t="s">
        <v>347</v>
      </c>
      <c r="C79" s="1">
        <v>2012</v>
      </c>
      <c r="D79" s="60" t="s">
        <v>5</v>
      </c>
      <c r="E79" s="7">
        <v>25</v>
      </c>
      <c r="F79" s="1">
        <v>0.94740521894506091</v>
      </c>
      <c r="G79" s="1">
        <v>5.2594781054939102E-2</v>
      </c>
      <c r="H79" s="1">
        <f t="shared" si="7"/>
        <v>-5.2594781054939102E-2</v>
      </c>
    </row>
    <row r="80" spans="1:8" ht="13">
      <c r="A80" s="2" t="s">
        <v>15</v>
      </c>
      <c r="B80" s="1" t="s">
        <v>348</v>
      </c>
      <c r="C80" s="1">
        <v>2012</v>
      </c>
      <c r="D80" s="60" t="s">
        <v>5</v>
      </c>
      <c r="E80" s="7">
        <v>25</v>
      </c>
      <c r="F80" s="1">
        <v>0.91418567930616257</v>
      </c>
      <c r="G80" s="1">
        <v>8.5814320693837404E-2</v>
      </c>
      <c r="H80" s="1">
        <f t="shared" si="7"/>
        <v>-8.5814320693837404E-2</v>
      </c>
    </row>
    <row r="81" spans="1:8" ht="13">
      <c r="A81" s="2" t="s">
        <v>16</v>
      </c>
      <c r="B81" s="1" t="s">
        <v>349</v>
      </c>
      <c r="C81" s="1">
        <v>2012</v>
      </c>
      <c r="D81" s="60" t="s">
        <v>5</v>
      </c>
      <c r="E81" s="7">
        <v>25</v>
      </c>
      <c r="F81" s="1">
        <v>0.92793055099616195</v>
      </c>
      <c r="G81" s="1">
        <v>7.2069449003838104E-2</v>
      </c>
      <c r="H81" s="1">
        <f t="shared" si="7"/>
        <v>-7.2069449003838104E-2</v>
      </c>
    </row>
    <row r="82" spans="1:8" ht="13">
      <c r="A82" s="2" t="s">
        <v>17</v>
      </c>
      <c r="B82" s="1" t="s">
        <v>350</v>
      </c>
      <c r="C82" s="1">
        <v>2012</v>
      </c>
      <c r="D82" s="60" t="s">
        <v>5</v>
      </c>
      <c r="E82" s="7">
        <v>25</v>
      </c>
      <c r="F82" s="1">
        <v>0.98696713502439104</v>
      </c>
      <c r="G82" s="1">
        <v>1.3032864975609E-2</v>
      </c>
      <c r="H82" s="1">
        <f t="shared" si="7"/>
        <v>-1.3032864975609E-2</v>
      </c>
    </row>
    <row r="83" spans="1:8" ht="13">
      <c r="A83" s="2" t="s">
        <v>18</v>
      </c>
      <c r="B83" s="1" t="s">
        <v>351</v>
      </c>
      <c r="C83" s="1">
        <v>2012</v>
      </c>
      <c r="D83" s="60" t="s">
        <v>5</v>
      </c>
      <c r="E83" s="7">
        <v>25</v>
      </c>
      <c r="F83" s="1">
        <v>0.97471618442950581</v>
      </c>
      <c r="G83" s="1">
        <v>2.5283815570494202E-2</v>
      </c>
      <c r="H83" s="1">
        <f t="shared" si="7"/>
        <v>-2.5283815570494202E-2</v>
      </c>
    </row>
    <row r="84" spans="1:8" ht="13">
      <c r="A84" s="2" t="s">
        <v>19</v>
      </c>
      <c r="B84" s="1" t="s">
        <v>352</v>
      </c>
      <c r="C84" s="1">
        <v>2012</v>
      </c>
      <c r="D84" s="60" t="s">
        <v>5</v>
      </c>
      <c r="E84" s="7">
        <v>25</v>
      </c>
      <c r="F84" s="1">
        <v>0.88902206241399195</v>
      </c>
      <c r="G84" s="1">
        <v>0.110977937586008</v>
      </c>
      <c r="H84" s="1">
        <f t="shared" si="7"/>
        <v>-0.110977937586008</v>
      </c>
    </row>
    <row r="85" spans="1:8" ht="13">
      <c r="A85" s="2" t="s">
        <v>20</v>
      </c>
      <c r="B85" s="1" t="s">
        <v>353</v>
      </c>
      <c r="C85" s="1">
        <v>2012</v>
      </c>
      <c r="D85" s="60" t="s">
        <v>5</v>
      </c>
      <c r="E85" s="7">
        <v>25</v>
      </c>
      <c r="F85" s="1">
        <v>0.51410787776897804</v>
      </c>
      <c r="G85" s="1">
        <v>0.48589212223102202</v>
      </c>
      <c r="H85" s="1">
        <f t="shared" si="7"/>
        <v>-0.48589212223102202</v>
      </c>
    </row>
    <row r="86" spans="1:8" ht="13">
      <c r="A86" s="2" t="s">
        <v>21</v>
      </c>
      <c r="B86" s="1" t="s">
        <v>354</v>
      </c>
      <c r="C86" s="1">
        <v>2012</v>
      </c>
      <c r="D86" s="60" t="s">
        <v>5</v>
      </c>
      <c r="E86" s="7">
        <v>25</v>
      </c>
      <c r="F86" s="1">
        <v>0.73580642008012098</v>
      </c>
      <c r="G86" s="1">
        <v>0.26419357991987902</v>
      </c>
      <c r="H86" s="1">
        <f t="shared" si="7"/>
        <v>-0.26419357991987902</v>
      </c>
    </row>
    <row r="87" spans="1:8" ht="13">
      <c r="A87" s="2" t="s">
        <v>22</v>
      </c>
      <c r="B87" s="1" t="s">
        <v>355</v>
      </c>
      <c r="C87" s="1">
        <v>2012</v>
      </c>
      <c r="D87" s="60" t="s">
        <v>5</v>
      </c>
      <c r="E87" s="7">
        <v>25</v>
      </c>
      <c r="F87" s="1">
        <v>0.87778358079442298</v>
      </c>
      <c r="G87" s="1">
        <v>0.12221641920557701</v>
      </c>
      <c r="H87" s="1">
        <f t="shared" si="7"/>
        <v>-0.12221641920557701</v>
      </c>
    </row>
    <row r="88" spans="1:8" ht="13">
      <c r="A88" s="2" t="s">
        <v>23</v>
      </c>
      <c r="B88" s="1" t="s">
        <v>356</v>
      </c>
      <c r="C88" s="1">
        <v>2012</v>
      </c>
      <c r="D88" s="60" t="s">
        <v>5</v>
      </c>
      <c r="E88" s="7">
        <v>25</v>
      </c>
      <c r="F88" s="1">
        <v>0.41391149859772003</v>
      </c>
      <c r="G88" s="1">
        <v>0.58608850140227997</v>
      </c>
      <c r="H88" s="1">
        <f t="shared" si="7"/>
        <v>-0.58608850140227997</v>
      </c>
    </row>
    <row r="89" spans="1:8" ht="13">
      <c r="A89" s="2" t="s">
        <v>24</v>
      </c>
      <c r="B89" s="1" t="s">
        <v>357</v>
      </c>
      <c r="C89" s="1">
        <v>2012</v>
      </c>
      <c r="D89" s="60" t="s">
        <v>5</v>
      </c>
      <c r="E89" s="7">
        <v>25</v>
      </c>
      <c r="F89" s="1">
        <v>0.85094199689363104</v>
      </c>
      <c r="G89" s="1">
        <v>0.14905800310636899</v>
      </c>
      <c r="H89" s="1">
        <f t="shared" si="7"/>
        <v>-0.14905800310636899</v>
      </c>
    </row>
    <row r="90" spans="1:8" ht="13">
      <c r="A90" s="2" t="s">
        <v>25</v>
      </c>
      <c r="B90" s="1" t="s">
        <v>358</v>
      </c>
      <c r="C90" s="1">
        <v>2012</v>
      </c>
      <c r="D90" s="60" t="s">
        <v>5</v>
      </c>
      <c r="E90" s="7">
        <v>25</v>
      </c>
      <c r="F90" s="1">
        <v>1</v>
      </c>
      <c r="G90" s="1">
        <v>0</v>
      </c>
      <c r="H90" s="7">
        <v>-1E-4</v>
      </c>
    </row>
    <row r="91" spans="1:8" ht="13">
      <c r="A91" s="2" t="s">
        <v>26</v>
      </c>
      <c r="B91" s="1" t="s">
        <v>359</v>
      </c>
      <c r="C91" s="1">
        <v>2012</v>
      </c>
      <c r="D91" s="60" t="s">
        <v>5</v>
      </c>
      <c r="E91" s="7">
        <v>25</v>
      </c>
      <c r="F91" s="1">
        <v>0.64448514694495396</v>
      </c>
      <c r="G91" s="1">
        <v>0.35551485305504599</v>
      </c>
      <c r="H91" s="1">
        <f t="shared" ref="H91:H94" si="8">G91*-1</f>
        <v>-0.35551485305504599</v>
      </c>
    </row>
    <row r="92" spans="1:8" ht="13">
      <c r="A92" s="2" t="s">
        <v>27</v>
      </c>
      <c r="B92" s="1" t="s">
        <v>360</v>
      </c>
      <c r="C92" s="1">
        <v>2012</v>
      </c>
      <c r="D92" s="60" t="s">
        <v>5</v>
      </c>
      <c r="E92" s="7">
        <v>25</v>
      </c>
      <c r="F92" s="1">
        <v>0.92539284398002319</v>
      </c>
      <c r="G92" s="1">
        <v>7.4607156019976806E-2</v>
      </c>
      <c r="H92" s="1">
        <f t="shared" si="8"/>
        <v>-7.4607156019976806E-2</v>
      </c>
    </row>
    <row r="93" spans="1:8" ht="13">
      <c r="A93" s="2" t="s">
        <v>28</v>
      </c>
      <c r="B93" s="1" t="s">
        <v>361</v>
      </c>
      <c r="C93" s="1">
        <v>2012</v>
      </c>
      <c r="D93" s="60" t="s">
        <v>5</v>
      </c>
      <c r="E93" s="7">
        <v>25</v>
      </c>
      <c r="F93" s="1">
        <v>0.82719381768602196</v>
      </c>
      <c r="G93" s="1">
        <v>0.17280618231397801</v>
      </c>
      <c r="H93" s="1">
        <f t="shared" si="8"/>
        <v>-0.17280618231397801</v>
      </c>
    </row>
    <row r="94" spans="1:8" ht="13">
      <c r="A94" s="2" t="s">
        <v>29</v>
      </c>
      <c r="B94" s="1" t="s">
        <v>362</v>
      </c>
      <c r="C94" s="1">
        <v>2012</v>
      </c>
      <c r="D94" s="60" t="s">
        <v>5</v>
      </c>
      <c r="E94" s="7">
        <v>25</v>
      </c>
      <c r="F94" s="1">
        <v>0.56671426791862201</v>
      </c>
      <c r="G94" s="1">
        <v>0.43328573208137799</v>
      </c>
      <c r="H94" s="1">
        <f t="shared" si="8"/>
        <v>-0.43328573208137799</v>
      </c>
    </row>
    <row r="95" spans="1:8" ht="13">
      <c r="A95" s="2" t="s">
        <v>30</v>
      </c>
      <c r="B95" s="1" t="s">
        <v>363</v>
      </c>
      <c r="C95" s="1">
        <v>2012</v>
      </c>
      <c r="D95" s="60" t="s">
        <v>5</v>
      </c>
      <c r="E95" s="7">
        <v>25</v>
      </c>
      <c r="F95" s="1">
        <v>1</v>
      </c>
      <c r="G95" s="1">
        <v>0</v>
      </c>
      <c r="H95" s="7">
        <v>-1E-4</v>
      </c>
    </row>
    <row r="96" spans="1:8" ht="13">
      <c r="A96" s="2" t="s">
        <v>31</v>
      </c>
      <c r="B96" s="1" t="s">
        <v>364</v>
      </c>
      <c r="C96" s="1">
        <v>2012</v>
      </c>
      <c r="D96" s="60" t="s">
        <v>5</v>
      </c>
      <c r="E96" s="7">
        <v>25</v>
      </c>
      <c r="F96" s="1">
        <v>0.67554110894149699</v>
      </c>
      <c r="G96" s="1">
        <v>0.32445889105850301</v>
      </c>
      <c r="H96" s="1">
        <f>G96*-1</f>
        <v>-0.32445889105850301</v>
      </c>
    </row>
    <row r="97" spans="1:8" ht="13">
      <c r="A97" s="2" t="s">
        <v>32</v>
      </c>
      <c r="B97" s="1" t="s">
        <v>365</v>
      </c>
      <c r="C97" s="1">
        <v>2012</v>
      </c>
      <c r="D97" s="60" t="s">
        <v>5</v>
      </c>
      <c r="E97" s="7">
        <v>25</v>
      </c>
      <c r="F97" s="1">
        <v>1</v>
      </c>
      <c r="G97" s="1">
        <v>0</v>
      </c>
      <c r="H97" s="7">
        <v>-1E-4</v>
      </c>
    </row>
    <row r="98" spans="1:8" ht="13">
      <c r="A98" s="2" t="s">
        <v>33</v>
      </c>
      <c r="B98" s="1" t="s">
        <v>366</v>
      </c>
      <c r="C98" s="1">
        <v>2012</v>
      </c>
      <c r="D98" s="60" t="s">
        <v>5</v>
      </c>
      <c r="E98" s="7">
        <v>25</v>
      </c>
      <c r="F98" s="1">
        <v>0.648119329772887</v>
      </c>
      <c r="G98" s="1">
        <v>0.351880670227113</v>
      </c>
      <c r="H98" s="1">
        <f>G98*-1</f>
        <v>-0.351880670227113</v>
      </c>
    </row>
    <row r="99" spans="1:8" ht="13">
      <c r="A99" s="2" t="s">
        <v>34</v>
      </c>
      <c r="B99" s="1" t="s">
        <v>367</v>
      </c>
      <c r="C99" s="1">
        <v>2012</v>
      </c>
      <c r="D99" s="60" t="s">
        <v>5</v>
      </c>
      <c r="E99" s="7">
        <v>25</v>
      </c>
      <c r="F99" s="1">
        <v>1</v>
      </c>
      <c r="G99" s="1">
        <v>0</v>
      </c>
      <c r="H99" s="7">
        <v>-1E-4</v>
      </c>
    </row>
    <row r="100" spans="1:8" ht="13">
      <c r="A100" s="2" t="s">
        <v>35</v>
      </c>
      <c r="B100" s="1" t="s">
        <v>368</v>
      </c>
      <c r="C100" s="1">
        <v>2012</v>
      </c>
      <c r="D100" s="60" t="s">
        <v>5</v>
      </c>
      <c r="E100" s="7">
        <v>25</v>
      </c>
      <c r="F100" s="1">
        <v>1</v>
      </c>
      <c r="G100" s="1">
        <v>0</v>
      </c>
      <c r="H100" s="7">
        <v>-1E-4</v>
      </c>
    </row>
    <row r="101" spans="1:8" ht="13">
      <c r="A101" s="2" t="s">
        <v>3</v>
      </c>
      <c r="B101" s="1" t="s">
        <v>336</v>
      </c>
      <c r="C101" s="1">
        <v>2013</v>
      </c>
      <c r="D101" s="60" t="s">
        <v>5</v>
      </c>
      <c r="E101" s="7">
        <v>25</v>
      </c>
      <c r="F101" s="1">
        <v>0.72141067604435505</v>
      </c>
      <c r="G101" s="1">
        <v>0.27858932395564501</v>
      </c>
      <c r="H101" s="1">
        <f t="shared" ref="H101:H103" si="9">G101*-1</f>
        <v>-0.27858932395564501</v>
      </c>
    </row>
    <row r="102" spans="1:8" ht="13">
      <c r="A102" s="2" t="s">
        <v>4</v>
      </c>
      <c r="B102" s="1" t="s">
        <v>337</v>
      </c>
      <c r="C102" s="1">
        <v>2013</v>
      </c>
      <c r="D102" s="60" t="s">
        <v>5</v>
      </c>
      <c r="E102" s="7">
        <v>25</v>
      </c>
      <c r="F102" s="1">
        <v>0.76529531326034506</v>
      </c>
      <c r="G102" s="1">
        <v>0.234704686739655</v>
      </c>
      <c r="H102" s="1">
        <f t="shared" si="9"/>
        <v>-0.234704686739655</v>
      </c>
    </row>
    <row r="103" spans="1:8" ht="13">
      <c r="A103" s="2" t="s">
        <v>5</v>
      </c>
      <c r="B103" s="1" t="s">
        <v>338</v>
      </c>
      <c r="C103" s="1">
        <v>2013</v>
      </c>
      <c r="D103" s="60" t="s">
        <v>5</v>
      </c>
      <c r="E103" s="7">
        <v>25</v>
      </c>
      <c r="F103" s="1">
        <v>0.45334712518290099</v>
      </c>
      <c r="G103" s="1">
        <v>0.54665287481709901</v>
      </c>
      <c r="H103" s="1">
        <f t="shared" si="9"/>
        <v>-0.54665287481709901</v>
      </c>
    </row>
    <row r="104" spans="1:8" ht="13">
      <c r="A104" s="2" t="s">
        <v>6</v>
      </c>
      <c r="B104" s="1" t="s">
        <v>339</v>
      </c>
      <c r="C104" s="1">
        <v>2013</v>
      </c>
      <c r="D104" s="60" t="s">
        <v>5</v>
      </c>
      <c r="E104" s="7">
        <v>25</v>
      </c>
      <c r="F104" s="1">
        <v>1</v>
      </c>
      <c r="G104" s="1">
        <v>0</v>
      </c>
      <c r="H104" s="7">
        <v>-1E-4</v>
      </c>
    </row>
    <row r="105" spans="1:8" ht="13">
      <c r="A105" s="2" t="s">
        <v>7</v>
      </c>
      <c r="B105" s="1" t="s">
        <v>340</v>
      </c>
      <c r="C105" s="1">
        <v>2013</v>
      </c>
      <c r="D105" s="60" t="s">
        <v>5</v>
      </c>
      <c r="E105" s="7">
        <v>25</v>
      </c>
      <c r="F105" s="1">
        <v>1</v>
      </c>
      <c r="G105" s="1">
        <v>0</v>
      </c>
      <c r="H105" s="7">
        <v>-1E-4</v>
      </c>
    </row>
    <row r="106" spans="1:8" ht="13">
      <c r="A106" s="2" t="s">
        <v>8</v>
      </c>
      <c r="B106" s="1" t="s">
        <v>341</v>
      </c>
      <c r="C106" s="1">
        <v>2013</v>
      </c>
      <c r="D106" s="60" t="s">
        <v>5</v>
      </c>
      <c r="E106" s="7">
        <v>25</v>
      </c>
      <c r="F106" s="1">
        <v>0.28030975468158503</v>
      </c>
      <c r="G106" s="1">
        <v>0.71969024531841497</v>
      </c>
      <c r="H106" s="1">
        <f>G106*-1</f>
        <v>-0.71969024531841497</v>
      </c>
    </row>
    <row r="107" spans="1:8" ht="13">
      <c r="A107" s="2" t="s">
        <v>9</v>
      </c>
      <c r="B107" s="1" t="s">
        <v>342</v>
      </c>
      <c r="C107" s="1">
        <v>2013</v>
      </c>
      <c r="D107" s="60" t="s">
        <v>5</v>
      </c>
      <c r="E107" s="7">
        <v>25</v>
      </c>
      <c r="F107" s="1">
        <v>1</v>
      </c>
      <c r="G107" s="1">
        <v>0</v>
      </c>
      <c r="H107" s="7">
        <v>-1E-4</v>
      </c>
    </row>
    <row r="108" spans="1:8" ht="13">
      <c r="A108" s="2" t="s">
        <v>10</v>
      </c>
      <c r="B108" s="1" t="s">
        <v>343</v>
      </c>
      <c r="C108" s="1">
        <v>2013</v>
      </c>
      <c r="D108" s="60" t="s">
        <v>5</v>
      </c>
      <c r="E108" s="7">
        <v>25</v>
      </c>
      <c r="F108" s="1">
        <v>0.41526098656386701</v>
      </c>
      <c r="G108" s="1">
        <v>0.58473901343613299</v>
      </c>
      <c r="H108" s="1">
        <f t="shared" ref="H108:H113" si="10">G108*-1</f>
        <v>-0.58473901343613299</v>
      </c>
    </row>
    <row r="109" spans="1:8" ht="13">
      <c r="A109" s="2" t="s">
        <v>11</v>
      </c>
      <c r="B109" s="1" t="s">
        <v>344</v>
      </c>
      <c r="C109" s="1">
        <v>2013</v>
      </c>
      <c r="D109" s="60" t="s">
        <v>5</v>
      </c>
      <c r="E109" s="7">
        <v>25</v>
      </c>
      <c r="F109" s="1">
        <v>0.83154130719453401</v>
      </c>
      <c r="G109" s="1">
        <v>0.16845869280546599</v>
      </c>
      <c r="H109" s="1">
        <f t="shared" si="10"/>
        <v>-0.16845869280546599</v>
      </c>
    </row>
    <row r="110" spans="1:8" ht="13">
      <c r="A110" s="2" t="s">
        <v>12</v>
      </c>
      <c r="B110" s="1" t="s">
        <v>345</v>
      </c>
      <c r="C110" s="1">
        <v>2013</v>
      </c>
      <c r="D110" s="60" t="s">
        <v>5</v>
      </c>
      <c r="E110" s="7">
        <v>25</v>
      </c>
      <c r="F110" s="1">
        <v>9.470580643551596E-2</v>
      </c>
      <c r="G110" s="1">
        <v>0.90529419356448404</v>
      </c>
      <c r="H110" s="1">
        <f t="shared" si="10"/>
        <v>-0.90529419356448404</v>
      </c>
    </row>
    <row r="111" spans="1:8" ht="13">
      <c r="A111" s="2" t="s">
        <v>13</v>
      </c>
      <c r="B111" s="1" t="s">
        <v>346</v>
      </c>
      <c r="C111" s="1">
        <v>2013</v>
      </c>
      <c r="D111" s="60" t="s">
        <v>5</v>
      </c>
      <c r="E111" s="7">
        <v>25</v>
      </c>
      <c r="F111" s="1">
        <v>0.88463353264813305</v>
      </c>
      <c r="G111" s="1">
        <v>0.11536646735186699</v>
      </c>
      <c r="H111" s="1">
        <f t="shared" si="10"/>
        <v>-0.11536646735186699</v>
      </c>
    </row>
    <row r="112" spans="1:8" ht="13">
      <c r="A112" s="2" t="s">
        <v>14</v>
      </c>
      <c r="B112" s="1" t="s">
        <v>347</v>
      </c>
      <c r="C112" s="1">
        <v>2013</v>
      </c>
      <c r="D112" s="60" t="s">
        <v>5</v>
      </c>
      <c r="E112" s="7">
        <v>25</v>
      </c>
      <c r="F112" s="1">
        <v>0.98270453060009566</v>
      </c>
      <c r="G112" s="1">
        <v>1.7295469399904301E-2</v>
      </c>
      <c r="H112" s="1">
        <f t="shared" si="10"/>
        <v>-1.7295469399904301E-2</v>
      </c>
    </row>
    <row r="113" spans="1:8" ht="13">
      <c r="A113" s="2" t="s">
        <v>15</v>
      </c>
      <c r="B113" s="1" t="s">
        <v>348</v>
      </c>
      <c r="C113" s="1">
        <v>2013</v>
      </c>
      <c r="D113" s="60" t="s">
        <v>5</v>
      </c>
      <c r="E113" s="7">
        <v>25</v>
      </c>
      <c r="F113" s="1">
        <v>0.51766714323044405</v>
      </c>
      <c r="G113" s="1">
        <v>0.48233285676955601</v>
      </c>
      <c r="H113" s="1">
        <f t="shared" si="10"/>
        <v>-0.48233285676955601</v>
      </c>
    </row>
    <row r="114" spans="1:8" ht="13">
      <c r="A114" s="2" t="s">
        <v>16</v>
      </c>
      <c r="B114" s="1" t="s">
        <v>349</v>
      </c>
      <c r="C114" s="1">
        <v>2013</v>
      </c>
      <c r="D114" s="60" t="s">
        <v>5</v>
      </c>
      <c r="E114" s="7">
        <v>25</v>
      </c>
      <c r="F114" s="1">
        <v>1</v>
      </c>
      <c r="G114" s="1">
        <v>0</v>
      </c>
      <c r="H114" s="7">
        <v>-1E-4</v>
      </c>
    </row>
    <row r="115" spans="1:8" ht="13">
      <c r="A115" s="2" t="s">
        <v>17</v>
      </c>
      <c r="B115" s="1" t="s">
        <v>350</v>
      </c>
      <c r="C115" s="1">
        <v>2013</v>
      </c>
      <c r="D115" s="60" t="s">
        <v>5</v>
      </c>
      <c r="E115" s="7">
        <v>25</v>
      </c>
      <c r="F115" s="1">
        <v>0.98713538629411768</v>
      </c>
      <c r="G115" s="1">
        <v>1.2864613705882299E-2</v>
      </c>
      <c r="H115" s="1">
        <f t="shared" ref="H115:H118" si="11">G115*-1</f>
        <v>-1.2864613705882299E-2</v>
      </c>
    </row>
    <row r="116" spans="1:8" ht="13">
      <c r="A116" s="2" t="s">
        <v>18</v>
      </c>
      <c r="B116" s="1" t="s">
        <v>351</v>
      </c>
      <c r="C116" s="1">
        <v>2013</v>
      </c>
      <c r="D116" s="60" t="s">
        <v>5</v>
      </c>
      <c r="E116" s="7">
        <v>25</v>
      </c>
      <c r="F116" s="1">
        <v>0.95011062345631359</v>
      </c>
      <c r="G116" s="1">
        <v>4.9889376543686401E-2</v>
      </c>
      <c r="H116" s="1">
        <f t="shared" si="11"/>
        <v>-4.9889376543686401E-2</v>
      </c>
    </row>
    <row r="117" spans="1:8" ht="13">
      <c r="A117" s="2" t="s">
        <v>19</v>
      </c>
      <c r="B117" s="1" t="s">
        <v>352</v>
      </c>
      <c r="C117" s="1">
        <v>2013</v>
      </c>
      <c r="D117" s="60" t="s">
        <v>5</v>
      </c>
      <c r="E117" s="7">
        <v>25</v>
      </c>
      <c r="F117" s="1">
        <v>0.80238681595098504</v>
      </c>
      <c r="G117" s="1">
        <v>0.19761318404901501</v>
      </c>
      <c r="H117" s="1">
        <f t="shared" si="11"/>
        <v>-0.19761318404901501</v>
      </c>
    </row>
    <row r="118" spans="1:8" ht="13">
      <c r="A118" s="2" t="s">
        <v>20</v>
      </c>
      <c r="B118" s="1" t="s">
        <v>353</v>
      </c>
      <c r="C118" s="1">
        <v>2013</v>
      </c>
      <c r="D118" s="60" t="s">
        <v>5</v>
      </c>
      <c r="E118" s="7">
        <v>25</v>
      </c>
      <c r="F118" s="1">
        <v>0.89356068770439701</v>
      </c>
      <c r="G118" s="1">
        <v>0.10643931229560299</v>
      </c>
      <c r="H118" s="1">
        <f t="shared" si="11"/>
        <v>-0.10643931229560299</v>
      </c>
    </row>
    <row r="119" spans="1:8" ht="13">
      <c r="A119" s="2" t="s">
        <v>21</v>
      </c>
      <c r="B119" s="1" t="s">
        <v>354</v>
      </c>
      <c r="C119" s="1">
        <v>2013</v>
      </c>
      <c r="D119" s="60" t="s">
        <v>5</v>
      </c>
      <c r="E119" s="7">
        <v>25</v>
      </c>
      <c r="F119" s="1">
        <v>1</v>
      </c>
      <c r="G119" s="1">
        <v>0</v>
      </c>
      <c r="H119" s="7">
        <v>-1E-4</v>
      </c>
    </row>
    <row r="120" spans="1:8" ht="13">
      <c r="A120" s="2" t="s">
        <v>22</v>
      </c>
      <c r="B120" s="1" t="s">
        <v>355</v>
      </c>
      <c r="C120" s="1">
        <v>2013</v>
      </c>
      <c r="D120" s="60" t="s">
        <v>5</v>
      </c>
      <c r="E120" s="7">
        <v>25</v>
      </c>
      <c r="F120" s="1">
        <v>0.96007636592725443</v>
      </c>
      <c r="G120" s="1">
        <v>3.9923634072745601E-2</v>
      </c>
      <c r="H120" s="1">
        <f t="shared" ref="H120:H127" si="12">G120*-1</f>
        <v>-3.9923634072745601E-2</v>
      </c>
    </row>
    <row r="121" spans="1:8" ht="13">
      <c r="A121" s="2" t="s">
        <v>23</v>
      </c>
      <c r="B121" s="1" t="s">
        <v>356</v>
      </c>
      <c r="C121" s="1">
        <v>2013</v>
      </c>
      <c r="D121" s="60" t="s">
        <v>5</v>
      </c>
      <c r="E121" s="7">
        <v>25</v>
      </c>
      <c r="F121" s="1">
        <v>0.44417031935194295</v>
      </c>
      <c r="G121" s="1">
        <v>0.55582968064805705</v>
      </c>
      <c r="H121" s="1">
        <f t="shared" si="12"/>
        <v>-0.55582968064805705</v>
      </c>
    </row>
    <row r="122" spans="1:8" ht="13">
      <c r="A122" s="2" t="s">
        <v>24</v>
      </c>
      <c r="B122" s="1" t="s">
        <v>357</v>
      </c>
      <c r="C122" s="1">
        <v>2013</v>
      </c>
      <c r="D122" s="60" t="s">
        <v>5</v>
      </c>
      <c r="E122" s="7">
        <v>25</v>
      </c>
      <c r="F122" s="1">
        <v>0.95097472060493271</v>
      </c>
      <c r="G122" s="1">
        <v>4.9025279395067303E-2</v>
      </c>
      <c r="H122" s="1">
        <f t="shared" si="12"/>
        <v>-4.9025279395067303E-2</v>
      </c>
    </row>
    <row r="123" spans="1:8" ht="13">
      <c r="A123" s="2" t="s">
        <v>25</v>
      </c>
      <c r="B123" s="1" t="s">
        <v>358</v>
      </c>
      <c r="C123" s="1">
        <v>2013</v>
      </c>
      <c r="D123" s="60" t="s">
        <v>5</v>
      </c>
      <c r="E123" s="7">
        <v>25</v>
      </c>
      <c r="F123" s="1">
        <v>0.89885698276219594</v>
      </c>
      <c r="G123" s="1">
        <v>0.101143017237804</v>
      </c>
      <c r="H123" s="1">
        <f t="shared" si="12"/>
        <v>-0.101143017237804</v>
      </c>
    </row>
    <row r="124" spans="1:8" ht="13">
      <c r="A124" s="2" t="s">
        <v>26</v>
      </c>
      <c r="B124" s="1" t="s">
        <v>359</v>
      </c>
      <c r="C124" s="1">
        <v>2013</v>
      </c>
      <c r="D124" s="60" t="s">
        <v>5</v>
      </c>
      <c r="E124" s="7">
        <v>25</v>
      </c>
      <c r="F124" s="1">
        <v>0.44670335484504597</v>
      </c>
      <c r="G124" s="1">
        <v>0.55329664515495403</v>
      </c>
      <c r="H124" s="1">
        <f t="shared" si="12"/>
        <v>-0.55329664515495403</v>
      </c>
    </row>
    <row r="125" spans="1:8" ht="13">
      <c r="A125" s="2" t="s">
        <v>27</v>
      </c>
      <c r="B125" s="1" t="s">
        <v>360</v>
      </c>
      <c r="C125" s="1">
        <v>2013</v>
      </c>
      <c r="D125" s="60" t="s">
        <v>5</v>
      </c>
      <c r="E125" s="7">
        <v>25</v>
      </c>
      <c r="F125" s="1">
        <v>0.96306892778387354</v>
      </c>
      <c r="G125" s="1">
        <v>3.6931072216126501E-2</v>
      </c>
      <c r="H125" s="1">
        <f t="shared" si="12"/>
        <v>-3.6931072216126501E-2</v>
      </c>
    </row>
    <row r="126" spans="1:8" ht="13">
      <c r="A126" s="2" t="s">
        <v>28</v>
      </c>
      <c r="B126" s="1" t="s">
        <v>361</v>
      </c>
      <c r="C126" s="1">
        <v>2013</v>
      </c>
      <c r="D126" s="60" t="s">
        <v>5</v>
      </c>
      <c r="E126" s="7">
        <v>25</v>
      </c>
      <c r="F126" s="1">
        <v>0.79559751105902599</v>
      </c>
      <c r="G126" s="1">
        <v>0.20440248894097399</v>
      </c>
      <c r="H126" s="1">
        <f t="shared" si="12"/>
        <v>-0.20440248894097399</v>
      </c>
    </row>
    <row r="127" spans="1:8" ht="13">
      <c r="A127" s="2" t="s">
        <v>29</v>
      </c>
      <c r="B127" s="1" t="s">
        <v>362</v>
      </c>
      <c r="C127" s="1">
        <v>2013</v>
      </c>
      <c r="D127" s="60" t="s">
        <v>5</v>
      </c>
      <c r="E127" s="7">
        <v>25</v>
      </c>
      <c r="F127" s="1">
        <v>0.786410815301956</v>
      </c>
      <c r="G127" s="1">
        <v>0.213589184698044</v>
      </c>
      <c r="H127" s="1">
        <f t="shared" si="12"/>
        <v>-0.213589184698044</v>
      </c>
    </row>
    <row r="128" spans="1:8" ht="13">
      <c r="A128" s="2" t="s">
        <v>30</v>
      </c>
      <c r="B128" s="1" t="s">
        <v>363</v>
      </c>
      <c r="C128" s="1">
        <v>2013</v>
      </c>
      <c r="D128" s="60" t="s">
        <v>5</v>
      </c>
      <c r="E128" s="7">
        <v>25</v>
      </c>
      <c r="F128" s="1">
        <v>1</v>
      </c>
      <c r="G128" s="1">
        <v>0</v>
      </c>
      <c r="H128" s="7">
        <v>-1E-4</v>
      </c>
    </row>
    <row r="129" spans="1:8" ht="13">
      <c r="A129" s="2" t="s">
        <v>31</v>
      </c>
      <c r="B129" s="1" t="s">
        <v>364</v>
      </c>
      <c r="C129" s="1">
        <v>2013</v>
      </c>
      <c r="D129" s="60" t="s">
        <v>5</v>
      </c>
      <c r="E129" s="7">
        <v>25</v>
      </c>
      <c r="F129" s="1">
        <v>0.82490391602391799</v>
      </c>
      <c r="G129" s="1">
        <v>0.17509608397608201</v>
      </c>
      <c r="H129" s="1">
        <f t="shared" ref="H129:H134" si="13">G129*-1</f>
        <v>-0.17509608397608201</v>
      </c>
    </row>
    <row r="130" spans="1:8" ht="13">
      <c r="A130" s="2" t="s">
        <v>32</v>
      </c>
      <c r="B130" s="1" t="s">
        <v>365</v>
      </c>
      <c r="C130" s="1">
        <v>2013</v>
      </c>
      <c r="D130" s="60" t="s">
        <v>5</v>
      </c>
      <c r="E130" s="7">
        <v>25</v>
      </c>
      <c r="F130" s="1">
        <v>-0.99716562254847996</v>
      </c>
      <c r="G130" s="1">
        <v>1.99716562254848</v>
      </c>
      <c r="H130" s="1">
        <f t="shared" si="13"/>
        <v>-1.99716562254848</v>
      </c>
    </row>
    <row r="131" spans="1:8" ht="13">
      <c r="A131" s="2" t="s">
        <v>33</v>
      </c>
      <c r="B131" s="1" t="s">
        <v>366</v>
      </c>
      <c r="C131" s="1">
        <v>2013</v>
      </c>
      <c r="D131" s="60" t="s">
        <v>5</v>
      </c>
      <c r="E131" s="7">
        <v>25</v>
      </c>
      <c r="F131" s="1">
        <v>0.52826581575751108</v>
      </c>
      <c r="G131" s="1">
        <v>0.47173418424248897</v>
      </c>
      <c r="H131" s="1">
        <f t="shared" si="13"/>
        <v>-0.47173418424248897</v>
      </c>
    </row>
    <row r="132" spans="1:8" ht="13">
      <c r="A132" s="2" t="s">
        <v>34</v>
      </c>
      <c r="B132" s="1" t="s">
        <v>367</v>
      </c>
      <c r="C132" s="1">
        <v>2013</v>
      </c>
      <c r="D132" s="60" t="s">
        <v>5</v>
      </c>
      <c r="E132" s="7">
        <v>25</v>
      </c>
      <c r="F132" s="1">
        <v>0.90345286351565779</v>
      </c>
      <c r="G132" s="1">
        <v>9.6547136484342197E-2</v>
      </c>
      <c r="H132" s="1">
        <f t="shared" si="13"/>
        <v>-9.6547136484342197E-2</v>
      </c>
    </row>
    <row r="133" spans="1:8" ht="13">
      <c r="A133" s="2" t="s">
        <v>35</v>
      </c>
      <c r="B133" s="1" t="s">
        <v>368</v>
      </c>
      <c r="C133" s="1">
        <v>2013</v>
      </c>
      <c r="D133" s="60" t="s">
        <v>5</v>
      </c>
      <c r="E133" s="7">
        <v>25</v>
      </c>
      <c r="F133" s="1">
        <v>0.42553570391344198</v>
      </c>
      <c r="G133" s="1">
        <v>0.57446429608655802</v>
      </c>
      <c r="H133" s="1">
        <f t="shared" si="13"/>
        <v>-0.57446429608655802</v>
      </c>
    </row>
    <row r="134" spans="1:8" ht="13">
      <c r="A134" s="2" t="s">
        <v>3</v>
      </c>
      <c r="B134" s="1" t="s">
        <v>336</v>
      </c>
      <c r="C134" s="1">
        <v>2014</v>
      </c>
      <c r="D134" s="60" t="s">
        <v>5</v>
      </c>
      <c r="E134" s="7">
        <v>25</v>
      </c>
      <c r="F134" s="1">
        <v>0.72652174826208493</v>
      </c>
      <c r="G134" s="1">
        <v>0.27347825173791501</v>
      </c>
      <c r="H134" s="1">
        <f t="shared" si="13"/>
        <v>-0.27347825173791501</v>
      </c>
    </row>
    <row r="135" spans="1:8" ht="13">
      <c r="A135" s="2" t="s">
        <v>4</v>
      </c>
      <c r="B135" s="1" t="s">
        <v>337</v>
      </c>
      <c r="C135" s="1">
        <v>2014</v>
      </c>
      <c r="D135" s="60" t="s">
        <v>5</v>
      </c>
      <c r="E135" s="7">
        <v>25</v>
      </c>
      <c r="F135" s="1">
        <v>1</v>
      </c>
      <c r="G135" s="1">
        <v>0</v>
      </c>
      <c r="H135" s="7">
        <v>-1E-4</v>
      </c>
    </row>
    <row r="136" spans="1:8" ht="13">
      <c r="A136" s="2" t="s">
        <v>5</v>
      </c>
      <c r="B136" s="1" t="s">
        <v>338</v>
      </c>
      <c r="C136" s="1">
        <v>2014</v>
      </c>
      <c r="D136" s="60" t="s">
        <v>5</v>
      </c>
      <c r="E136" s="7">
        <v>25</v>
      </c>
      <c r="F136" s="1">
        <v>0.72942242510863697</v>
      </c>
      <c r="G136" s="1">
        <v>0.27057757489136303</v>
      </c>
      <c r="H136" s="1">
        <f t="shared" ref="H136:H137" si="14">G136*-1</f>
        <v>-0.27057757489136303</v>
      </c>
    </row>
    <row r="137" spans="1:8" ht="13">
      <c r="A137" s="2" t="s">
        <v>6</v>
      </c>
      <c r="B137" s="1" t="s">
        <v>339</v>
      </c>
      <c r="C137" s="1">
        <v>2014</v>
      </c>
      <c r="D137" s="60" t="s">
        <v>5</v>
      </c>
      <c r="E137" s="7">
        <v>25</v>
      </c>
      <c r="F137" s="1">
        <v>0.71547381434381907</v>
      </c>
      <c r="G137" s="1">
        <v>0.28452618565618099</v>
      </c>
      <c r="H137" s="1">
        <f t="shared" si="14"/>
        <v>-0.28452618565618099</v>
      </c>
    </row>
    <row r="138" spans="1:8" ht="13">
      <c r="A138" s="2" t="s">
        <v>7</v>
      </c>
      <c r="B138" s="1" t="s">
        <v>340</v>
      </c>
      <c r="C138" s="1">
        <v>2014</v>
      </c>
      <c r="D138" s="60" t="s">
        <v>5</v>
      </c>
      <c r="E138" s="7">
        <v>25</v>
      </c>
      <c r="F138" s="1">
        <v>1</v>
      </c>
      <c r="G138" s="1">
        <v>0</v>
      </c>
      <c r="H138" s="7">
        <v>-1E-4</v>
      </c>
    </row>
    <row r="139" spans="1:8" ht="13">
      <c r="A139" s="2" t="s">
        <v>8</v>
      </c>
      <c r="B139" s="1" t="s">
        <v>341</v>
      </c>
      <c r="C139" s="1">
        <v>2014</v>
      </c>
      <c r="D139" s="60" t="s">
        <v>5</v>
      </c>
      <c r="E139" s="7">
        <v>25</v>
      </c>
      <c r="F139" s="1">
        <v>0.89865361325205395</v>
      </c>
      <c r="G139" s="1">
        <v>0.10134638674794599</v>
      </c>
      <c r="H139" s="1">
        <f t="shared" ref="H139:H151" si="15">G139*-1</f>
        <v>-0.10134638674794599</v>
      </c>
    </row>
    <row r="140" spans="1:8" ht="13">
      <c r="A140" s="2" t="s">
        <v>9</v>
      </c>
      <c r="B140" s="1" t="s">
        <v>342</v>
      </c>
      <c r="C140" s="1">
        <v>2014</v>
      </c>
      <c r="D140" s="60" t="s">
        <v>5</v>
      </c>
      <c r="E140" s="7">
        <v>25</v>
      </c>
      <c r="F140" s="1">
        <v>0.85890413664852194</v>
      </c>
      <c r="G140" s="1">
        <v>0.141095863351478</v>
      </c>
      <c r="H140" s="1">
        <f t="shared" si="15"/>
        <v>-0.141095863351478</v>
      </c>
    </row>
    <row r="141" spans="1:8" ht="13">
      <c r="A141" s="2" t="s">
        <v>10</v>
      </c>
      <c r="B141" s="1" t="s">
        <v>343</v>
      </c>
      <c r="C141" s="1">
        <v>2014</v>
      </c>
      <c r="D141" s="60" t="s">
        <v>5</v>
      </c>
      <c r="E141" s="7">
        <v>25</v>
      </c>
      <c r="F141" s="1">
        <v>0.885071165849587</v>
      </c>
      <c r="G141" s="1">
        <v>0.114928834150413</v>
      </c>
      <c r="H141" s="1">
        <f t="shared" si="15"/>
        <v>-0.114928834150413</v>
      </c>
    </row>
    <row r="142" spans="1:8" ht="13">
      <c r="A142" s="2" t="s">
        <v>11</v>
      </c>
      <c r="B142" s="1" t="s">
        <v>344</v>
      </c>
      <c r="C142" s="1">
        <v>2014</v>
      </c>
      <c r="D142" s="60" t="s">
        <v>5</v>
      </c>
      <c r="E142" s="7">
        <v>25</v>
      </c>
      <c r="F142" s="1">
        <v>0.77718012535846104</v>
      </c>
      <c r="G142" s="1">
        <v>0.22281987464153899</v>
      </c>
      <c r="H142" s="1">
        <f t="shared" si="15"/>
        <v>-0.22281987464153899</v>
      </c>
    </row>
    <row r="143" spans="1:8" ht="13">
      <c r="A143" s="2" t="s">
        <v>12</v>
      </c>
      <c r="B143" s="1" t="s">
        <v>345</v>
      </c>
      <c r="C143" s="1">
        <v>2014</v>
      </c>
      <c r="D143" s="60" t="s">
        <v>5</v>
      </c>
      <c r="E143" s="7">
        <v>25</v>
      </c>
      <c r="F143" s="1">
        <v>6.2019491897062018E-2</v>
      </c>
      <c r="G143" s="1">
        <v>0.93798050810293798</v>
      </c>
      <c r="H143" s="1">
        <f t="shared" si="15"/>
        <v>-0.93798050810293798</v>
      </c>
    </row>
    <row r="144" spans="1:8" ht="13">
      <c r="A144" s="2" t="s">
        <v>13</v>
      </c>
      <c r="B144" s="1" t="s">
        <v>346</v>
      </c>
      <c r="C144" s="1">
        <v>2014</v>
      </c>
      <c r="D144" s="60" t="s">
        <v>5</v>
      </c>
      <c r="E144" s="7">
        <v>25</v>
      </c>
      <c r="F144" s="1">
        <v>0.829367065568549</v>
      </c>
      <c r="G144" s="1">
        <v>0.170632934431451</v>
      </c>
      <c r="H144" s="1">
        <f t="shared" si="15"/>
        <v>-0.170632934431451</v>
      </c>
    </row>
    <row r="145" spans="1:8" ht="13">
      <c r="A145" s="2" t="s">
        <v>14</v>
      </c>
      <c r="B145" s="1" t="s">
        <v>347</v>
      </c>
      <c r="C145" s="1">
        <v>2014</v>
      </c>
      <c r="D145" s="60" t="s">
        <v>5</v>
      </c>
      <c r="E145" s="7">
        <v>25</v>
      </c>
      <c r="F145" s="1">
        <v>0.98292926039142858</v>
      </c>
      <c r="G145" s="1">
        <v>1.70707396085714E-2</v>
      </c>
      <c r="H145" s="1">
        <f t="shared" si="15"/>
        <v>-1.70707396085714E-2</v>
      </c>
    </row>
    <row r="146" spans="1:8" ht="13">
      <c r="A146" s="2" t="s">
        <v>15</v>
      </c>
      <c r="B146" s="1" t="s">
        <v>348</v>
      </c>
      <c r="C146" s="1">
        <v>2014</v>
      </c>
      <c r="D146" s="60" t="s">
        <v>5</v>
      </c>
      <c r="E146" s="7">
        <v>25</v>
      </c>
      <c r="F146" s="1">
        <v>0.211659555178904</v>
      </c>
      <c r="G146" s="1">
        <v>0.788340444821096</v>
      </c>
      <c r="H146" s="1">
        <f t="shared" si="15"/>
        <v>-0.788340444821096</v>
      </c>
    </row>
    <row r="147" spans="1:8" ht="13">
      <c r="A147" s="2" t="s">
        <v>16</v>
      </c>
      <c r="B147" s="1" t="s">
        <v>349</v>
      </c>
      <c r="C147" s="1">
        <v>2014</v>
      </c>
      <c r="D147" s="60" t="s">
        <v>5</v>
      </c>
      <c r="E147" s="7">
        <v>25</v>
      </c>
      <c r="F147" s="1">
        <v>0.96502565892532943</v>
      </c>
      <c r="G147" s="1">
        <v>3.4974341074670602E-2</v>
      </c>
      <c r="H147" s="1">
        <f t="shared" si="15"/>
        <v>-3.4974341074670602E-2</v>
      </c>
    </row>
    <row r="148" spans="1:8" ht="13">
      <c r="A148" s="2" t="s">
        <v>17</v>
      </c>
      <c r="B148" s="1" t="s">
        <v>350</v>
      </c>
      <c r="C148" s="1">
        <v>2014</v>
      </c>
      <c r="D148" s="60" t="s">
        <v>5</v>
      </c>
      <c r="E148" s="7">
        <v>25</v>
      </c>
      <c r="F148" s="1">
        <v>0.97458969665561024</v>
      </c>
      <c r="G148" s="1">
        <v>2.54103033443898E-2</v>
      </c>
      <c r="H148" s="1">
        <f t="shared" si="15"/>
        <v>-2.54103033443898E-2</v>
      </c>
    </row>
    <row r="149" spans="1:8" ht="13">
      <c r="A149" s="2" t="s">
        <v>18</v>
      </c>
      <c r="B149" s="1" t="s">
        <v>351</v>
      </c>
      <c r="C149" s="1">
        <v>2014</v>
      </c>
      <c r="D149" s="60" t="s">
        <v>5</v>
      </c>
      <c r="E149" s="7">
        <v>25</v>
      </c>
      <c r="F149" s="1">
        <v>0.95691799457203663</v>
      </c>
      <c r="G149" s="1">
        <v>4.30820054279634E-2</v>
      </c>
      <c r="H149" s="1">
        <f t="shared" si="15"/>
        <v>-4.30820054279634E-2</v>
      </c>
    </row>
    <row r="150" spans="1:8" ht="13">
      <c r="A150" s="2" t="s">
        <v>19</v>
      </c>
      <c r="B150" s="1" t="s">
        <v>352</v>
      </c>
      <c r="C150" s="1">
        <v>2014</v>
      </c>
      <c r="D150" s="60" t="s">
        <v>5</v>
      </c>
      <c r="E150" s="7">
        <v>25</v>
      </c>
      <c r="F150" s="1">
        <v>0.86960039693639202</v>
      </c>
      <c r="G150" s="1">
        <v>0.13039960306360801</v>
      </c>
      <c r="H150" s="1">
        <f t="shared" si="15"/>
        <v>-0.13039960306360801</v>
      </c>
    </row>
    <row r="151" spans="1:8" ht="13">
      <c r="A151" s="2" t="s">
        <v>20</v>
      </c>
      <c r="B151" s="1" t="s">
        <v>353</v>
      </c>
      <c r="C151" s="1">
        <v>2014</v>
      </c>
      <c r="D151" s="60" t="s">
        <v>5</v>
      </c>
      <c r="E151" s="7">
        <v>25</v>
      </c>
      <c r="F151" s="1">
        <v>0.63259877581912094</v>
      </c>
      <c r="G151" s="1">
        <v>0.367401224180879</v>
      </c>
      <c r="H151" s="1">
        <f t="shared" si="15"/>
        <v>-0.367401224180879</v>
      </c>
    </row>
    <row r="152" spans="1:8" ht="13">
      <c r="A152" s="2" t="s">
        <v>21</v>
      </c>
      <c r="B152" s="1" t="s">
        <v>354</v>
      </c>
      <c r="C152" s="1">
        <v>2014</v>
      </c>
      <c r="D152" s="60" t="s">
        <v>5</v>
      </c>
      <c r="E152" s="7">
        <v>25</v>
      </c>
      <c r="F152" s="1">
        <v>1</v>
      </c>
      <c r="G152" s="1">
        <v>0</v>
      </c>
      <c r="H152" s="7">
        <v>-1E-4</v>
      </c>
    </row>
    <row r="153" spans="1:8" ht="13">
      <c r="A153" s="2" t="s">
        <v>22</v>
      </c>
      <c r="B153" s="1" t="s">
        <v>355</v>
      </c>
      <c r="C153" s="1">
        <v>2014</v>
      </c>
      <c r="D153" s="60" t="s">
        <v>5</v>
      </c>
      <c r="E153" s="7">
        <v>25</v>
      </c>
      <c r="F153" s="1">
        <v>0.94127797908556499</v>
      </c>
      <c r="G153" s="1">
        <v>5.8722020914435E-2</v>
      </c>
      <c r="H153" s="1">
        <f t="shared" ref="H153:H162" si="16">G153*-1</f>
        <v>-5.8722020914435E-2</v>
      </c>
    </row>
    <row r="154" spans="1:8" ht="13">
      <c r="A154" s="2" t="s">
        <v>23</v>
      </c>
      <c r="B154" s="1" t="s">
        <v>356</v>
      </c>
      <c r="C154" s="1">
        <v>2014</v>
      </c>
      <c r="D154" s="60" t="s">
        <v>5</v>
      </c>
      <c r="E154" s="7">
        <v>25</v>
      </c>
      <c r="F154" s="1">
        <v>0.44863219431604995</v>
      </c>
      <c r="G154" s="1">
        <v>0.55136780568395005</v>
      </c>
      <c r="H154" s="1">
        <f t="shared" si="16"/>
        <v>-0.55136780568395005</v>
      </c>
    </row>
    <row r="155" spans="1:8" ht="13">
      <c r="A155" s="2" t="s">
        <v>24</v>
      </c>
      <c r="B155" s="1" t="s">
        <v>357</v>
      </c>
      <c r="C155" s="1">
        <v>2014</v>
      </c>
      <c r="D155" s="60" t="s">
        <v>5</v>
      </c>
      <c r="E155" s="7">
        <v>25</v>
      </c>
      <c r="F155" s="1">
        <v>0.74188381900312605</v>
      </c>
      <c r="G155" s="1">
        <v>0.258116180996874</v>
      </c>
      <c r="H155" s="1">
        <f t="shared" si="16"/>
        <v>-0.258116180996874</v>
      </c>
    </row>
    <row r="156" spans="1:8" ht="13">
      <c r="A156" s="2" t="s">
        <v>25</v>
      </c>
      <c r="B156" s="1" t="s">
        <v>358</v>
      </c>
      <c r="C156" s="1">
        <v>2014</v>
      </c>
      <c r="D156" s="60" t="s">
        <v>5</v>
      </c>
      <c r="E156" s="7">
        <v>25</v>
      </c>
      <c r="F156" s="1">
        <v>0.95058849107134025</v>
      </c>
      <c r="G156" s="1">
        <v>4.9411508928659698E-2</v>
      </c>
      <c r="H156" s="1">
        <f t="shared" si="16"/>
        <v>-4.9411508928659698E-2</v>
      </c>
    </row>
    <row r="157" spans="1:8" ht="13">
      <c r="A157" s="2" t="s">
        <v>26</v>
      </c>
      <c r="B157" s="1" t="s">
        <v>359</v>
      </c>
      <c r="C157" s="1">
        <v>2014</v>
      </c>
      <c r="D157" s="60" t="s">
        <v>5</v>
      </c>
      <c r="E157" s="7">
        <v>25</v>
      </c>
      <c r="F157" s="1">
        <v>-1.8273118323000199</v>
      </c>
      <c r="G157" s="1">
        <v>2.8273118323000199</v>
      </c>
      <c r="H157" s="1">
        <f t="shared" si="16"/>
        <v>-2.8273118323000199</v>
      </c>
    </row>
    <row r="158" spans="1:8" ht="13">
      <c r="A158" s="2" t="s">
        <v>27</v>
      </c>
      <c r="B158" s="1" t="s">
        <v>360</v>
      </c>
      <c r="C158" s="1">
        <v>2014</v>
      </c>
      <c r="D158" s="60" t="s">
        <v>5</v>
      </c>
      <c r="E158" s="7">
        <v>25</v>
      </c>
      <c r="F158" s="1">
        <v>0.92684323052978301</v>
      </c>
      <c r="G158" s="1">
        <v>7.3156769470217001E-2</v>
      </c>
      <c r="H158" s="1">
        <f t="shared" si="16"/>
        <v>-7.3156769470217001E-2</v>
      </c>
    </row>
    <row r="159" spans="1:8" ht="13">
      <c r="A159" s="2" t="s">
        <v>28</v>
      </c>
      <c r="B159" s="1" t="s">
        <v>361</v>
      </c>
      <c r="C159" s="1">
        <v>2014</v>
      </c>
      <c r="D159" s="60" t="s">
        <v>5</v>
      </c>
      <c r="E159" s="7">
        <v>25</v>
      </c>
      <c r="F159" s="1">
        <v>0.56324248777079</v>
      </c>
      <c r="G159" s="1">
        <v>0.43675751222921</v>
      </c>
      <c r="H159" s="1">
        <f t="shared" si="16"/>
        <v>-0.43675751222921</v>
      </c>
    </row>
    <row r="160" spans="1:8" ht="13">
      <c r="A160" s="2" t="s">
        <v>29</v>
      </c>
      <c r="B160" s="1" t="s">
        <v>362</v>
      </c>
      <c r="C160" s="1">
        <v>2014</v>
      </c>
      <c r="D160" s="60" t="s">
        <v>5</v>
      </c>
      <c r="E160" s="7">
        <v>25</v>
      </c>
      <c r="F160" s="1">
        <v>0.82442685903864599</v>
      </c>
      <c r="G160" s="1">
        <v>0.17557314096135401</v>
      </c>
      <c r="H160" s="1">
        <f t="shared" si="16"/>
        <v>-0.17557314096135401</v>
      </c>
    </row>
    <row r="161" spans="1:8" ht="13">
      <c r="A161" s="2" t="s">
        <v>30</v>
      </c>
      <c r="B161" s="1" t="s">
        <v>363</v>
      </c>
      <c r="C161" s="1">
        <v>2014</v>
      </c>
      <c r="D161" s="60" t="s">
        <v>5</v>
      </c>
      <c r="E161" s="7">
        <v>25</v>
      </c>
      <c r="F161" s="1">
        <v>0.83289161015617896</v>
      </c>
      <c r="G161" s="1">
        <v>0.16710838984382101</v>
      </c>
      <c r="H161" s="1">
        <f t="shared" si="16"/>
        <v>-0.16710838984382101</v>
      </c>
    </row>
    <row r="162" spans="1:8" ht="13">
      <c r="A162" s="2" t="s">
        <v>31</v>
      </c>
      <c r="B162" s="1" t="s">
        <v>364</v>
      </c>
      <c r="C162" s="1">
        <v>2014</v>
      </c>
      <c r="D162" s="60" t="s">
        <v>5</v>
      </c>
      <c r="E162" s="7">
        <v>25</v>
      </c>
      <c r="F162" s="1">
        <v>0.82668231532784098</v>
      </c>
      <c r="G162" s="1">
        <v>0.17331768467215899</v>
      </c>
      <c r="H162" s="1">
        <f t="shared" si="16"/>
        <v>-0.17331768467215899</v>
      </c>
    </row>
    <row r="163" spans="1:8" ht="13">
      <c r="A163" s="2" t="s">
        <v>32</v>
      </c>
      <c r="B163" s="1" t="s">
        <v>365</v>
      </c>
      <c r="C163" s="1">
        <v>2014</v>
      </c>
      <c r="D163" s="60" t="s">
        <v>5</v>
      </c>
      <c r="E163" s="7">
        <v>25</v>
      </c>
      <c r="F163" s="1">
        <v>1</v>
      </c>
      <c r="G163" s="1">
        <v>0</v>
      </c>
      <c r="H163" s="7">
        <v>-1E-4</v>
      </c>
    </row>
    <row r="164" spans="1:8" ht="13">
      <c r="A164" s="2" t="s">
        <v>33</v>
      </c>
      <c r="B164" s="1" t="s">
        <v>366</v>
      </c>
      <c r="C164" s="1">
        <v>2014</v>
      </c>
      <c r="D164" s="60" t="s">
        <v>5</v>
      </c>
      <c r="E164" s="7">
        <v>25</v>
      </c>
      <c r="F164" s="1">
        <v>0.49698689012880903</v>
      </c>
      <c r="G164" s="1">
        <v>0.50301310987119097</v>
      </c>
      <c r="H164" s="1">
        <f t="shared" ref="H164:H195" si="17">G164*-1</f>
        <v>-0.50301310987119097</v>
      </c>
    </row>
    <row r="165" spans="1:8" ht="13">
      <c r="A165" s="2" t="s">
        <v>34</v>
      </c>
      <c r="B165" s="1" t="s">
        <v>367</v>
      </c>
      <c r="C165" s="1">
        <v>2014</v>
      </c>
      <c r="D165" s="60" t="s">
        <v>5</v>
      </c>
      <c r="E165" s="7">
        <v>25</v>
      </c>
      <c r="F165" s="1">
        <v>0.90479894250665338</v>
      </c>
      <c r="G165" s="1">
        <v>9.5201057493346605E-2</v>
      </c>
      <c r="H165" s="1">
        <f t="shared" si="17"/>
        <v>-9.5201057493346605E-2</v>
      </c>
    </row>
    <row r="166" spans="1:8" ht="13">
      <c r="A166" s="2" t="s">
        <v>35</v>
      </c>
      <c r="B166" s="1" t="s">
        <v>368</v>
      </c>
      <c r="C166" s="1">
        <v>2014</v>
      </c>
      <c r="D166" s="60" t="s">
        <v>5</v>
      </c>
      <c r="E166" s="7">
        <v>25</v>
      </c>
      <c r="F166" s="1">
        <v>0.87379617324756498</v>
      </c>
      <c r="G166" s="1">
        <v>0.12620382675243499</v>
      </c>
      <c r="H166" s="1">
        <f t="shared" si="17"/>
        <v>-0.12620382675243499</v>
      </c>
    </row>
    <row r="167" spans="1:8" ht="13">
      <c r="A167" s="2" t="s">
        <v>3</v>
      </c>
      <c r="B167" s="1" t="s">
        <v>336</v>
      </c>
      <c r="C167" s="1">
        <v>2015</v>
      </c>
      <c r="D167" s="60" t="s">
        <v>5</v>
      </c>
      <c r="E167" s="7">
        <v>25</v>
      </c>
      <c r="F167" s="1">
        <v>0.47918297653521502</v>
      </c>
      <c r="G167" s="1">
        <v>0.52081702346478498</v>
      </c>
      <c r="H167" s="1">
        <f t="shared" si="17"/>
        <v>-0.52081702346478498</v>
      </c>
    </row>
    <row r="168" spans="1:8" ht="13">
      <c r="A168" s="2" t="s">
        <v>4</v>
      </c>
      <c r="B168" s="1" t="s">
        <v>337</v>
      </c>
      <c r="C168" s="1">
        <v>2015</v>
      </c>
      <c r="D168" s="60" t="s">
        <v>5</v>
      </c>
      <c r="E168" s="7">
        <v>25</v>
      </c>
      <c r="F168" s="1">
        <v>0.84983012032361605</v>
      </c>
      <c r="G168" s="1">
        <v>0.15016987967638401</v>
      </c>
      <c r="H168" s="1">
        <f t="shared" si="17"/>
        <v>-0.15016987967638401</v>
      </c>
    </row>
    <row r="169" spans="1:8" ht="13">
      <c r="A169" s="2" t="s">
        <v>5</v>
      </c>
      <c r="B169" s="1" t="s">
        <v>338</v>
      </c>
      <c r="C169" s="1">
        <v>2015</v>
      </c>
      <c r="D169" s="60" t="s">
        <v>5</v>
      </c>
      <c r="E169" s="7">
        <v>25</v>
      </c>
      <c r="F169" s="1">
        <v>0.73196688063651294</v>
      </c>
      <c r="G169" s="1">
        <v>0.268033119363487</v>
      </c>
      <c r="H169" s="1">
        <f t="shared" si="17"/>
        <v>-0.268033119363487</v>
      </c>
    </row>
    <row r="170" spans="1:8" ht="13">
      <c r="A170" s="2" t="s">
        <v>6</v>
      </c>
      <c r="B170" s="1" t="s">
        <v>339</v>
      </c>
      <c r="C170" s="1">
        <v>2015</v>
      </c>
      <c r="D170" s="60" t="s">
        <v>5</v>
      </c>
      <c r="E170" s="7">
        <v>25</v>
      </c>
      <c r="F170" s="1">
        <v>0.16648838779405595</v>
      </c>
      <c r="G170" s="1">
        <v>0.83351161220594405</v>
      </c>
      <c r="H170" s="1">
        <f t="shared" si="17"/>
        <v>-0.83351161220594405</v>
      </c>
    </row>
    <row r="171" spans="1:8" ht="13">
      <c r="A171" s="2" t="s">
        <v>7</v>
      </c>
      <c r="B171" s="1" t="s">
        <v>340</v>
      </c>
      <c r="C171" s="1">
        <v>2015</v>
      </c>
      <c r="D171" s="60" t="s">
        <v>5</v>
      </c>
      <c r="E171" s="7">
        <v>25</v>
      </c>
      <c r="F171" s="1">
        <v>-0.19978360266657003</v>
      </c>
      <c r="G171" s="1">
        <v>1.19978360266657</v>
      </c>
      <c r="H171" s="1">
        <f t="shared" si="17"/>
        <v>-1.19978360266657</v>
      </c>
    </row>
    <row r="172" spans="1:8" ht="13">
      <c r="A172" s="2" t="s">
        <v>8</v>
      </c>
      <c r="B172" s="1" t="s">
        <v>341</v>
      </c>
      <c r="C172" s="1">
        <v>2015</v>
      </c>
      <c r="D172" s="60" t="s">
        <v>5</v>
      </c>
      <c r="E172" s="7">
        <v>25</v>
      </c>
      <c r="F172" s="1">
        <v>0.63340127629679299</v>
      </c>
      <c r="G172" s="1">
        <v>0.36659872370320701</v>
      </c>
      <c r="H172" s="1">
        <f t="shared" si="17"/>
        <v>-0.36659872370320701</v>
      </c>
    </row>
    <row r="173" spans="1:8" ht="13">
      <c r="A173" s="2" t="s">
        <v>9</v>
      </c>
      <c r="B173" s="1" t="s">
        <v>342</v>
      </c>
      <c r="C173" s="1">
        <v>2015</v>
      </c>
      <c r="D173" s="60" t="s">
        <v>5</v>
      </c>
      <c r="E173" s="7">
        <v>25</v>
      </c>
      <c r="F173" s="1">
        <v>0.44575001108500001</v>
      </c>
      <c r="G173" s="1">
        <v>0.55424998891499999</v>
      </c>
      <c r="H173" s="1">
        <f t="shared" si="17"/>
        <v>-0.55424998891499999</v>
      </c>
    </row>
    <row r="174" spans="1:8" ht="13">
      <c r="A174" s="2" t="s">
        <v>10</v>
      </c>
      <c r="B174" s="1" t="s">
        <v>343</v>
      </c>
      <c r="C174" s="1">
        <v>2015</v>
      </c>
      <c r="D174" s="60" t="s">
        <v>5</v>
      </c>
      <c r="E174" s="7">
        <v>25</v>
      </c>
      <c r="F174" s="1">
        <v>0.77391843994680298</v>
      </c>
      <c r="G174" s="1">
        <v>0.22608156005319699</v>
      </c>
      <c r="H174" s="1">
        <f t="shared" si="17"/>
        <v>-0.22608156005319699</v>
      </c>
    </row>
    <row r="175" spans="1:8" ht="13">
      <c r="A175" s="2" t="s">
        <v>11</v>
      </c>
      <c r="B175" s="1" t="s">
        <v>344</v>
      </c>
      <c r="C175" s="1">
        <v>2015</v>
      </c>
      <c r="D175" s="60" t="s">
        <v>5</v>
      </c>
      <c r="E175" s="7">
        <v>25</v>
      </c>
      <c r="F175" s="1">
        <v>0.94469762180417927</v>
      </c>
      <c r="G175" s="1">
        <v>5.5302378195820699E-2</v>
      </c>
      <c r="H175" s="1">
        <f t="shared" si="17"/>
        <v>-5.5302378195820699E-2</v>
      </c>
    </row>
    <row r="176" spans="1:8" ht="13">
      <c r="A176" s="2" t="s">
        <v>12</v>
      </c>
      <c r="B176" s="1" t="s">
        <v>345</v>
      </c>
      <c r="C176" s="1">
        <v>2015</v>
      </c>
      <c r="D176" s="60" t="s">
        <v>5</v>
      </c>
      <c r="E176" s="7">
        <v>25</v>
      </c>
      <c r="F176" s="1">
        <v>-0.10390701393814994</v>
      </c>
      <c r="G176" s="1">
        <v>1.1039070139381499</v>
      </c>
      <c r="H176" s="1">
        <f t="shared" si="17"/>
        <v>-1.1039070139381499</v>
      </c>
    </row>
    <row r="177" spans="1:8" ht="13">
      <c r="A177" s="2" t="s">
        <v>13</v>
      </c>
      <c r="B177" s="1" t="s">
        <v>346</v>
      </c>
      <c r="C177" s="1">
        <v>2015</v>
      </c>
      <c r="D177" s="60" t="s">
        <v>5</v>
      </c>
      <c r="E177" s="7">
        <v>25</v>
      </c>
      <c r="F177" s="1">
        <v>0.94386989040596103</v>
      </c>
      <c r="G177" s="1">
        <v>5.6130109594039003E-2</v>
      </c>
      <c r="H177" s="1">
        <f t="shared" si="17"/>
        <v>-5.6130109594039003E-2</v>
      </c>
    </row>
    <row r="178" spans="1:8" ht="13">
      <c r="A178" s="2" t="s">
        <v>14</v>
      </c>
      <c r="B178" s="1" t="s">
        <v>347</v>
      </c>
      <c r="C178" s="1">
        <v>2015</v>
      </c>
      <c r="D178" s="60" t="s">
        <v>5</v>
      </c>
      <c r="E178" s="7">
        <v>25</v>
      </c>
      <c r="F178" s="1">
        <v>0.59532042023276499</v>
      </c>
      <c r="G178" s="1">
        <v>0.40467957976723501</v>
      </c>
      <c r="H178" s="1">
        <f t="shared" si="17"/>
        <v>-0.40467957976723501</v>
      </c>
    </row>
    <row r="179" spans="1:8" ht="13">
      <c r="A179" s="2" t="s">
        <v>15</v>
      </c>
      <c r="B179" s="1" t="s">
        <v>348</v>
      </c>
      <c r="C179" s="1">
        <v>2015</v>
      </c>
      <c r="D179" s="60" t="s">
        <v>5</v>
      </c>
      <c r="E179" s="7">
        <v>25</v>
      </c>
      <c r="F179" s="1">
        <v>-1.6282002532019302</v>
      </c>
      <c r="G179" s="1">
        <v>2.6282002532019302</v>
      </c>
      <c r="H179" s="1">
        <f t="shared" si="17"/>
        <v>-2.6282002532019302</v>
      </c>
    </row>
    <row r="180" spans="1:8" ht="13">
      <c r="A180" s="2" t="s">
        <v>16</v>
      </c>
      <c r="B180" s="1" t="s">
        <v>349</v>
      </c>
      <c r="C180" s="1">
        <v>2015</v>
      </c>
      <c r="D180" s="60" t="s">
        <v>5</v>
      </c>
      <c r="E180" s="7">
        <v>25</v>
      </c>
      <c r="F180" s="1">
        <v>0.86204494230891904</v>
      </c>
      <c r="G180" s="1">
        <v>0.13795505769108099</v>
      </c>
      <c r="H180" s="1">
        <f t="shared" si="17"/>
        <v>-0.13795505769108099</v>
      </c>
    </row>
    <row r="181" spans="1:8" ht="13">
      <c r="A181" s="2" t="s">
        <v>17</v>
      </c>
      <c r="B181" s="1" t="s">
        <v>350</v>
      </c>
      <c r="C181" s="1">
        <v>2015</v>
      </c>
      <c r="D181" s="60" t="s">
        <v>5</v>
      </c>
      <c r="E181" s="7">
        <v>25</v>
      </c>
      <c r="F181" s="1">
        <v>0.86186655455253902</v>
      </c>
      <c r="G181" s="1">
        <v>0.13813344544746101</v>
      </c>
      <c r="H181" s="1">
        <f t="shared" si="17"/>
        <v>-0.13813344544746101</v>
      </c>
    </row>
    <row r="182" spans="1:8" ht="13">
      <c r="A182" s="2" t="s">
        <v>18</v>
      </c>
      <c r="B182" s="1" t="s">
        <v>351</v>
      </c>
      <c r="C182" s="1">
        <v>2015</v>
      </c>
      <c r="D182" s="60" t="s">
        <v>5</v>
      </c>
      <c r="E182" s="7">
        <v>25</v>
      </c>
      <c r="F182" s="1">
        <v>0.86629088733500004</v>
      </c>
      <c r="G182" s="1">
        <v>0.13370911266499999</v>
      </c>
      <c r="H182" s="1">
        <f t="shared" si="17"/>
        <v>-0.13370911266499999</v>
      </c>
    </row>
    <row r="183" spans="1:8" ht="13">
      <c r="A183" s="2" t="s">
        <v>19</v>
      </c>
      <c r="B183" s="1" t="s">
        <v>352</v>
      </c>
      <c r="C183" s="1">
        <v>2015</v>
      </c>
      <c r="D183" s="60" t="s">
        <v>5</v>
      </c>
      <c r="E183" s="7">
        <v>25</v>
      </c>
      <c r="F183" s="1">
        <v>0.827761860103016</v>
      </c>
      <c r="G183" s="1">
        <v>0.172238139896984</v>
      </c>
      <c r="H183" s="1">
        <f t="shared" si="17"/>
        <v>-0.172238139896984</v>
      </c>
    </row>
    <row r="184" spans="1:8" ht="13">
      <c r="A184" s="2" t="s">
        <v>20</v>
      </c>
      <c r="B184" s="1" t="s">
        <v>353</v>
      </c>
      <c r="C184" s="1">
        <v>2015</v>
      </c>
      <c r="D184" s="60" t="s">
        <v>5</v>
      </c>
      <c r="E184" s="7">
        <v>25</v>
      </c>
      <c r="F184" s="1">
        <v>0.74100041180934495</v>
      </c>
      <c r="G184" s="1">
        <v>0.25899958819065499</v>
      </c>
      <c r="H184" s="1">
        <f t="shared" si="17"/>
        <v>-0.25899958819065499</v>
      </c>
    </row>
    <row r="185" spans="1:8" ht="13">
      <c r="A185" s="2" t="s">
        <v>21</v>
      </c>
      <c r="B185" s="1" t="s">
        <v>354</v>
      </c>
      <c r="C185" s="1">
        <v>2015</v>
      </c>
      <c r="D185" s="60" t="s">
        <v>5</v>
      </c>
      <c r="E185" s="7">
        <v>25</v>
      </c>
      <c r="F185" s="1">
        <v>0.24716557840268605</v>
      </c>
      <c r="G185" s="1">
        <v>0.75283442159731395</v>
      </c>
      <c r="H185" s="1">
        <f t="shared" si="17"/>
        <v>-0.75283442159731395</v>
      </c>
    </row>
    <row r="186" spans="1:8" ht="13">
      <c r="A186" s="2" t="s">
        <v>22</v>
      </c>
      <c r="B186" s="1" t="s">
        <v>355</v>
      </c>
      <c r="C186" s="1">
        <v>2015</v>
      </c>
      <c r="D186" s="60" t="s">
        <v>5</v>
      </c>
      <c r="E186" s="7">
        <v>25</v>
      </c>
      <c r="F186" s="1">
        <v>0.9039463636494619</v>
      </c>
      <c r="G186" s="1">
        <v>9.6053636350538096E-2</v>
      </c>
      <c r="H186" s="1">
        <f t="shared" si="17"/>
        <v>-9.6053636350538096E-2</v>
      </c>
    </row>
    <row r="187" spans="1:8" ht="13">
      <c r="A187" s="2" t="s">
        <v>23</v>
      </c>
      <c r="B187" s="1" t="s">
        <v>356</v>
      </c>
      <c r="C187" s="1">
        <v>2015</v>
      </c>
      <c r="D187" s="60" t="s">
        <v>5</v>
      </c>
      <c r="E187" s="7">
        <v>25</v>
      </c>
      <c r="F187" s="1">
        <v>-0.39330378202359007</v>
      </c>
      <c r="G187" s="1">
        <v>1.3933037820235901</v>
      </c>
      <c r="H187" s="1">
        <f t="shared" si="17"/>
        <v>-1.3933037820235901</v>
      </c>
    </row>
    <row r="188" spans="1:8" ht="13">
      <c r="A188" s="2" t="s">
        <v>24</v>
      </c>
      <c r="B188" s="1" t="s">
        <v>357</v>
      </c>
      <c r="C188" s="1">
        <v>2015</v>
      </c>
      <c r="D188" s="60" t="s">
        <v>5</v>
      </c>
      <c r="E188" s="7">
        <v>25</v>
      </c>
      <c r="F188" s="1">
        <v>-6.7817231765110009E-2</v>
      </c>
      <c r="G188" s="1">
        <v>1.06781723176511</v>
      </c>
      <c r="H188" s="1">
        <f t="shared" si="17"/>
        <v>-1.06781723176511</v>
      </c>
    </row>
    <row r="189" spans="1:8" ht="13">
      <c r="A189" s="2" t="s">
        <v>25</v>
      </c>
      <c r="B189" s="1" t="s">
        <v>358</v>
      </c>
      <c r="C189" s="1">
        <v>2015</v>
      </c>
      <c r="D189" s="60" t="s">
        <v>5</v>
      </c>
      <c r="E189" s="7">
        <v>25</v>
      </c>
      <c r="F189" s="1">
        <v>0.80672182825688199</v>
      </c>
      <c r="G189" s="1">
        <v>0.19327817174311801</v>
      </c>
      <c r="H189" s="1">
        <f t="shared" si="17"/>
        <v>-0.19327817174311801</v>
      </c>
    </row>
    <row r="190" spans="1:8" ht="13">
      <c r="A190" s="2" t="s">
        <v>26</v>
      </c>
      <c r="B190" s="1" t="s">
        <v>359</v>
      </c>
      <c r="C190" s="1">
        <v>2015</v>
      </c>
      <c r="D190" s="60" t="s">
        <v>5</v>
      </c>
      <c r="E190" s="7">
        <v>25</v>
      </c>
      <c r="F190" s="1">
        <v>-0.90179772348255005</v>
      </c>
      <c r="G190" s="1">
        <v>1.9017977234825501</v>
      </c>
      <c r="H190" s="1">
        <f t="shared" si="17"/>
        <v>-1.9017977234825501</v>
      </c>
    </row>
    <row r="191" spans="1:8" ht="13">
      <c r="A191" s="2" t="s">
        <v>27</v>
      </c>
      <c r="B191" s="1" t="s">
        <v>360</v>
      </c>
      <c r="C191" s="1">
        <v>2015</v>
      </c>
      <c r="D191" s="60" t="s">
        <v>5</v>
      </c>
      <c r="E191" s="7">
        <v>25</v>
      </c>
      <c r="F191" s="1">
        <v>0.92748996733060485</v>
      </c>
      <c r="G191" s="1">
        <v>7.2510032669395194E-2</v>
      </c>
      <c r="H191" s="1">
        <f t="shared" si="17"/>
        <v>-7.2510032669395194E-2</v>
      </c>
    </row>
    <row r="192" spans="1:8" ht="13">
      <c r="A192" s="2" t="s">
        <v>28</v>
      </c>
      <c r="B192" s="1" t="s">
        <v>361</v>
      </c>
      <c r="C192" s="1">
        <v>2015</v>
      </c>
      <c r="D192" s="60" t="s">
        <v>5</v>
      </c>
      <c r="E192" s="7">
        <v>25</v>
      </c>
      <c r="F192" s="1">
        <v>0.70157073271016901</v>
      </c>
      <c r="G192" s="1">
        <v>0.29842926728983099</v>
      </c>
      <c r="H192" s="1">
        <f t="shared" si="17"/>
        <v>-0.29842926728983099</v>
      </c>
    </row>
    <row r="193" spans="1:8" ht="13">
      <c r="A193" s="2" t="s">
        <v>29</v>
      </c>
      <c r="B193" s="1" t="s">
        <v>362</v>
      </c>
      <c r="C193" s="1">
        <v>2015</v>
      </c>
      <c r="D193" s="60" t="s">
        <v>5</v>
      </c>
      <c r="E193" s="7">
        <v>25</v>
      </c>
      <c r="F193" s="1">
        <v>0.93066999820435292</v>
      </c>
      <c r="G193" s="1">
        <v>6.9330001795647106E-2</v>
      </c>
      <c r="H193" s="1">
        <f t="shared" si="17"/>
        <v>-6.9330001795647106E-2</v>
      </c>
    </row>
    <row r="194" spans="1:8" ht="13">
      <c r="A194" s="2" t="s">
        <v>30</v>
      </c>
      <c r="B194" s="1" t="s">
        <v>363</v>
      </c>
      <c r="C194" s="1">
        <v>2015</v>
      </c>
      <c r="D194" s="60" t="s">
        <v>5</v>
      </c>
      <c r="E194" s="7">
        <v>25</v>
      </c>
      <c r="F194" s="1">
        <v>0.87635336395098795</v>
      </c>
      <c r="G194" s="1">
        <v>0.12364663604901199</v>
      </c>
      <c r="H194" s="1">
        <f t="shared" si="17"/>
        <v>-0.12364663604901199</v>
      </c>
    </row>
    <row r="195" spans="1:8" ht="13">
      <c r="A195" s="2" t="s">
        <v>31</v>
      </c>
      <c r="B195" s="1" t="s">
        <v>364</v>
      </c>
      <c r="C195" s="1">
        <v>2015</v>
      </c>
      <c r="D195" s="60" t="s">
        <v>5</v>
      </c>
      <c r="E195" s="7">
        <v>25</v>
      </c>
      <c r="F195" s="1">
        <v>0.59939554510677406</v>
      </c>
      <c r="G195" s="1">
        <v>0.40060445489322599</v>
      </c>
      <c r="H195" s="1">
        <f t="shared" si="17"/>
        <v>-0.40060445489322599</v>
      </c>
    </row>
    <row r="196" spans="1:8" ht="13">
      <c r="A196" s="2" t="s">
        <v>32</v>
      </c>
      <c r="B196" s="1" t="s">
        <v>365</v>
      </c>
      <c r="C196" s="1">
        <v>2015</v>
      </c>
      <c r="D196" s="60" t="s">
        <v>5</v>
      </c>
      <c r="E196" s="7">
        <v>25</v>
      </c>
      <c r="F196" s="1">
        <v>1</v>
      </c>
      <c r="G196" s="1">
        <v>0</v>
      </c>
      <c r="H196" s="7">
        <v>-1E-4</v>
      </c>
    </row>
    <row r="197" spans="1:8" ht="13">
      <c r="A197" s="2" t="s">
        <v>33</v>
      </c>
      <c r="B197" s="1" t="s">
        <v>366</v>
      </c>
      <c r="C197" s="1">
        <v>2015</v>
      </c>
      <c r="D197" s="60" t="s">
        <v>5</v>
      </c>
      <c r="E197" s="7">
        <v>25</v>
      </c>
      <c r="F197" s="1">
        <v>-0.10420169372405996</v>
      </c>
      <c r="G197" s="1">
        <v>1.10420169372406</v>
      </c>
      <c r="H197" s="1">
        <f t="shared" ref="H197:H209" si="18">G197*-1</f>
        <v>-1.10420169372406</v>
      </c>
    </row>
    <row r="198" spans="1:8" ht="13">
      <c r="A198" s="2" t="s">
        <v>34</v>
      </c>
      <c r="B198" s="1" t="s">
        <v>367</v>
      </c>
      <c r="C198" s="1">
        <v>2015</v>
      </c>
      <c r="D198" s="60" t="s">
        <v>5</v>
      </c>
      <c r="E198" s="7">
        <v>25</v>
      </c>
      <c r="F198" s="1">
        <v>0.67117655845870106</v>
      </c>
      <c r="G198" s="1">
        <v>0.328823441541299</v>
      </c>
      <c r="H198" s="1">
        <f t="shared" si="18"/>
        <v>-0.328823441541299</v>
      </c>
    </row>
    <row r="199" spans="1:8" ht="13">
      <c r="A199" s="2" t="s">
        <v>35</v>
      </c>
      <c r="B199" s="1" t="s">
        <v>368</v>
      </c>
      <c r="C199" s="1">
        <v>2015</v>
      </c>
      <c r="D199" s="60" t="s">
        <v>5</v>
      </c>
      <c r="E199" s="7">
        <v>25</v>
      </c>
      <c r="F199" s="1">
        <v>0.50053099798277001</v>
      </c>
      <c r="G199" s="1">
        <v>0.49946900201722999</v>
      </c>
      <c r="H199" s="1">
        <f t="shared" si="18"/>
        <v>-0.49946900201722999</v>
      </c>
    </row>
    <row r="200" spans="1:8" ht="13">
      <c r="A200" s="2" t="s">
        <v>3</v>
      </c>
      <c r="B200" s="1" t="s">
        <v>336</v>
      </c>
      <c r="C200" s="1">
        <v>2018</v>
      </c>
      <c r="D200" s="60" t="s">
        <v>5</v>
      </c>
      <c r="E200" s="7">
        <v>25</v>
      </c>
      <c r="F200" s="1">
        <v>0.56753408822784901</v>
      </c>
      <c r="G200" s="1">
        <v>0.43246591177215099</v>
      </c>
      <c r="H200" s="1">
        <f t="shared" si="18"/>
        <v>-0.43246591177215099</v>
      </c>
    </row>
    <row r="201" spans="1:8" ht="13">
      <c r="A201" s="2" t="s">
        <v>4</v>
      </c>
      <c r="B201" s="1" t="s">
        <v>337</v>
      </c>
      <c r="C201" s="1">
        <v>2018</v>
      </c>
      <c r="D201" s="60" t="s">
        <v>5</v>
      </c>
      <c r="E201" s="7">
        <v>25</v>
      </c>
      <c r="F201" s="1">
        <v>0.92835619009681936</v>
      </c>
      <c r="G201" s="1">
        <v>7.1643809903180602E-2</v>
      </c>
      <c r="H201" s="1">
        <f t="shared" si="18"/>
        <v>-7.1643809903180602E-2</v>
      </c>
    </row>
    <row r="202" spans="1:8" ht="13">
      <c r="A202" s="2" t="s">
        <v>5</v>
      </c>
      <c r="B202" s="1" t="s">
        <v>338</v>
      </c>
      <c r="C202" s="1">
        <v>2018</v>
      </c>
      <c r="D202" s="60" t="s">
        <v>5</v>
      </c>
      <c r="E202" s="7">
        <v>25</v>
      </c>
      <c r="F202" s="1">
        <v>0.43201858889562295</v>
      </c>
      <c r="G202" s="1">
        <v>0.56798141110437705</v>
      </c>
      <c r="H202" s="1">
        <f t="shared" si="18"/>
        <v>-0.56798141110437705</v>
      </c>
    </row>
    <row r="203" spans="1:8" ht="13">
      <c r="A203" s="2" t="s">
        <v>6</v>
      </c>
      <c r="B203" s="1" t="s">
        <v>339</v>
      </c>
      <c r="C203" s="1">
        <v>2018</v>
      </c>
      <c r="D203" s="60" t="s">
        <v>5</v>
      </c>
      <c r="E203" s="7">
        <v>25</v>
      </c>
      <c r="F203" s="1">
        <v>-0.55582696092541006</v>
      </c>
      <c r="G203" s="1">
        <v>1.5558269609254101</v>
      </c>
      <c r="H203" s="1">
        <f t="shared" si="18"/>
        <v>-1.5558269609254101</v>
      </c>
    </row>
    <row r="204" spans="1:8" ht="13">
      <c r="A204" s="2" t="s">
        <v>7</v>
      </c>
      <c r="B204" s="1" t="s">
        <v>340</v>
      </c>
      <c r="C204" s="1">
        <v>2018</v>
      </c>
      <c r="D204" s="60" t="s">
        <v>5</v>
      </c>
      <c r="E204" s="7">
        <v>25</v>
      </c>
      <c r="F204" s="1">
        <v>-1.2743272901700502</v>
      </c>
      <c r="G204" s="1">
        <v>2.2743272901700502</v>
      </c>
      <c r="H204" s="1">
        <f t="shared" si="18"/>
        <v>-2.2743272901700502</v>
      </c>
    </row>
    <row r="205" spans="1:8" ht="13">
      <c r="A205" s="2" t="s">
        <v>8</v>
      </c>
      <c r="B205" s="1" t="s">
        <v>341</v>
      </c>
      <c r="C205" s="1">
        <v>2018</v>
      </c>
      <c r="D205" s="60" t="s">
        <v>5</v>
      </c>
      <c r="E205" s="7">
        <v>25</v>
      </c>
      <c r="F205" s="1">
        <v>-0.50063042441979011</v>
      </c>
      <c r="G205" s="1">
        <v>1.5006304244197901</v>
      </c>
      <c r="H205" s="1">
        <f t="shared" si="18"/>
        <v>-1.5006304244197901</v>
      </c>
    </row>
    <row r="206" spans="1:8" ht="13">
      <c r="A206" s="2" t="s">
        <v>9</v>
      </c>
      <c r="B206" s="1" t="s">
        <v>342</v>
      </c>
      <c r="C206" s="1">
        <v>2018</v>
      </c>
      <c r="D206" s="60" t="s">
        <v>5</v>
      </c>
      <c r="E206" s="7">
        <v>25</v>
      </c>
      <c r="F206" s="1">
        <v>0.21087207841827205</v>
      </c>
      <c r="G206" s="1">
        <v>0.78912792158172795</v>
      </c>
      <c r="H206" s="1">
        <f t="shared" si="18"/>
        <v>-0.78912792158172795</v>
      </c>
    </row>
    <row r="207" spans="1:8" ht="13">
      <c r="A207" s="2" t="s">
        <v>10</v>
      </c>
      <c r="B207" s="1" t="s">
        <v>343</v>
      </c>
      <c r="C207" s="1">
        <v>2018</v>
      </c>
      <c r="D207" s="60" t="s">
        <v>5</v>
      </c>
      <c r="E207" s="7">
        <v>25</v>
      </c>
      <c r="F207" s="1">
        <v>0.78432274375978306</v>
      </c>
      <c r="G207" s="1">
        <v>0.215677256240217</v>
      </c>
      <c r="H207" s="1">
        <f t="shared" si="18"/>
        <v>-0.215677256240217</v>
      </c>
    </row>
    <row r="208" spans="1:8" ht="13">
      <c r="A208" s="2" t="s">
        <v>11</v>
      </c>
      <c r="B208" s="1" t="s">
        <v>344</v>
      </c>
      <c r="C208" s="1">
        <v>2018</v>
      </c>
      <c r="D208" s="60" t="s">
        <v>5</v>
      </c>
      <c r="E208" s="7">
        <v>25</v>
      </c>
      <c r="F208" s="1">
        <v>0.70493435594144205</v>
      </c>
      <c r="G208" s="1">
        <v>0.29506564405855801</v>
      </c>
      <c r="H208" s="1">
        <f t="shared" si="18"/>
        <v>-0.29506564405855801</v>
      </c>
    </row>
    <row r="209" spans="1:8" ht="13">
      <c r="A209" s="2" t="s">
        <v>12</v>
      </c>
      <c r="B209" s="1" t="s">
        <v>345</v>
      </c>
      <c r="C209" s="1">
        <v>2018</v>
      </c>
      <c r="D209" s="60" t="s">
        <v>5</v>
      </c>
      <c r="E209" s="7">
        <v>25</v>
      </c>
      <c r="F209" s="1">
        <v>0.55759039396022403</v>
      </c>
      <c r="G209" s="1">
        <v>0.44240960603977603</v>
      </c>
      <c r="H209" s="1">
        <f t="shared" si="18"/>
        <v>-0.44240960603977603</v>
      </c>
    </row>
    <row r="210" spans="1:8" ht="13">
      <c r="A210" s="2" t="s">
        <v>13</v>
      </c>
      <c r="B210" s="1" t="s">
        <v>346</v>
      </c>
      <c r="C210" s="1">
        <v>2018</v>
      </c>
      <c r="D210" s="60" t="s">
        <v>5</v>
      </c>
      <c r="E210" s="7">
        <v>25</v>
      </c>
      <c r="F210" s="1">
        <v>1</v>
      </c>
      <c r="G210" s="1">
        <v>0</v>
      </c>
      <c r="H210" s="7">
        <v>-1E-4</v>
      </c>
    </row>
    <row r="211" spans="1:8" ht="13">
      <c r="A211" s="2" t="s">
        <v>14</v>
      </c>
      <c r="B211" s="1" t="s">
        <v>347</v>
      </c>
      <c r="C211" s="1">
        <v>2018</v>
      </c>
      <c r="D211" s="60" t="s">
        <v>5</v>
      </c>
      <c r="E211" s="7">
        <v>25</v>
      </c>
      <c r="F211" s="1">
        <v>0.59131662254248507</v>
      </c>
      <c r="G211" s="1">
        <v>0.40868337745751498</v>
      </c>
      <c r="H211" s="1">
        <f t="shared" ref="H211:H238" si="19">G211*-1</f>
        <v>-0.40868337745751498</v>
      </c>
    </row>
    <row r="212" spans="1:8" ht="13">
      <c r="A212" s="2" t="s">
        <v>15</v>
      </c>
      <c r="B212" s="1" t="s">
        <v>348</v>
      </c>
      <c r="C212" s="1">
        <v>2018</v>
      </c>
      <c r="D212" s="60" t="s">
        <v>5</v>
      </c>
      <c r="E212" s="7">
        <v>25</v>
      </c>
      <c r="F212" s="1">
        <v>6.3291983184437961E-2</v>
      </c>
      <c r="G212" s="1">
        <v>0.93670801681556204</v>
      </c>
      <c r="H212" s="1">
        <f t="shared" si="19"/>
        <v>-0.93670801681556204</v>
      </c>
    </row>
    <row r="213" spans="1:8" ht="13">
      <c r="A213" s="2" t="s">
        <v>16</v>
      </c>
      <c r="B213" s="1" t="s">
        <v>349</v>
      </c>
      <c r="C213" s="1">
        <v>2018</v>
      </c>
      <c r="D213" s="60" t="s">
        <v>5</v>
      </c>
      <c r="E213" s="7">
        <v>25</v>
      </c>
      <c r="F213" s="1">
        <v>0.76777037665654402</v>
      </c>
      <c r="G213" s="1">
        <v>0.23222962334345601</v>
      </c>
      <c r="H213" s="1">
        <f t="shared" si="19"/>
        <v>-0.23222962334345601</v>
      </c>
    </row>
    <row r="214" spans="1:8" ht="13">
      <c r="A214" s="2" t="s">
        <v>17</v>
      </c>
      <c r="B214" s="1" t="s">
        <v>350</v>
      </c>
      <c r="C214" s="1">
        <v>2018</v>
      </c>
      <c r="D214" s="60" t="s">
        <v>5</v>
      </c>
      <c r="E214" s="7">
        <v>25</v>
      </c>
      <c r="F214" s="1">
        <v>0.75725182853094497</v>
      </c>
      <c r="G214" s="1">
        <v>0.242748171469055</v>
      </c>
      <c r="H214" s="1">
        <f t="shared" si="19"/>
        <v>-0.242748171469055</v>
      </c>
    </row>
    <row r="215" spans="1:8" ht="13">
      <c r="A215" s="2" t="s">
        <v>18</v>
      </c>
      <c r="B215" s="1" t="s">
        <v>351</v>
      </c>
      <c r="C215" s="1">
        <v>2018</v>
      </c>
      <c r="D215" s="60" t="s">
        <v>5</v>
      </c>
      <c r="E215" s="7">
        <v>25</v>
      </c>
      <c r="F215" s="1">
        <v>0.88860660107901501</v>
      </c>
      <c r="G215" s="1">
        <v>0.111393398920985</v>
      </c>
      <c r="H215" s="1">
        <f t="shared" si="19"/>
        <v>-0.111393398920985</v>
      </c>
    </row>
    <row r="216" spans="1:8" ht="13">
      <c r="A216" s="2" t="s">
        <v>19</v>
      </c>
      <c r="B216" s="1" t="s">
        <v>352</v>
      </c>
      <c r="C216" s="1">
        <v>2018</v>
      </c>
      <c r="D216" s="60" t="s">
        <v>5</v>
      </c>
      <c r="E216" s="7">
        <v>25</v>
      </c>
      <c r="F216" s="1">
        <v>0.70572668483033696</v>
      </c>
      <c r="G216" s="1">
        <v>0.29427331516966299</v>
      </c>
      <c r="H216" s="1">
        <f t="shared" si="19"/>
        <v>-0.29427331516966299</v>
      </c>
    </row>
    <row r="217" spans="1:8" ht="13">
      <c r="A217" s="2" t="s">
        <v>20</v>
      </c>
      <c r="B217" s="1" t="s">
        <v>353</v>
      </c>
      <c r="C217" s="1">
        <v>2018</v>
      </c>
      <c r="D217" s="60" t="s">
        <v>5</v>
      </c>
      <c r="E217" s="7">
        <v>25</v>
      </c>
      <c r="F217" s="1">
        <v>0.60010537223441607</v>
      </c>
      <c r="G217" s="1">
        <v>0.39989462776558399</v>
      </c>
      <c r="H217" s="1">
        <f t="shared" si="19"/>
        <v>-0.39989462776558399</v>
      </c>
    </row>
    <row r="218" spans="1:8" ht="13">
      <c r="A218" s="2" t="s">
        <v>21</v>
      </c>
      <c r="B218" s="1" t="s">
        <v>354</v>
      </c>
      <c r="C218" s="1">
        <v>2018</v>
      </c>
      <c r="D218" s="60" t="s">
        <v>5</v>
      </c>
      <c r="E218" s="7">
        <v>25</v>
      </c>
      <c r="F218" s="1">
        <v>0.76045283995135604</v>
      </c>
      <c r="G218" s="1">
        <v>0.23954716004864399</v>
      </c>
      <c r="H218" s="1">
        <f t="shared" si="19"/>
        <v>-0.23954716004864399</v>
      </c>
    </row>
    <row r="219" spans="1:8" ht="13">
      <c r="A219" s="2" t="s">
        <v>22</v>
      </c>
      <c r="B219" s="1" t="s">
        <v>355</v>
      </c>
      <c r="C219" s="1">
        <v>2018</v>
      </c>
      <c r="D219" s="60" t="s">
        <v>5</v>
      </c>
      <c r="E219" s="7">
        <v>25</v>
      </c>
      <c r="F219" s="1">
        <v>0.94500305049746569</v>
      </c>
      <c r="G219" s="1">
        <v>5.4996949502534302E-2</v>
      </c>
      <c r="H219" s="1">
        <f t="shared" si="19"/>
        <v>-5.4996949502534302E-2</v>
      </c>
    </row>
    <row r="220" spans="1:8" ht="13">
      <c r="A220" s="2" t="s">
        <v>23</v>
      </c>
      <c r="B220" s="1" t="s">
        <v>356</v>
      </c>
      <c r="C220" s="1">
        <v>2018</v>
      </c>
      <c r="D220" s="60" t="s">
        <v>5</v>
      </c>
      <c r="E220" s="7">
        <v>25</v>
      </c>
      <c r="F220" s="1">
        <v>4.808349918647703E-2</v>
      </c>
      <c r="G220" s="1">
        <v>0.95191650081352297</v>
      </c>
      <c r="H220" s="1">
        <f t="shared" si="19"/>
        <v>-0.95191650081352297</v>
      </c>
    </row>
    <row r="221" spans="1:8" ht="13">
      <c r="A221" s="2" t="s">
        <v>24</v>
      </c>
      <c r="B221" s="1" t="s">
        <v>357</v>
      </c>
      <c r="C221" s="1">
        <v>2018</v>
      </c>
      <c r="D221" s="60" t="s">
        <v>5</v>
      </c>
      <c r="E221" s="7">
        <v>25</v>
      </c>
      <c r="F221" s="1">
        <v>0.30542896784120699</v>
      </c>
      <c r="G221" s="1">
        <v>0.69457103215879301</v>
      </c>
      <c r="H221" s="1">
        <f t="shared" si="19"/>
        <v>-0.69457103215879301</v>
      </c>
    </row>
    <row r="222" spans="1:8" ht="13">
      <c r="A222" s="2" t="s">
        <v>25</v>
      </c>
      <c r="B222" s="1" t="s">
        <v>358</v>
      </c>
      <c r="C222" s="1">
        <v>2018</v>
      </c>
      <c r="D222" s="60" t="s">
        <v>5</v>
      </c>
      <c r="E222" s="7">
        <v>25</v>
      </c>
      <c r="F222" s="1">
        <v>0.86350843381387499</v>
      </c>
      <c r="G222" s="1">
        <v>0.13649156618612501</v>
      </c>
      <c r="H222" s="1">
        <f t="shared" si="19"/>
        <v>-0.13649156618612501</v>
      </c>
    </row>
    <row r="223" spans="1:8" ht="13">
      <c r="A223" s="2" t="s">
        <v>26</v>
      </c>
      <c r="B223" s="1" t="s">
        <v>359</v>
      </c>
      <c r="C223" s="1">
        <v>2018</v>
      </c>
      <c r="D223" s="60" t="s">
        <v>5</v>
      </c>
      <c r="E223" s="7">
        <v>25</v>
      </c>
      <c r="F223" s="1">
        <v>-0.58031943118225993</v>
      </c>
      <c r="G223" s="1">
        <v>1.5803194311822599</v>
      </c>
      <c r="H223" s="1">
        <f t="shared" si="19"/>
        <v>-1.5803194311822599</v>
      </c>
    </row>
    <row r="224" spans="1:8" ht="13">
      <c r="A224" s="2" t="s">
        <v>27</v>
      </c>
      <c r="B224" s="1" t="s">
        <v>360</v>
      </c>
      <c r="C224" s="1">
        <v>2018</v>
      </c>
      <c r="D224" s="60" t="s">
        <v>5</v>
      </c>
      <c r="E224" s="7">
        <v>25</v>
      </c>
      <c r="F224" s="1">
        <v>0.575244844799776</v>
      </c>
      <c r="G224" s="1">
        <v>0.424755155200224</v>
      </c>
      <c r="H224" s="1">
        <f t="shared" si="19"/>
        <v>-0.424755155200224</v>
      </c>
    </row>
    <row r="225" spans="1:8" ht="13">
      <c r="A225" s="2" t="s">
        <v>28</v>
      </c>
      <c r="B225" s="1" t="s">
        <v>361</v>
      </c>
      <c r="C225" s="1">
        <v>2018</v>
      </c>
      <c r="D225" s="60" t="s">
        <v>5</v>
      </c>
      <c r="E225" s="7">
        <v>25</v>
      </c>
      <c r="F225" s="1">
        <v>0.51684752674248902</v>
      </c>
      <c r="G225" s="1">
        <v>0.48315247325751098</v>
      </c>
      <c r="H225" s="1">
        <f t="shared" si="19"/>
        <v>-0.48315247325751098</v>
      </c>
    </row>
    <row r="226" spans="1:8" ht="13">
      <c r="A226" s="2" t="s">
        <v>29</v>
      </c>
      <c r="B226" s="1" t="s">
        <v>362</v>
      </c>
      <c r="C226" s="1">
        <v>2018</v>
      </c>
      <c r="D226" s="60" t="s">
        <v>5</v>
      </c>
      <c r="E226" s="7">
        <v>25</v>
      </c>
      <c r="F226" s="1">
        <v>0.63334885489847603</v>
      </c>
      <c r="G226" s="1">
        <v>0.36665114510152402</v>
      </c>
      <c r="H226" s="1">
        <f t="shared" si="19"/>
        <v>-0.36665114510152402</v>
      </c>
    </row>
    <row r="227" spans="1:8" ht="13">
      <c r="A227" s="2" t="s">
        <v>30</v>
      </c>
      <c r="B227" s="1" t="s">
        <v>363</v>
      </c>
      <c r="C227" s="1">
        <v>2018</v>
      </c>
      <c r="D227" s="60" t="s">
        <v>5</v>
      </c>
      <c r="E227" s="7">
        <v>25</v>
      </c>
      <c r="F227" s="1">
        <v>0.72177242096945604</v>
      </c>
      <c r="G227" s="1">
        <v>0.27822757903054401</v>
      </c>
      <c r="H227" s="1">
        <f t="shared" si="19"/>
        <v>-0.27822757903054401</v>
      </c>
    </row>
    <row r="228" spans="1:8" ht="13">
      <c r="A228" s="2" t="s">
        <v>31</v>
      </c>
      <c r="B228" s="1" t="s">
        <v>364</v>
      </c>
      <c r="C228" s="1">
        <v>2018</v>
      </c>
      <c r="D228" s="60" t="s">
        <v>5</v>
      </c>
      <c r="E228" s="7">
        <v>25</v>
      </c>
      <c r="F228" s="1">
        <v>0.83289170324017403</v>
      </c>
      <c r="G228" s="1">
        <v>0.167108296759826</v>
      </c>
      <c r="H228" s="1">
        <f t="shared" si="19"/>
        <v>-0.167108296759826</v>
      </c>
    </row>
    <row r="229" spans="1:8" ht="13">
      <c r="A229" s="2" t="s">
        <v>32</v>
      </c>
      <c r="B229" s="1" t="s">
        <v>365</v>
      </c>
      <c r="C229" s="1">
        <v>2018</v>
      </c>
      <c r="D229" s="60" t="s">
        <v>5</v>
      </c>
      <c r="E229" s="7">
        <v>25</v>
      </c>
      <c r="F229" s="1">
        <v>0.85162456266339803</v>
      </c>
      <c r="G229" s="1">
        <v>0.148375437336602</v>
      </c>
      <c r="H229" s="1">
        <f t="shared" si="19"/>
        <v>-0.148375437336602</v>
      </c>
    </row>
    <row r="230" spans="1:8" ht="13">
      <c r="A230" s="2" t="s">
        <v>33</v>
      </c>
      <c r="B230" s="1" t="s">
        <v>366</v>
      </c>
      <c r="C230" s="1">
        <v>2018</v>
      </c>
      <c r="D230" s="60" t="s">
        <v>5</v>
      </c>
      <c r="E230" s="7">
        <v>25</v>
      </c>
      <c r="F230" s="1">
        <v>0.324177159013882</v>
      </c>
      <c r="G230" s="1">
        <v>0.675822840986118</v>
      </c>
      <c r="H230" s="1">
        <f t="shared" si="19"/>
        <v>-0.675822840986118</v>
      </c>
    </row>
    <row r="231" spans="1:8" ht="13">
      <c r="A231" s="2" t="s">
        <v>34</v>
      </c>
      <c r="B231" s="1" t="s">
        <v>367</v>
      </c>
      <c r="C231" s="1">
        <v>2018</v>
      </c>
      <c r="D231" s="60" t="s">
        <v>5</v>
      </c>
      <c r="E231" s="7">
        <v>25</v>
      </c>
      <c r="F231" s="1">
        <v>0.45657982208423398</v>
      </c>
      <c r="G231" s="1">
        <v>0.54342017791576602</v>
      </c>
      <c r="H231" s="1">
        <f t="shared" si="19"/>
        <v>-0.54342017791576602</v>
      </c>
    </row>
    <row r="232" spans="1:8" ht="13">
      <c r="A232" s="2" t="s">
        <v>35</v>
      </c>
      <c r="B232" s="1" t="s">
        <v>368</v>
      </c>
      <c r="C232" s="1">
        <v>2018</v>
      </c>
      <c r="D232" s="60" t="s">
        <v>5</v>
      </c>
      <c r="E232" s="7">
        <v>25</v>
      </c>
      <c r="F232" s="1">
        <v>0.81733914276041997</v>
      </c>
      <c r="G232" s="1">
        <v>0.18266085723958</v>
      </c>
      <c r="H232" s="1">
        <f t="shared" si="19"/>
        <v>-0.18266085723958</v>
      </c>
    </row>
    <row r="233" spans="1:8" ht="13">
      <c r="A233" s="2" t="s">
        <v>3</v>
      </c>
      <c r="B233" s="1" t="s">
        <v>336</v>
      </c>
      <c r="C233" s="1">
        <v>2019</v>
      </c>
      <c r="D233" s="60" t="s">
        <v>5</v>
      </c>
      <c r="E233" s="7">
        <v>25</v>
      </c>
      <c r="F233" s="1">
        <v>0.52045262067547093</v>
      </c>
      <c r="G233" s="1">
        <v>0.47954737932452901</v>
      </c>
      <c r="H233" s="1">
        <f t="shared" si="19"/>
        <v>-0.47954737932452901</v>
      </c>
    </row>
    <row r="234" spans="1:8" ht="13">
      <c r="A234" s="2" t="s">
        <v>4</v>
      </c>
      <c r="B234" s="1" t="s">
        <v>337</v>
      </c>
      <c r="C234" s="1">
        <v>2019</v>
      </c>
      <c r="D234" s="60" t="s">
        <v>5</v>
      </c>
      <c r="E234" s="7">
        <v>25</v>
      </c>
      <c r="F234" s="1">
        <v>0.78804892678574101</v>
      </c>
      <c r="G234" s="1">
        <v>0.21195107321425899</v>
      </c>
      <c r="H234" s="1">
        <f t="shared" si="19"/>
        <v>-0.21195107321425899</v>
      </c>
    </row>
    <row r="235" spans="1:8" ht="13">
      <c r="A235" s="2" t="s">
        <v>5</v>
      </c>
      <c r="B235" s="1" t="s">
        <v>338</v>
      </c>
      <c r="C235" s="1">
        <v>2019</v>
      </c>
      <c r="D235" s="60" t="s">
        <v>5</v>
      </c>
      <c r="E235" s="7">
        <v>25</v>
      </c>
      <c r="F235" s="1">
        <v>0.10578581726006597</v>
      </c>
      <c r="G235" s="1">
        <v>0.89421418273993403</v>
      </c>
      <c r="H235" s="1">
        <f t="shared" si="19"/>
        <v>-0.89421418273993403</v>
      </c>
    </row>
    <row r="236" spans="1:8" ht="13">
      <c r="A236" s="2" t="s">
        <v>6</v>
      </c>
      <c r="B236" s="1" t="s">
        <v>339</v>
      </c>
      <c r="C236" s="1">
        <v>2019</v>
      </c>
      <c r="D236" s="60" t="s">
        <v>5</v>
      </c>
      <c r="E236" s="7">
        <v>25</v>
      </c>
      <c r="F236" s="1">
        <v>-0.26884391824077003</v>
      </c>
      <c r="G236" s="1">
        <v>1.26884391824077</v>
      </c>
      <c r="H236" s="1">
        <f t="shared" si="19"/>
        <v>-1.26884391824077</v>
      </c>
    </row>
    <row r="237" spans="1:8" ht="13">
      <c r="A237" s="2" t="s">
        <v>7</v>
      </c>
      <c r="B237" s="1" t="s">
        <v>340</v>
      </c>
      <c r="C237" s="1">
        <v>2019</v>
      </c>
      <c r="D237" s="60" t="s">
        <v>5</v>
      </c>
      <c r="E237" s="7">
        <v>25</v>
      </c>
      <c r="F237" s="1">
        <v>-0.11783392239794011</v>
      </c>
      <c r="G237" s="1">
        <v>1.1178339223979401</v>
      </c>
      <c r="H237" s="1">
        <f t="shared" si="19"/>
        <v>-1.1178339223979401</v>
      </c>
    </row>
    <row r="238" spans="1:8" ht="13">
      <c r="A238" s="2" t="s">
        <v>8</v>
      </c>
      <c r="B238" s="1" t="s">
        <v>341</v>
      </c>
      <c r="C238" s="1">
        <v>2019</v>
      </c>
      <c r="D238" s="60" t="s">
        <v>5</v>
      </c>
      <c r="E238" s="7">
        <v>25</v>
      </c>
      <c r="F238" s="1">
        <v>0.14977848580586695</v>
      </c>
      <c r="G238" s="1">
        <v>0.85022151419413305</v>
      </c>
      <c r="H238" s="1">
        <f t="shared" si="19"/>
        <v>-0.85022151419413305</v>
      </c>
    </row>
    <row r="239" spans="1:8" ht="13">
      <c r="A239" s="2" t="s">
        <v>9</v>
      </c>
      <c r="B239" s="1" t="s">
        <v>342</v>
      </c>
      <c r="C239" s="1">
        <v>2019</v>
      </c>
      <c r="D239" s="60" t="s">
        <v>5</v>
      </c>
      <c r="E239" s="7">
        <v>25</v>
      </c>
      <c r="F239" s="1">
        <v>1</v>
      </c>
      <c r="G239" s="1">
        <v>0</v>
      </c>
      <c r="H239" s="7">
        <v>-1E-4</v>
      </c>
    </row>
    <row r="240" spans="1:8" ht="13">
      <c r="A240" s="2" t="s">
        <v>10</v>
      </c>
      <c r="B240" s="1" t="s">
        <v>343</v>
      </c>
      <c r="C240" s="1">
        <v>2019</v>
      </c>
      <c r="D240" s="60" t="s">
        <v>5</v>
      </c>
      <c r="E240" s="7">
        <v>25</v>
      </c>
      <c r="F240" s="1">
        <v>0.62815615741531006</v>
      </c>
      <c r="G240" s="1">
        <v>0.37184384258469</v>
      </c>
      <c r="H240" s="1">
        <f t="shared" ref="H240:H250" si="20">G240*-1</f>
        <v>-0.37184384258469</v>
      </c>
    </row>
    <row r="241" spans="1:8" ht="13">
      <c r="A241" s="2" t="s">
        <v>11</v>
      </c>
      <c r="B241" s="1" t="s">
        <v>344</v>
      </c>
      <c r="C241" s="1">
        <v>2019</v>
      </c>
      <c r="D241" s="60" t="s">
        <v>5</v>
      </c>
      <c r="E241" s="7">
        <v>25</v>
      </c>
      <c r="F241" s="1">
        <v>0.89376747027149106</v>
      </c>
      <c r="G241" s="1">
        <v>0.106232529728509</v>
      </c>
      <c r="H241" s="1">
        <f t="shared" si="20"/>
        <v>-0.106232529728509</v>
      </c>
    </row>
    <row r="242" spans="1:8" ht="13">
      <c r="A242" s="2" t="s">
        <v>12</v>
      </c>
      <c r="B242" s="1" t="s">
        <v>345</v>
      </c>
      <c r="C242" s="1">
        <v>2019</v>
      </c>
      <c r="D242" s="60" t="s">
        <v>5</v>
      </c>
      <c r="E242" s="7">
        <v>25</v>
      </c>
      <c r="F242" s="1">
        <v>6.9892383226926036E-2</v>
      </c>
      <c r="G242" s="1">
        <v>0.93010761677307396</v>
      </c>
      <c r="H242" s="1">
        <f t="shared" si="20"/>
        <v>-0.93010761677307396</v>
      </c>
    </row>
    <row r="243" spans="1:8" ht="13">
      <c r="A243" s="2" t="s">
        <v>13</v>
      </c>
      <c r="B243" s="1" t="s">
        <v>346</v>
      </c>
      <c r="C243" s="1">
        <v>2019</v>
      </c>
      <c r="D243" s="60" t="s">
        <v>5</v>
      </c>
      <c r="E243" s="7">
        <v>25</v>
      </c>
      <c r="F243" s="1">
        <v>0.78412824509215606</v>
      </c>
      <c r="G243" s="1">
        <v>0.21587175490784399</v>
      </c>
      <c r="H243" s="1">
        <f t="shared" si="20"/>
        <v>-0.21587175490784399</v>
      </c>
    </row>
    <row r="244" spans="1:8" ht="13">
      <c r="A244" s="2" t="s">
        <v>14</v>
      </c>
      <c r="B244" s="1" t="s">
        <v>347</v>
      </c>
      <c r="C244" s="1">
        <v>2019</v>
      </c>
      <c r="D244" s="60" t="s">
        <v>5</v>
      </c>
      <c r="E244" s="7">
        <v>25</v>
      </c>
      <c r="F244" s="1">
        <v>0.70844149344041996</v>
      </c>
      <c r="G244" s="1">
        <v>0.29155850655957999</v>
      </c>
      <c r="H244" s="1">
        <f t="shared" si="20"/>
        <v>-0.29155850655957999</v>
      </c>
    </row>
    <row r="245" spans="1:8" ht="13">
      <c r="A245" s="2" t="s">
        <v>15</v>
      </c>
      <c r="B245" s="1" t="s">
        <v>348</v>
      </c>
      <c r="C245" s="1">
        <v>2019</v>
      </c>
      <c r="D245" s="60" t="s">
        <v>5</v>
      </c>
      <c r="E245" s="7">
        <v>25</v>
      </c>
      <c r="F245" s="1">
        <v>-0.39957090802513995</v>
      </c>
      <c r="G245" s="1">
        <v>1.3995709080251399</v>
      </c>
      <c r="H245" s="1">
        <f t="shared" si="20"/>
        <v>-1.3995709080251399</v>
      </c>
    </row>
    <row r="246" spans="1:8" ht="13">
      <c r="A246" s="2" t="s">
        <v>16</v>
      </c>
      <c r="B246" s="1" t="s">
        <v>349</v>
      </c>
      <c r="C246" s="1">
        <v>2019</v>
      </c>
      <c r="D246" s="60" t="s">
        <v>5</v>
      </c>
      <c r="E246" s="7">
        <v>25</v>
      </c>
      <c r="F246" s="1">
        <v>0.90166255834688214</v>
      </c>
      <c r="G246" s="1">
        <v>9.8337441653117905E-2</v>
      </c>
      <c r="H246" s="1">
        <f t="shared" si="20"/>
        <v>-9.8337441653117905E-2</v>
      </c>
    </row>
    <row r="247" spans="1:8" ht="13">
      <c r="A247" s="2" t="s">
        <v>17</v>
      </c>
      <c r="B247" s="1" t="s">
        <v>350</v>
      </c>
      <c r="C247" s="1">
        <v>2019</v>
      </c>
      <c r="D247" s="60" t="s">
        <v>5</v>
      </c>
      <c r="E247" s="7">
        <v>25</v>
      </c>
      <c r="F247" s="1">
        <v>0.86788056402988301</v>
      </c>
      <c r="G247" s="1">
        <v>0.13211943597011699</v>
      </c>
      <c r="H247" s="1">
        <f t="shared" si="20"/>
        <v>-0.13211943597011699</v>
      </c>
    </row>
    <row r="248" spans="1:8" ht="13">
      <c r="A248" s="2" t="s">
        <v>18</v>
      </c>
      <c r="B248" s="1" t="s">
        <v>351</v>
      </c>
      <c r="C248" s="1">
        <v>2019</v>
      </c>
      <c r="D248" s="60" t="s">
        <v>5</v>
      </c>
      <c r="E248" s="7">
        <v>25</v>
      </c>
      <c r="F248" s="1">
        <v>0.88402806033857706</v>
      </c>
      <c r="G248" s="1">
        <v>0.115971939661423</v>
      </c>
      <c r="H248" s="1">
        <f t="shared" si="20"/>
        <v>-0.115971939661423</v>
      </c>
    </row>
    <row r="249" spans="1:8" ht="13">
      <c r="A249" s="2" t="s">
        <v>19</v>
      </c>
      <c r="B249" s="1" t="s">
        <v>352</v>
      </c>
      <c r="C249" s="1">
        <v>2019</v>
      </c>
      <c r="D249" s="60" t="s">
        <v>5</v>
      </c>
      <c r="E249" s="7">
        <v>25</v>
      </c>
      <c r="F249" s="1">
        <v>0.83305429053603597</v>
      </c>
      <c r="G249" s="1">
        <v>0.166945709463964</v>
      </c>
      <c r="H249" s="1">
        <f t="shared" si="20"/>
        <v>-0.166945709463964</v>
      </c>
    </row>
    <row r="250" spans="1:8" ht="13">
      <c r="A250" s="2" t="s">
        <v>20</v>
      </c>
      <c r="B250" s="1" t="s">
        <v>353</v>
      </c>
      <c r="C250" s="1">
        <v>2019</v>
      </c>
      <c r="D250" s="60" t="s">
        <v>5</v>
      </c>
      <c r="E250" s="7">
        <v>25</v>
      </c>
      <c r="F250" s="1">
        <v>-3.8284003306690018E-2</v>
      </c>
      <c r="G250" s="1">
        <v>1.03828400330669</v>
      </c>
      <c r="H250" s="1">
        <f t="shared" si="20"/>
        <v>-1.03828400330669</v>
      </c>
    </row>
    <row r="251" spans="1:8" ht="13">
      <c r="A251" s="2" t="s">
        <v>21</v>
      </c>
      <c r="B251" s="1" t="s">
        <v>354</v>
      </c>
      <c r="C251" s="1">
        <v>2019</v>
      </c>
      <c r="D251" s="60" t="s">
        <v>5</v>
      </c>
      <c r="E251" s="7">
        <v>25</v>
      </c>
      <c r="F251" s="1">
        <v>1</v>
      </c>
      <c r="G251" s="1">
        <v>0</v>
      </c>
      <c r="H251" s="7">
        <v>-1E-4</v>
      </c>
    </row>
    <row r="252" spans="1:8" ht="13">
      <c r="A252" s="2" t="s">
        <v>22</v>
      </c>
      <c r="B252" s="1" t="s">
        <v>355</v>
      </c>
      <c r="C252" s="1">
        <v>2019</v>
      </c>
      <c r="D252" s="60" t="s">
        <v>5</v>
      </c>
      <c r="E252" s="7">
        <v>25</v>
      </c>
      <c r="F252" s="1">
        <v>0.81927102243985206</v>
      </c>
      <c r="G252" s="1">
        <v>0.180728977560148</v>
      </c>
      <c r="H252" s="1">
        <f t="shared" ref="H252:H331" si="21">G252*-1</f>
        <v>-0.180728977560148</v>
      </c>
    </row>
    <row r="253" spans="1:8" ht="13">
      <c r="A253" s="2" t="s">
        <v>23</v>
      </c>
      <c r="B253" s="1" t="s">
        <v>356</v>
      </c>
      <c r="C253" s="1">
        <v>2019</v>
      </c>
      <c r="D253" s="60" t="s">
        <v>5</v>
      </c>
      <c r="E253" s="7">
        <v>25</v>
      </c>
      <c r="F253" s="1">
        <v>0.19917315841980798</v>
      </c>
      <c r="G253" s="1">
        <v>0.80082684158019202</v>
      </c>
      <c r="H253" s="1">
        <f t="shared" si="21"/>
        <v>-0.80082684158019202</v>
      </c>
    </row>
    <row r="254" spans="1:8" ht="13">
      <c r="A254" s="2" t="s">
        <v>24</v>
      </c>
      <c r="B254" s="1" t="s">
        <v>357</v>
      </c>
      <c r="C254" s="1">
        <v>2019</v>
      </c>
      <c r="D254" s="60" t="s">
        <v>5</v>
      </c>
      <c r="E254" s="7">
        <v>25</v>
      </c>
      <c r="F254" s="1">
        <v>0.480319707316059</v>
      </c>
      <c r="G254" s="1">
        <v>0.519680292683941</v>
      </c>
      <c r="H254" s="1">
        <f t="shared" si="21"/>
        <v>-0.519680292683941</v>
      </c>
    </row>
    <row r="255" spans="1:8" ht="13">
      <c r="A255" s="2" t="s">
        <v>25</v>
      </c>
      <c r="B255" s="1" t="s">
        <v>358</v>
      </c>
      <c r="C255" s="1">
        <v>2019</v>
      </c>
      <c r="D255" s="60" t="s">
        <v>5</v>
      </c>
      <c r="E255" s="7">
        <v>25</v>
      </c>
      <c r="F255" s="1">
        <v>0.95533943813440325</v>
      </c>
      <c r="G255" s="1">
        <v>4.46605618655967E-2</v>
      </c>
      <c r="H255" s="1">
        <f t="shared" si="21"/>
        <v>-4.46605618655967E-2</v>
      </c>
    </row>
    <row r="256" spans="1:8" ht="13">
      <c r="A256" s="2" t="s">
        <v>26</v>
      </c>
      <c r="B256" s="1" t="s">
        <v>359</v>
      </c>
      <c r="C256" s="1">
        <v>2019</v>
      </c>
      <c r="D256" s="60" t="s">
        <v>5</v>
      </c>
      <c r="E256" s="7">
        <v>25</v>
      </c>
      <c r="F256" s="1">
        <v>-2.3837110524469298</v>
      </c>
      <c r="G256" s="1">
        <v>3.3837110524469298</v>
      </c>
      <c r="H256" s="1">
        <f t="shared" si="21"/>
        <v>-3.3837110524469298</v>
      </c>
    </row>
    <row r="257" spans="1:8" ht="13">
      <c r="A257" s="2" t="s">
        <v>27</v>
      </c>
      <c r="B257" s="1" t="s">
        <v>360</v>
      </c>
      <c r="C257" s="1">
        <v>2019</v>
      </c>
      <c r="D257" s="60" t="s">
        <v>5</v>
      </c>
      <c r="E257" s="7">
        <v>25</v>
      </c>
      <c r="F257" s="1">
        <v>0.50807443114956996</v>
      </c>
      <c r="G257" s="1">
        <v>0.49192556885042998</v>
      </c>
      <c r="H257" s="1">
        <f t="shared" si="21"/>
        <v>-0.49192556885042998</v>
      </c>
    </row>
    <row r="258" spans="1:8" ht="13">
      <c r="A258" s="2" t="s">
        <v>28</v>
      </c>
      <c r="B258" s="1" t="s">
        <v>361</v>
      </c>
      <c r="C258" s="1">
        <v>2019</v>
      </c>
      <c r="D258" s="60" t="s">
        <v>5</v>
      </c>
      <c r="E258" s="7">
        <v>25</v>
      </c>
      <c r="F258" s="1">
        <v>0.39316744873542497</v>
      </c>
      <c r="G258" s="1">
        <v>0.60683255126457503</v>
      </c>
      <c r="H258" s="1">
        <f t="shared" si="21"/>
        <v>-0.60683255126457503</v>
      </c>
    </row>
    <row r="259" spans="1:8" ht="13">
      <c r="A259" s="2" t="s">
        <v>29</v>
      </c>
      <c r="B259" s="1" t="s">
        <v>362</v>
      </c>
      <c r="C259" s="1">
        <v>2019</v>
      </c>
      <c r="D259" s="60" t="s">
        <v>5</v>
      </c>
      <c r="E259" s="7">
        <v>25</v>
      </c>
      <c r="F259" s="1">
        <v>0.24286116839031002</v>
      </c>
      <c r="G259" s="1">
        <v>0.75713883160968998</v>
      </c>
      <c r="H259" s="1">
        <f t="shared" si="21"/>
        <v>-0.75713883160968998</v>
      </c>
    </row>
    <row r="260" spans="1:8" ht="13">
      <c r="A260" s="2" t="s">
        <v>30</v>
      </c>
      <c r="B260" s="1" t="s">
        <v>363</v>
      </c>
      <c r="C260" s="1">
        <v>2019</v>
      </c>
      <c r="D260" s="60" t="s">
        <v>5</v>
      </c>
      <c r="E260" s="7">
        <v>25</v>
      </c>
      <c r="F260" s="1">
        <v>0.80348785476337603</v>
      </c>
      <c r="G260" s="1">
        <v>0.196512145236624</v>
      </c>
      <c r="H260" s="1">
        <f t="shared" si="21"/>
        <v>-0.196512145236624</v>
      </c>
    </row>
    <row r="261" spans="1:8" ht="13">
      <c r="A261" s="2" t="s">
        <v>31</v>
      </c>
      <c r="B261" s="1" t="s">
        <v>364</v>
      </c>
      <c r="C261" s="1">
        <v>2019</v>
      </c>
      <c r="D261" s="60" t="s">
        <v>5</v>
      </c>
      <c r="E261" s="7">
        <v>25</v>
      </c>
      <c r="F261" s="1">
        <v>0.58573949642493206</v>
      </c>
      <c r="G261" s="1">
        <v>0.414260503575068</v>
      </c>
      <c r="H261" s="1">
        <f t="shared" si="21"/>
        <v>-0.414260503575068</v>
      </c>
    </row>
    <row r="262" spans="1:8" ht="13">
      <c r="A262" s="2" t="s">
        <v>32</v>
      </c>
      <c r="B262" s="1" t="s">
        <v>365</v>
      </c>
      <c r="C262" s="1">
        <v>2019</v>
      </c>
      <c r="D262" s="60" t="s">
        <v>5</v>
      </c>
      <c r="E262" s="7">
        <v>25</v>
      </c>
      <c r="F262" s="1">
        <v>0.56016470365730398</v>
      </c>
      <c r="G262" s="1">
        <v>0.43983529634269602</v>
      </c>
      <c r="H262" s="1">
        <f t="shared" si="21"/>
        <v>-0.43983529634269602</v>
      </c>
    </row>
    <row r="263" spans="1:8" ht="13">
      <c r="A263" s="2" t="s">
        <v>33</v>
      </c>
      <c r="B263" s="1" t="s">
        <v>366</v>
      </c>
      <c r="C263" s="1">
        <v>2019</v>
      </c>
      <c r="D263" s="60" t="s">
        <v>5</v>
      </c>
      <c r="E263" s="7">
        <v>25</v>
      </c>
      <c r="F263" s="1">
        <v>0.61123630741877799</v>
      </c>
      <c r="G263" s="1">
        <v>0.38876369258122201</v>
      </c>
      <c r="H263" s="1">
        <f t="shared" si="21"/>
        <v>-0.38876369258122201</v>
      </c>
    </row>
    <row r="264" spans="1:8" ht="13">
      <c r="A264" s="2" t="s">
        <v>34</v>
      </c>
      <c r="B264" s="1" t="s">
        <v>367</v>
      </c>
      <c r="C264" s="1">
        <v>2019</v>
      </c>
      <c r="D264" s="60" t="s">
        <v>5</v>
      </c>
      <c r="E264" s="7">
        <v>25</v>
      </c>
      <c r="F264" s="1">
        <v>-0.16390150528276992</v>
      </c>
      <c r="G264" s="1">
        <v>1.1639015052827699</v>
      </c>
      <c r="H264" s="1">
        <f t="shared" si="21"/>
        <v>-1.1639015052827699</v>
      </c>
    </row>
    <row r="265" spans="1:8" ht="13">
      <c r="A265" s="2" t="s">
        <v>35</v>
      </c>
      <c r="B265" s="1" t="s">
        <v>368</v>
      </c>
      <c r="C265" s="1">
        <v>2019</v>
      </c>
      <c r="D265" s="60" t="s">
        <v>5</v>
      </c>
      <c r="E265" s="7">
        <v>25</v>
      </c>
      <c r="F265" s="1">
        <v>0.81868652895304206</v>
      </c>
      <c r="G265" s="1">
        <v>0.181313471046958</v>
      </c>
      <c r="H265" s="1">
        <f t="shared" si="21"/>
        <v>-0.181313471046958</v>
      </c>
    </row>
    <row r="266" spans="1:8" ht="13">
      <c r="A266" s="2" t="s">
        <v>3</v>
      </c>
      <c r="B266" s="1" t="s">
        <v>336</v>
      </c>
      <c r="C266" s="7">
        <v>2020</v>
      </c>
      <c r="D266" s="60" t="s">
        <v>5</v>
      </c>
      <c r="E266" s="7">
        <v>25</v>
      </c>
      <c r="F266" s="1">
        <v>0.98133350898302851</v>
      </c>
      <c r="G266" s="7">
        <v>1.8666491016971501E-2</v>
      </c>
      <c r="H266" s="1">
        <f t="shared" si="21"/>
        <v>-1.8666491016971501E-2</v>
      </c>
    </row>
    <row r="267" spans="1:8" ht="13">
      <c r="A267" s="2" t="s">
        <v>4</v>
      </c>
      <c r="B267" s="1" t="s">
        <v>337</v>
      </c>
      <c r="C267" s="7">
        <v>2020</v>
      </c>
      <c r="D267" s="60" t="s">
        <v>5</v>
      </c>
      <c r="E267" s="7">
        <v>25</v>
      </c>
      <c r="F267" s="1">
        <v>0.98536835569473313</v>
      </c>
      <c r="G267" s="1">
        <v>1.4631644305266867E-2</v>
      </c>
      <c r="H267" s="1">
        <f t="shared" si="21"/>
        <v>-1.4631644305266867E-2</v>
      </c>
    </row>
    <row r="268" spans="1:8" ht="13">
      <c r="A268" s="2" t="s">
        <v>5</v>
      </c>
      <c r="B268" s="1" t="s">
        <v>338</v>
      </c>
      <c r="C268" s="7">
        <v>2020</v>
      </c>
      <c r="D268" s="60" t="s">
        <v>5</v>
      </c>
      <c r="E268" s="7">
        <v>25</v>
      </c>
      <c r="F268" s="1">
        <v>0.9836689495016826</v>
      </c>
      <c r="G268" s="1">
        <v>1.6331050498317401E-2</v>
      </c>
      <c r="H268" s="1">
        <f t="shared" si="21"/>
        <v>-1.6331050498317401E-2</v>
      </c>
    </row>
    <row r="269" spans="1:8" ht="13">
      <c r="A269" s="2" t="s">
        <v>6</v>
      </c>
      <c r="B269" s="1" t="s">
        <v>339</v>
      </c>
      <c r="C269" s="7">
        <v>2020</v>
      </c>
      <c r="D269" s="60" t="s">
        <v>5</v>
      </c>
      <c r="E269" s="7">
        <v>25</v>
      </c>
      <c r="F269" s="1">
        <v>0.96624536061791555</v>
      </c>
      <c r="G269" s="1">
        <v>3.375463938208445E-2</v>
      </c>
      <c r="H269" s="1">
        <f t="shared" si="21"/>
        <v>-3.375463938208445E-2</v>
      </c>
    </row>
    <row r="270" spans="1:8" ht="13">
      <c r="A270" s="2" t="s">
        <v>7</v>
      </c>
      <c r="B270" s="1" t="s">
        <v>340</v>
      </c>
      <c r="C270" s="7">
        <v>2020</v>
      </c>
      <c r="D270" s="60" t="s">
        <v>5</v>
      </c>
      <c r="E270" s="7">
        <v>25</v>
      </c>
      <c r="F270" s="1">
        <v>0.95661338485859826</v>
      </c>
      <c r="G270" s="1">
        <v>4.3386615141401741E-2</v>
      </c>
      <c r="H270" s="1">
        <f t="shared" si="21"/>
        <v>-4.3386615141401741E-2</v>
      </c>
    </row>
    <row r="271" spans="1:8" ht="13">
      <c r="A271" s="2" t="s">
        <v>8</v>
      </c>
      <c r="B271" s="1" t="s">
        <v>341</v>
      </c>
      <c r="C271" s="7">
        <v>2020</v>
      </c>
      <c r="D271" s="60" t="s">
        <v>5</v>
      </c>
      <c r="E271" s="7">
        <v>25</v>
      </c>
      <c r="F271" s="1">
        <v>0.98522110462274581</v>
      </c>
      <c r="G271" s="1">
        <v>1.4778895377254186E-2</v>
      </c>
      <c r="H271" s="1">
        <f t="shared" si="21"/>
        <v>-1.4778895377254186E-2</v>
      </c>
    </row>
    <row r="272" spans="1:8" ht="13">
      <c r="A272" s="2" t="s">
        <v>9</v>
      </c>
      <c r="B272" s="1" t="s">
        <v>342</v>
      </c>
      <c r="C272" s="7">
        <v>2020</v>
      </c>
      <c r="D272" s="60" t="s">
        <v>5</v>
      </c>
      <c r="E272" s="7">
        <v>25</v>
      </c>
      <c r="F272" s="1">
        <v>0.9701205364721861</v>
      </c>
      <c r="G272" s="1">
        <v>2.9879463527813899E-2</v>
      </c>
      <c r="H272" s="1">
        <f t="shared" si="21"/>
        <v>-2.9879463527813899E-2</v>
      </c>
    </row>
    <row r="273" spans="1:8" ht="13">
      <c r="A273" s="2" t="s">
        <v>10</v>
      </c>
      <c r="B273" s="1" t="s">
        <v>343</v>
      </c>
      <c r="C273" s="7">
        <v>2020</v>
      </c>
      <c r="D273" s="60" t="s">
        <v>5</v>
      </c>
      <c r="E273" s="7">
        <v>25</v>
      </c>
      <c r="F273" s="1">
        <v>0.94099599225296748</v>
      </c>
      <c r="G273" s="1">
        <v>5.9004007747032516E-2</v>
      </c>
      <c r="H273" s="1">
        <f t="shared" si="21"/>
        <v>-5.9004007747032516E-2</v>
      </c>
    </row>
    <row r="274" spans="1:8" ht="13">
      <c r="A274" s="2" t="s">
        <v>11</v>
      </c>
      <c r="B274" s="1" t="s">
        <v>344</v>
      </c>
      <c r="C274" s="7">
        <v>2020</v>
      </c>
      <c r="D274" s="60" t="s">
        <v>5</v>
      </c>
      <c r="E274" s="7">
        <v>25</v>
      </c>
      <c r="F274" s="1">
        <v>0.99996843733232332</v>
      </c>
      <c r="G274" s="1">
        <v>3.1562667676676703E-5</v>
      </c>
      <c r="H274" s="1">
        <f t="shared" si="21"/>
        <v>-3.1562667676676703E-5</v>
      </c>
    </row>
    <row r="275" spans="1:8" ht="13">
      <c r="A275" s="2" t="s">
        <v>12</v>
      </c>
      <c r="B275" s="1" t="s">
        <v>345</v>
      </c>
      <c r="C275" s="7">
        <v>2020</v>
      </c>
      <c r="D275" s="60" t="s">
        <v>5</v>
      </c>
      <c r="E275" s="7">
        <v>25</v>
      </c>
      <c r="F275" s="1">
        <v>0.97400244023679339</v>
      </c>
      <c r="G275" s="1">
        <v>2.5997559763206612E-2</v>
      </c>
      <c r="H275" s="1">
        <f t="shared" si="21"/>
        <v>-2.5997559763206612E-2</v>
      </c>
    </row>
    <row r="276" spans="1:8" ht="13">
      <c r="A276" s="2" t="s">
        <v>13</v>
      </c>
      <c r="B276" s="1" t="s">
        <v>346</v>
      </c>
      <c r="C276" s="7">
        <v>2020</v>
      </c>
      <c r="D276" s="60" t="s">
        <v>5</v>
      </c>
      <c r="E276" s="7">
        <v>25</v>
      </c>
      <c r="F276" s="1">
        <v>0.98813584147642863</v>
      </c>
      <c r="G276" s="1">
        <v>1.1864158523571366E-2</v>
      </c>
      <c r="H276" s="1">
        <f t="shared" si="21"/>
        <v>-1.1864158523571366E-2</v>
      </c>
    </row>
    <row r="277" spans="1:8" ht="13">
      <c r="A277" s="2" t="s">
        <v>14</v>
      </c>
      <c r="B277" s="1" t="s">
        <v>347</v>
      </c>
      <c r="C277" s="7">
        <v>2020</v>
      </c>
      <c r="D277" s="60" t="s">
        <v>5</v>
      </c>
      <c r="E277" s="7">
        <v>25</v>
      </c>
      <c r="F277" s="1">
        <v>0.9877642802406944</v>
      </c>
      <c r="G277" s="1">
        <v>1.2235719759305597E-2</v>
      </c>
      <c r="H277" s="1">
        <f t="shared" si="21"/>
        <v>-1.2235719759305597E-2</v>
      </c>
    </row>
    <row r="278" spans="1:8" ht="13">
      <c r="A278" s="2" t="s">
        <v>15</v>
      </c>
      <c r="B278" s="1" t="s">
        <v>348</v>
      </c>
      <c r="C278" s="7">
        <v>2020</v>
      </c>
      <c r="D278" s="60" t="s">
        <v>5</v>
      </c>
      <c r="E278" s="7">
        <v>25</v>
      </c>
      <c r="F278" s="1">
        <v>0.98715874413746496</v>
      </c>
      <c r="G278" s="1">
        <v>1.2841255862535039E-2</v>
      </c>
      <c r="H278" s="1">
        <f t="shared" si="21"/>
        <v>-1.2841255862535039E-2</v>
      </c>
    </row>
    <row r="279" spans="1:8" ht="13">
      <c r="A279" s="2" t="s">
        <v>16</v>
      </c>
      <c r="B279" s="1" t="s">
        <v>349</v>
      </c>
      <c r="C279" s="7">
        <v>2020</v>
      </c>
      <c r="D279" s="60" t="s">
        <v>5</v>
      </c>
      <c r="E279" s="7">
        <v>25</v>
      </c>
      <c r="F279" s="1">
        <v>0.98395715753147972</v>
      </c>
      <c r="G279" s="1">
        <v>1.604284246852028E-2</v>
      </c>
      <c r="H279" s="1">
        <f t="shared" si="21"/>
        <v>-1.604284246852028E-2</v>
      </c>
    </row>
    <row r="280" spans="1:8" ht="13">
      <c r="A280" s="2" t="s">
        <v>17</v>
      </c>
      <c r="B280" s="1" t="s">
        <v>350</v>
      </c>
      <c r="C280" s="7">
        <v>2020</v>
      </c>
      <c r="D280" s="60" t="s">
        <v>5</v>
      </c>
      <c r="E280" s="7">
        <v>25</v>
      </c>
      <c r="F280" s="1">
        <v>0.98245126416070849</v>
      </c>
      <c r="G280" s="1">
        <v>1.7548735839291507E-2</v>
      </c>
      <c r="H280" s="1">
        <f t="shared" si="21"/>
        <v>-1.7548735839291507E-2</v>
      </c>
    </row>
    <row r="281" spans="1:8" ht="13">
      <c r="A281" s="2" t="s">
        <v>18</v>
      </c>
      <c r="B281" s="1" t="s">
        <v>351</v>
      </c>
      <c r="C281" s="7">
        <v>2020</v>
      </c>
      <c r="D281" s="60" t="s">
        <v>5</v>
      </c>
      <c r="E281" s="7">
        <v>25</v>
      </c>
      <c r="F281" s="1">
        <v>0.99374307020995023</v>
      </c>
      <c r="G281" s="1">
        <v>6.25692979004977E-3</v>
      </c>
      <c r="H281" s="1">
        <f t="shared" si="21"/>
        <v>-6.25692979004977E-3</v>
      </c>
    </row>
    <row r="282" spans="1:8" ht="13">
      <c r="A282" s="2" t="s">
        <v>19</v>
      </c>
      <c r="B282" s="1" t="s">
        <v>352</v>
      </c>
      <c r="C282" s="7">
        <v>2020</v>
      </c>
      <c r="D282" s="60" t="s">
        <v>5</v>
      </c>
      <c r="E282" s="7">
        <v>25</v>
      </c>
      <c r="F282" s="1">
        <v>0.98790590528507516</v>
      </c>
      <c r="G282" s="1">
        <v>1.2094094714924841E-2</v>
      </c>
      <c r="H282" s="1">
        <f t="shared" si="21"/>
        <v>-1.2094094714924841E-2</v>
      </c>
    </row>
    <row r="283" spans="1:8" ht="13">
      <c r="A283" s="2" t="s">
        <v>20</v>
      </c>
      <c r="B283" s="1" t="s">
        <v>353</v>
      </c>
      <c r="C283" s="7">
        <v>2020</v>
      </c>
      <c r="D283" s="60" t="s">
        <v>5</v>
      </c>
      <c r="E283" s="7">
        <v>25</v>
      </c>
      <c r="F283" s="1">
        <v>0.98053419668150543</v>
      </c>
      <c r="G283" s="1">
        <v>1.9465803318494568E-2</v>
      </c>
      <c r="H283" s="1">
        <f t="shared" si="21"/>
        <v>-1.9465803318494568E-2</v>
      </c>
    </row>
    <row r="284" spans="1:8" ht="13">
      <c r="A284" s="2" t="s">
        <v>21</v>
      </c>
      <c r="B284" s="1" t="s">
        <v>354</v>
      </c>
      <c r="C284" s="7">
        <v>2020</v>
      </c>
      <c r="D284" s="60" t="s">
        <v>5</v>
      </c>
      <c r="E284" s="7">
        <v>25</v>
      </c>
      <c r="F284" s="1">
        <v>0.97036827551533433</v>
      </c>
      <c r="G284" s="1">
        <v>2.9631724484665667E-2</v>
      </c>
      <c r="H284" s="1">
        <f t="shared" si="21"/>
        <v>-2.9631724484665667E-2</v>
      </c>
    </row>
    <row r="285" spans="1:8" ht="13">
      <c r="A285" s="2" t="s">
        <v>22</v>
      </c>
      <c r="B285" s="1" t="s">
        <v>355</v>
      </c>
      <c r="C285" s="7">
        <v>2020</v>
      </c>
      <c r="D285" s="60" t="s">
        <v>5</v>
      </c>
      <c r="E285" s="7">
        <v>25</v>
      </c>
      <c r="F285" s="1">
        <v>0.96572805278617835</v>
      </c>
      <c r="G285" s="1">
        <v>3.4271947213821652E-2</v>
      </c>
      <c r="H285" s="1">
        <f t="shared" si="21"/>
        <v>-3.4271947213821652E-2</v>
      </c>
    </row>
    <row r="286" spans="1:8" ht="13">
      <c r="A286" s="2" t="s">
        <v>23</v>
      </c>
      <c r="B286" s="1" t="s">
        <v>356</v>
      </c>
      <c r="C286" s="7">
        <v>2020</v>
      </c>
      <c r="D286" s="60" t="s">
        <v>5</v>
      </c>
      <c r="E286" s="7">
        <v>25</v>
      </c>
      <c r="F286" s="1">
        <v>0.97071159262889284</v>
      </c>
      <c r="G286" s="1">
        <v>2.9288407371107161E-2</v>
      </c>
      <c r="H286" s="1">
        <f t="shared" si="21"/>
        <v>-2.9288407371107161E-2</v>
      </c>
    </row>
    <row r="287" spans="1:8" ht="13">
      <c r="A287" s="2" t="s">
        <v>24</v>
      </c>
      <c r="B287" s="1" t="s">
        <v>357</v>
      </c>
      <c r="C287" s="7">
        <v>2020</v>
      </c>
      <c r="D287" s="60" t="s">
        <v>5</v>
      </c>
      <c r="E287" s="7">
        <v>25</v>
      </c>
      <c r="F287" s="1">
        <v>0.99137589102571366</v>
      </c>
      <c r="G287" s="1">
        <v>8.6241089742863375E-3</v>
      </c>
      <c r="H287" s="1">
        <f t="shared" si="21"/>
        <v>-8.6241089742863375E-3</v>
      </c>
    </row>
    <row r="288" spans="1:8" ht="13">
      <c r="A288" s="2" t="s">
        <v>25</v>
      </c>
      <c r="B288" s="1" t="s">
        <v>358</v>
      </c>
      <c r="C288" s="7">
        <v>2020</v>
      </c>
      <c r="D288" s="60" t="s">
        <v>5</v>
      </c>
      <c r="E288" s="7">
        <v>25</v>
      </c>
      <c r="F288" s="1">
        <v>0.99503651108792956</v>
      </c>
      <c r="G288" s="1">
        <v>4.9634889120704351E-3</v>
      </c>
      <c r="H288" s="1">
        <f t="shared" si="21"/>
        <v>-4.9634889120704351E-3</v>
      </c>
    </row>
    <row r="289" spans="1:8" ht="13">
      <c r="A289" s="2" t="s">
        <v>26</v>
      </c>
      <c r="B289" s="1" t="s">
        <v>359</v>
      </c>
      <c r="C289" s="7">
        <v>2020</v>
      </c>
      <c r="D289" s="60" t="s">
        <v>5</v>
      </c>
      <c r="E289" s="7">
        <v>25</v>
      </c>
      <c r="F289" s="1">
        <v>0.97987584419128182</v>
      </c>
      <c r="G289" s="1">
        <v>2.012415580871818E-2</v>
      </c>
      <c r="H289" s="1">
        <f t="shared" si="21"/>
        <v>-2.012415580871818E-2</v>
      </c>
    </row>
    <row r="290" spans="1:8" ht="13">
      <c r="A290" s="2" t="s">
        <v>27</v>
      </c>
      <c r="B290" s="1" t="s">
        <v>360</v>
      </c>
      <c r="C290" s="7">
        <v>2020</v>
      </c>
      <c r="D290" s="60" t="s">
        <v>5</v>
      </c>
      <c r="E290" s="7">
        <v>25</v>
      </c>
      <c r="F290" s="1">
        <v>0.988099182315756</v>
      </c>
      <c r="G290" s="1">
        <v>1.1900817684244003E-2</v>
      </c>
      <c r="H290" s="1">
        <f t="shared" si="21"/>
        <v>-1.1900817684244003E-2</v>
      </c>
    </row>
    <row r="291" spans="1:8" ht="13">
      <c r="A291" s="2" t="s">
        <v>28</v>
      </c>
      <c r="B291" s="1" t="s">
        <v>361</v>
      </c>
      <c r="C291" s="7">
        <v>2020</v>
      </c>
      <c r="D291" s="60" t="s">
        <v>5</v>
      </c>
      <c r="E291" s="7">
        <v>25</v>
      </c>
      <c r="F291" s="1">
        <v>0.97543917968650118</v>
      </c>
      <c r="G291" s="1">
        <v>2.4560820313498821E-2</v>
      </c>
      <c r="H291" s="1">
        <f t="shared" si="21"/>
        <v>-2.4560820313498821E-2</v>
      </c>
    </row>
    <row r="292" spans="1:8" ht="13">
      <c r="A292" s="2" t="s">
        <v>29</v>
      </c>
      <c r="B292" s="1" t="s">
        <v>362</v>
      </c>
      <c r="C292" s="7">
        <v>2020</v>
      </c>
      <c r="D292" s="60" t="s">
        <v>5</v>
      </c>
      <c r="E292" s="7">
        <v>25</v>
      </c>
      <c r="F292" s="1">
        <v>0.97496267522824265</v>
      </c>
      <c r="G292" s="1">
        <v>2.5037324771757352E-2</v>
      </c>
      <c r="H292" s="1">
        <f t="shared" si="21"/>
        <v>-2.5037324771757352E-2</v>
      </c>
    </row>
    <row r="293" spans="1:8" ht="13">
      <c r="A293" s="2" t="s">
        <v>30</v>
      </c>
      <c r="B293" s="1" t="s">
        <v>363</v>
      </c>
      <c r="C293" s="7">
        <v>2020</v>
      </c>
      <c r="D293" s="60" t="s">
        <v>5</v>
      </c>
      <c r="E293" s="7">
        <v>25</v>
      </c>
      <c r="F293" s="1">
        <v>0.94663148180192647</v>
      </c>
      <c r="G293" s="1">
        <v>5.3368518198073533E-2</v>
      </c>
      <c r="H293" s="1">
        <f t="shared" si="21"/>
        <v>-5.3368518198073533E-2</v>
      </c>
    </row>
    <row r="294" spans="1:8" ht="13">
      <c r="A294" s="2" t="s">
        <v>31</v>
      </c>
      <c r="B294" s="1" t="s">
        <v>364</v>
      </c>
      <c r="C294" s="7">
        <v>2020</v>
      </c>
      <c r="D294" s="60" t="s">
        <v>5</v>
      </c>
      <c r="E294" s="7">
        <v>25</v>
      </c>
      <c r="F294" s="1">
        <v>0.98534427869747132</v>
      </c>
      <c r="G294" s="1">
        <v>1.4655721302528679E-2</v>
      </c>
      <c r="H294" s="1">
        <f t="shared" si="21"/>
        <v>-1.4655721302528679E-2</v>
      </c>
    </row>
    <row r="295" spans="1:8" ht="13">
      <c r="A295" s="2" t="s">
        <v>32</v>
      </c>
      <c r="B295" s="1" t="s">
        <v>365</v>
      </c>
      <c r="C295" s="7">
        <v>2020</v>
      </c>
      <c r="D295" s="60" t="s">
        <v>5</v>
      </c>
      <c r="E295" s="7">
        <v>25</v>
      </c>
      <c r="F295" s="1">
        <v>0.97164285903585723</v>
      </c>
      <c r="G295" s="1">
        <v>2.8357140964142769E-2</v>
      </c>
      <c r="H295" s="1">
        <f t="shared" si="21"/>
        <v>-2.8357140964142769E-2</v>
      </c>
    </row>
    <row r="296" spans="1:8" ht="13">
      <c r="A296" s="2" t="s">
        <v>33</v>
      </c>
      <c r="B296" s="1" t="s">
        <v>366</v>
      </c>
      <c r="C296" s="7">
        <v>2020</v>
      </c>
      <c r="D296" s="60" t="s">
        <v>5</v>
      </c>
      <c r="E296" s="7">
        <v>25</v>
      </c>
      <c r="F296" s="1">
        <v>0.97356075892108385</v>
      </c>
      <c r="G296" s="1">
        <v>2.6439241078916154E-2</v>
      </c>
      <c r="H296" s="1">
        <f t="shared" si="21"/>
        <v>-2.6439241078916154E-2</v>
      </c>
    </row>
    <row r="297" spans="1:8" ht="13">
      <c r="A297" s="2" t="s">
        <v>34</v>
      </c>
      <c r="B297" s="1" t="s">
        <v>367</v>
      </c>
      <c r="C297" s="7">
        <v>2020</v>
      </c>
      <c r="D297" s="60" t="s">
        <v>5</v>
      </c>
      <c r="E297" s="7">
        <v>25</v>
      </c>
      <c r="F297" s="1">
        <v>0.98134465519776504</v>
      </c>
      <c r="G297" s="1">
        <v>1.8655344802234963E-2</v>
      </c>
      <c r="H297" s="1">
        <f t="shared" si="21"/>
        <v>-1.8655344802234963E-2</v>
      </c>
    </row>
    <row r="298" spans="1:8" ht="13">
      <c r="A298" s="2" t="s">
        <v>35</v>
      </c>
      <c r="B298" s="1" t="s">
        <v>368</v>
      </c>
      <c r="C298" s="7">
        <v>2020</v>
      </c>
      <c r="D298" s="60" t="s">
        <v>5</v>
      </c>
      <c r="E298" s="7">
        <v>25</v>
      </c>
      <c r="F298" s="1">
        <v>0.9851579919371185</v>
      </c>
      <c r="G298" s="1">
        <v>1.4842008062881495E-2</v>
      </c>
      <c r="H298" s="1">
        <f t="shared" si="21"/>
        <v>-1.4842008062881495E-2</v>
      </c>
    </row>
    <row r="299" spans="1:8" ht="13">
      <c r="A299" s="2" t="s">
        <v>3</v>
      </c>
      <c r="B299" s="1" t="s">
        <v>336</v>
      </c>
      <c r="C299" s="7">
        <v>2021</v>
      </c>
      <c r="D299" s="60" t="s">
        <v>5</v>
      </c>
      <c r="E299" s="7">
        <v>25</v>
      </c>
      <c r="F299" s="1">
        <v>5.0159947142008492E-2</v>
      </c>
      <c r="G299" s="1">
        <f t="shared" ref="G299:G331" si="22">1-F299</f>
        <v>0.94984005285799156</v>
      </c>
      <c r="H299" s="1">
        <f t="shared" si="21"/>
        <v>-0.94984005285799156</v>
      </c>
    </row>
    <row r="300" spans="1:8" ht="13">
      <c r="A300" s="2" t="s">
        <v>4</v>
      </c>
      <c r="B300" s="1" t="s">
        <v>337</v>
      </c>
      <c r="C300" s="7">
        <v>2021</v>
      </c>
      <c r="D300" s="60" t="s">
        <v>5</v>
      </c>
      <c r="E300" s="7">
        <v>25</v>
      </c>
      <c r="F300" s="1">
        <v>4.1549462557701811E-2</v>
      </c>
      <c r="G300" s="1">
        <f t="shared" si="22"/>
        <v>0.95845053744229824</v>
      </c>
      <c r="H300" s="1">
        <f t="shared" si="21"/>
        <v>-0.95845053744229824</v>
      </c>
    </row>
    <row r="301" spans="1:8" ht="13">
      <c r="A301" s="2" t="s">
        <v>5</v>
      </c>
      <c r="B301" s="1" t="s">
        <v>338</v>
      </c>
      <c r="C301" s="7">
        <v>2021</v>
      </c>
      <c r="D301" s="60" t="s">
        <v>5</v>
      </c>
      <c r="E301" s="7">
        <v>25</v>
      </c>
      <c r="F301" s="1">
        <v>0.12013018836140513</v>
      </c>
      <c r="G301" s="1">
        <f t="shared" si="22"/>
        <v>0.8798698116385949</v>
      </c>
      <c r="H301" s="1">
        <f t="shared" si="21"/>
        <v>-0.8798698116385949</v>
      </c>
    </row>
    <row r="302" spans="1:8" ht="13">
      <c r="A302" s="2" t="s">
        <v>6</v>
      </c>
      <c r="B302" s="1" t="s">
        <v>339</v>
      </c>
      <c r="C302" s="7">
        <v>2021</v>
      </c>
      <c r="D302" s="60" t="s">
        <v>5</v>
      </c>
      <c r="E302" s="7">
        <v>25</v>
      </c>
      <c r="F302" s="1">
        <v>2.4603241969194282E-2</v>
      </c>
      <c r="G302" s="1">
        <f t="shared" si="22"/>
        <v>0.97539675803080572</v>
      </c>
      <c r="H302" s="1">
        <f t="shared" si="21"/>
        <v>-0.97539675803080572</v>
      </c>
    </row>
    <row r="303" spans="1:8" ht="13">
      <c r="A303" s="2" t="s">
        <v>7</v>
      </c>
      <c r="B303" s="1" t="s">
        <v>340</v>
      </c>
      <c r="C303" s="7">
        <v>2021</v>
      </c>
      <c r="D303" s="60" t="s">
        <v>5</v>
      </c>
      <c r="E303" s="7">
        <v>25</v>
      </c>
      <c r="F303" s="1">
        <v>1.9825142245395614E-2</v>
      </c>
      <c r="G303" s="1">
        <f t="shared" si="22"/>
        <v>0.98017485775460433</v>
      </c>
      <c r="H303" s="1">
        <f t="shared" si="21"/>
        <v>-0.98017485775460433</v>
      </c>
    </row>
    <row r="304" spans="1:8" ht="13">
      <c r="A304" s="2" t="s">
        <v>8</v>
      </c>
      <c r="B304" s="1" t="s">
        <v>341</v>
      </c>
      <c r="C304" s="7">
        <v>2021</v>
      </c>
      <c r="D304" s="60" t="s">
        <v>5</v>
      </c>
      <c r="E304" s="7">
        <v>25</v>
      </c>
      <c r="F304" s="1">
        <v>8.3329552640667229E-2</v>
      </c>
      <c r="G304" s="1">
        <f t="shared" si="22"/>
        <v>0.91667044735933279</v>
      </c>
      <c r="H304" s="1">
        <f t="shared" si="21"/>
        <v>-0.91667044735933279</v>
      </c>
    </row>
    <row r="305" spans="1:8" ht="13">
      <c r="A305" s="2" t="s">
        <v>9</v>
      </c>
      <c r="B305" s="1" t="s">
        <v>342</v>
      </c>
      <c r="C305" s="7">
        <v>2021</v>
      </c>
      <c r="D305" s="60" t="s">
        <v>5</v>
      </c>
      <c r="E305" s="7">
        <v>25</v>
      </c>
      <c r="F305" s="1">
        <v>3.7916560816267722E-2</v>
      </c>
      <c r="G305" s="1">
        <f t="shared" si="22"/>
        <v>0.96208343918373229</v>
      </c>
      <c r="H305" s="1">
        <f t="shared" si="21"/>
        <v>-0.96208343918373229</v>
      </c>
    </row>
    <row r="306" spans="1:8" ht="13">
      <c r="A306" s="2" t="s">
        <v>10</v>
      </c>
      <c r="B306" s="1" t="s">
        <v>343</v>
      </c>
      <c r="C306" s="7">
        <v>2021</v>
      </c>
      <c r="D306" s="60" t="s">
        <v>5</v>
      </c>
      <c r="E306" s="7">
        <v>25</v>
      </c>
      <c r="F306" s="1">
        <v>3.985008743628967E-2</v>
      </c>
      <c r="G306" s="1">
        <f t="shared" si="22"/>
        <v>0.96014991256371029</v>
      </c>
      <c r="H306" s="1">
        <f t="shared" si="21"/>
        <v>-0.96014991256371029</v>
      </c>
    </row>
    <row r="307" spans="1:8" ht="13">
      <c r="A307" s="2" t="s">
        <v>11</v>
      </c>
      <c r="B307" s="1" t="s">
        <v>344</v>
      </c>
      <c r="C307" s="7">
        <v>2021</v>
      </c>
      <c r="D307" s="60" t="s">
        <v>5</v>
      </c>
      <c r="E307" s="7">
        <v>25</v>
      </c>
      <c r="F307" s="1">
        <v>1.5710137489886599E-2</v>
      </c>
      <c r="G307" s="1">
        <f t="shared" si="22"/>
        <v>0.98428986251011341</v>
      </c>
      <c r="H307" s="1">
        <f t="shared" si="21"/>
        <v>-0.98428986251011341</v>
      </c>
    </row>
    <row r="308" spans="1:8" ht="13">
      <c r="A308" s="2" t="s">
        <v>12</v>
      </c>
      <c r="B308" s="1" t="s">
        <v>345</v>
      </c>
      <c r="C308" s="7">
        <v>2021</v>
      </c>
      <c r="D308" s="60" t="s">
        <v>5</v>
      </c>
      <c r="E308" s="7">
        <v>25</v>
      </c>
      <c r="F308" s="1">
        <v>0.11096533964326641</v>
      </c>
      <c r="G308" s="1">
        <f t="shared" si="22"/>
        <v>0.88903466035673362</v>
      </c>
      <c r="H308" s="1">
        <f t="shared" si="21"/>
        <v>-0.88903466035673362</v>
      </c>
    </row>
    <row r="309" spans="1:8" ht="13">
      <c r="A309" s="2" t="s">
        <v>13</v>
      </c>
      <c r="B309" s="1" t="s">
        <v>346</v>
      </c>
      <c r="C309" s="7">
        <v>2021</v>
      </c>
      <c r="D309" s="60" t="s">
        <v>5</v>
      </c>
      <c r="E309" s="7">
        <v>25</v>
      </c>
      <c r="F309" s="1">
        <v>1.5984433293230165E-2</v>
      </c>
      <c r="G309" s="1">
        <f t="shared" si="22"/>
        <v>0.98401556670676982</v>
      </c>
      <c r="H309" s="1">
        <f t="shared" si="21"/>
        <v>-0.98401556670676982</v>
      </c>
    </row>
    <row r="310" spans="1:8" ht="13">
      <c r="A310" s="2" t="s">
        <v>14</v>
      </c>
      <c r="B310" s="1" t="s">
        <v>347</v>
      </c>
      <c r="C310" s="7">
        <v>2021</v>
      </c>
      <c r="D310" s="60" t="s">
        <v>5</v>
      </c>
      <c r="E310" s="7">
        <v>25</v>
      </c>
      <c r="F310" s="1">
        <v>4.9561944356645196E-2</v>
      </c>
      <c r="G310" s="1">
        <f t="shared" si="22"/>
        <v>0.95043805564335482</v>
      </c>
      <c r="H310" s="1">
        <f t="shared" si="21"/>
        <v>-0.95043805564335482</v>
      </c>
    </row>
    <row r="311" spans="1:8" ht="13">
      <c r="A311" s="2" t="s">
        <v>15</v>
      </c>
      <c r="B311" s="1" t="s">
        <v>348</v>
      </c>
      <c r="C311" s="7">
        <v>2021</v>
      </c>
      <c r="D311" s="60" t="s">
        <v>5</v>
      </c>
      <c r="E311" s="7">
        <v>25</v>
      </c>
      <c r="F311" s="1">
        <v>0.16925439344821705</v>
      </c>
      <c r="G311" s="1">
        <f t="shared" si="22"/>
        <v>0.83074560655178298</v>
      </c>
      <c r="H311" s="1">
        <f t="shared" si="21"/>
        <v>-0.83074560655178298</v>
      </c>
    </row>
    <row r="312" spans="1:8" ht="13">
      <c r="A312" s="2" t="s">
        <v>16</v>
      </c>
      <c r="B312" s="1" t="s">
        <v>349</v>
      </c>
      <c r="C312" s="7">
        <v>2021</v>
      </c>
      <c r="D312" s="60" t="s">
        <v>5</v>
      </c>
      <c r="E312" s="7">
        <v>25</v>
      </c>
      <c r="F312" s="1">
        <v>1.9329772359714177E-2</v>
      </c>
      <c r="G312" s="1">
        <f t="shared" si="22"/>
        <v>0.98067022764028577</v>
      </c>
      <c r="H312" s="1">
        <f t="shared" si="21"/>
        <v>-0.98067022764028577</v>
      </c>
    </row>
    <row r="313" spans="1:8" ht="13">
      <c r="A313" s="2" t="s">
        <v>17</v>
      </c>
      <c r="B313" s="1" t="s">
        <v>350</v>
      </c>
      <c r="C313" s="7">
        <v>2021</v>
      </c>
      <c r="D313" s="60" t="s">
        <v>5</v>
      </c>
      <c r="E313" s="7">
        <v>25</v>
      </c>
      <c r="F313" s="1">
        <v>2.4850077118072657E-2</v>
      </c>
      <c r="G313" s="1">
        <f t="shared" si="22"/>
        <v>0.97514992288192737</v>
      </c>
      <c r="H313" s="1">
        <f t="shared" si="21"/>
        <v>-0.97514992288192737</v>
      </c>
    </row>
    <row r="314" spans="1:8" ht="13">
      <c r="A314" s="2" t="s">
        <v>18</v>
      </c>
      <c r="B314" s="1" t="s">
        <v>351</v>
      </c>
      <c r="C314" s="7">
        <v>2021</v>
      </c>
      <c r="D314" s="60" t="s">
        <v>5</v>
      </c>
      <c r="E314" s="7">
        <v>25</v>
      </c>
      <c r="F314" s="1">
        <v>7.9921252448230569E-3</v>
      </c>
      <c r="G314" s="1">
        <f t="shared" si="22"/>
        <v>0.99200787475517693</v>
      </c>
      <c r="H314" s="1">
        <f t="shared" si="21"/>
        <v>-0.99200787475517693</v>
      </c>
    </row>
    <row r="315" spans="1:8" ht="13">
      <c r="A315" s="2" t="s">
        <v>19</v>
      </c>
      <c r="B315" s="1" t="s">
        <v>352</v>
      </c>
      <c r="C315" s="7">
        <v>2021</v>
      </c>
      <c r="D315" s="60" t="s">
        <v>5</v>
      </c>
      <c r="E315" s="7">
        <v>25</v>
      </c>
      <c r="F315" s="1">
        <v>8.2612334186718747E-3</v>
      </c>
      <c r="G315" s="1">
        <f t="shared" si="22"/>
        <v>0.99173876658132809</v>
      </c>
      <c r="H315" s="1">
        <f t="shared" si="21"/>
        <v>-0.99173876658132809</v>
      </c>
    </row>
    <row r="316" spans="1:8" ht="13">
      <c r="A316" s="2" t="s">
        <v>20</v>
      </c>
      <c r="B316" s="1" t="s">
        <v>353</v>
      </c>
      <c r="C316" s="7">
        <v>2021</v>
      </c>
      <c r="D316" s="60" t="s">
        <v>5</v>
      </c>
      <c r="E316" s="7">
        <v>25</v>
      </c>
      <c r="F316" s="1">
        <v>1.9468092769355665E-2</v>
      </c>
      <c r="G316" s="1">
        <f t="shared" si="22"/>
        <v>0.98053190723064432</v>
      </c>
      <c r="H316" s="1">
        <f t="shared" si="21"/>
        <v>-0.98053190723064432</v>
      </c>
    </row>
    <row r="317" spans="1:8" ht="13">
      <c r="A317" s="2" t="s">
        <v>21</v>
      </c>
      <c r="B317" s="1" t="s">
        <v>354</v>
      </c>
      <c r="C317" s="7">
        <v>2021</v>
      </c>
      <c r="D317" s="60" t="s">
        <v>5</v>
      </c>
      <c r="E317" s="7">
        <v>25</v>
      </c>
      <c r="F317" s="1">
        <v>3.0831890657782971E-2</v>
      </c>
      <c r="G317" s="1">
        <f t="shared" si="22"/>
        <v>0.96916810934221698</v>
      </c>
      <c r="H317" s="1">
        <f t="shared" si="21"/>
        <v>-0.96916810934221698</v>
      </c>
    </row>
    <row r="318" spans="1:8" ht="13">
      <c r="A318" s="2" t="s">
        <v>22</v>
      </c>
      <c r="B318" s="1" t="s">
        <v>355</v>
      </c>
      <c r="C318" s="7">
        <v>2021</v>
      </c>
      <c r="D318" s="60" t="s">
        <v>5</v>
      </c>
      <c r="E318" s="7">
        <v>25</v>
      </c>
      <c r="F318" s="1">
        <v>1.0622682152884829E-2</v>
      </c>
      <c r="G318" s="1">
        <f t="shared" si="22"/>
        <v>0.98937731784711513</v>
      </c>
      <c r="H318" s="1">
        <f t="shared" si="21"/>
        <v>-0.98937731784711513</v>
      </c>
    </row>
    <row r="319" spans="1:8" ht="13">
      <c r="A319" s="2" t="s">
        <v>23</v>
      </c>
      <c r="B319" s="1" t="s">
        <v>356</v>
      </c>
      <c r="C319" s="7">
        <v>2021</v>
      </c>
      <c r="D319" s="60" t="s">
        <v>5</v>
      </c>
      <c r="E319" s="7">
        <v>25</v>
      </c>
      <c r="F319" s="1">
        <v>7.4612999221136567E-2</v>
      </c>
      <c r="G319" s="1">
        <f t="shared" si="22"/>
        <v>0.92538700077886338</v>
      </c>
      <c r="H319" s="1">
        <f t="shared" si="21"/>
        <v>-0.92538700077886338</v>
      </c>
    </row>
    <row r="320" spans="1:8" ht="13">
      <c r="A320" s="2" t="s">
        <v>24</v>
      </c>
      <c r="B320" s="1" t="s">
        <v>357</v>
      </c>
      <c r="C320" s="7">
        <v>2021</v>
      </c>
      <c r="D320" s="60" t="s">
        <v>5</v>
      </c>
      <c r="E320" s="7">
        <v>25</v>
      </c>
      <c r="F320" s="1">
        <v>6.932983669809116E-2</v>
      </c>
      <c r="G320" s="1">
        <f t="shared" si="22"/>
        <v>0.93067016330190888</v>
      </c>
      <c r="H320" s="1">
        <f t="shared" si="21"/>
        <v>-0.93067016330190888</v>
      </c>
    </row>
    <row r="321" spans="1:8" ht="13">
      <c r="A321" s="2" t="s">
        <v>25</v>
      </c>
      <c r="B321" s="1" t="s">
        <v>358</v>
      </c>
      <c r="C321" s="7">
        <v>2021</v>
      </c>
      <c r="D321" s="60" t="s">
        <v>5</v>
      </c>
      <c r="E321" s="7">
        <v>25</v>
      </c>
      <c r="F321" s="1">
        <v>8.6967525021644041E-3</v>
      </c>
      <c r="G321" s="1">
        <f t="shared" si="22"/>
        <v>0.9913032474978356</v>
      </c>
      <c r="H321" s="1">
        <f t="shared" si="21"/>
        <v>-0.9913032474978356</v>
      </c>
    </row>
    <row r="322" spans="1:8" ht="13">
      <c r="A322" s="2" t="s">
        <v>26</v>
      </c>
      <c r="B322" s="1" t="s">
        <v>359</v>
      </c>
      <c r="C322" s="7">
        <v>2021</v>
      </c>
      <c r="D322" s="60" t="s">
        <v>5</v>
      </c>
      <c r="E322" s="7">
        <v>25</v>
      </c>
      <c r="F322" s="1">
        <v>0.21234992742797751</v>
      </c>
      <c r="G322" s="1">
        <f t="shared" si="22"/>
        <v>0.78765007257202246</v>
      </c>
      <c r="H322" s="1">
        <f t="shared" si="21"/>
        <v>-0.78765007257202246</v>
      </c>
    </row>
    <row r="323" spans="1:8" ht="13">
      <c r="A323" s="2" t="s">
        <v>27</v>
      </c>
      <c r="B323" s="1" t="s">
        <v>360</v>
      </c>
      <c r="C323" s="7">
        <v>2021</v>
      </c>
      <c r="D323" s="60" t="s">
        <v>5</v>
      </c>
      <c r="E323" s="7">
        <v>25</v>
      </c>
      <c r="F323" s="1">
        <v>5.563268795938258E-2</v>
      </c>
      <c r="G323" s="1">
        <f t="shared" si="22"/>
        <v>0.94436731204061741</v>
      </c>
      <c r="H323" s="1">
        <f t="shared" si="21"/>
        <v>-0.94436731204061741</v>
      </c>
    </row>
    <row r="324" spans="1:8" ht="13">
      <c r="A324" s="2" t="s">
        <v>28</v>
      </c>
      <c r="B324" s="1" t="s">
        <v>361</v>
      </c>
      <c r="C324" s="7">
        <v>2021</v>
      </c>
      <c r="D324" s="60" t="s">
        <v>5</v>
      </c>
      <c r="E324" s="7">
        <v>25</v>
      </c>
      <c r="F324" s="1">
        <v>6.3106333540953172E-2</v>
      </c>
      <c r="G324" s="1">
        <f t="shared" si="22"/>
        <v>0.93689366645904681</v>
      </c>
      <c r="H324" s="1">
        <f t="shared" si="21"/>
        <v>-0.93689366645904681</v>
      </c>
    </row>
    <row r="325" spans="1:8" ht="13">
      <c r="A325" s="2" t="s">
        <v>29</v>
      </c>
      <c r="B325" s="1" t="s">
        <v>362</v>
      </c>
      <c r="C325" s="7">
        <v>2021</v>
      </c>
      <c r="D325" s="60" t="s">
        <v>5</v>
      </c>
      <c r="E325" s="7">
        <v>25</v>
      </c>
      <c r="F325" s="1">
        <v>6.1429589404624417E-2</v>
      </c>
      <c r="G325" s="1">
        <f t="shared" si="22"/>
        <v>0.9385704105953756</v>
      </c>
      <c r="H325" s="1">
        <f t="shared" si="21"/>
        <v>-0.9385704105953756</v>
      </c>
    </row>
    <row r="326" spans="1:8" ht="13">
      <c r="A326" s="2" t="s">
        <v>30</v>
      </c>
      <c r="B326" s="1" t="s">
        <v>363</v>
      </c>
      <c r="C326" s="7">
        <v>2021</v>
      </c>
      <c r="D326" s="60" t="s">
        <v>5</v>
      </c>
      <c r="E326" s="7">
        <v>25</v>
      </c>
      <c r="F326" s="1">
        <v>7.7336081342090348E-3</v>
      </c>
      <c r="G326" s="1">
        <f t="shared" si="22"/>
        <v>0.99226639186579102</v>
      </c>
      <c r="H326" s="1">
        <f t="shared" si="21"/>
        <v>-0.99226639186579102</v>
      </c>
    </row>
    <row r="327" spans="1:8" ht="13">
      <c r="A327" s="2" t="s">
        <v>31</v>
      </c>
      <c r="B327" s="1" t="s">
        <v>364</v>
      </c>
      <c r="C327" s="7">
        <v>2021</v>
      </c>
      <c r="D327" s="60" t="s">
        <v>5</v>
      </c>
      <c r="E327" s="7">
        <v>25</v>
      </c>
      <c r="F327" s="1">
        <v>7.639288094742451E-2</v>
      </c>
      <c r="G327" s="1">
        <f t="shared" si="22"/>
        <v>0.92360711905257553</v>
      </c>
      <c r="H327" s="1">
        <f t="shared" si="21"/>
        <v>-0.92360711905257553</v>
      </c>
    </row>
    <row r="328" spans="1:8" ht="13">
      <c r="A328" s="2" t="s">
        <v>32</v>
      </c>
      <c r="B328" s="1" t="s">
        <v>365</v>
      </c>
      <c r="C328" s="7">
        <v>2021</v>
      </c>
      <c r="D328" s="60" t="s">
        <v>5</v>
      </c>
      <c r="E328" s="7">
        <v>25</v>
      </c>
      <c r="F328" s="1">
        <v>0.11528939078203676</v>
      </c>
      <c r="G328" s="1">
        <f t="shared" si="22"/>
        <v>0.8847106092179633</v>
      </c>
      <c r="H328" s="1">
        <f t="shared" si="21"/>
        <v>-0.8847106092179633</v>
      </c>
    </row>
    <row r="329" spans="1:8" ht="13">
      <c r="A329" s="2" t="s">
        <v>33</v>
      </c>
      <c r="B329" s="1" t="s">
        <v>366</v>
      </c>
      <c r="C329" s="7">
        <v>2021</v>
      </c>
      <c r="D329" s="60" t="s">
        <v>5</v>
      </c>
      <c r="E329" s="7">
        <v>25</v>
      </c>
      <c r="F329" s="1">
        <v>3.3859162230921822E-2</v>
      </c>
      <c r="G329" s="1">
        <f t="shared" si="22"/>
        <v>0.96614083776907822</v>
      </c>
      <c r="H329" s="1">
        <f t="shared" si="21"/>
        <v>-0.96614083776907822</v>
      </c>
    </row>
    <row r="330" spans="1:8" ht="13">
      <c r="A330" s="2" t="s">
        <v>34</v>
      </c>
      <c r="B330" s="1" t="s">
        <v>367</v>
      </c>
      <c r="C330" s="7">
        <v>2021</v>
      </c>
      <c r="D330" s="60" t="s">
        <v>5</v>
      </c>
      <c r="E330" s="7">
        <v>25</v>
      </c>
      <c r="F330" s="1">
        <v>0.17168666742971853</v>
      </c>
      <c r="G330" s="1">
        <f t="shared" si="22"/>
        <v>0.8283133325702815</v>
      </c>
      <c r="H330" s="1">
        <f t="shared" si="21"/>
        <v>-0.8283133325702815</v>
      </c>
    </row>
    <row r="331" spans="1:8" ht="13">
      <c r="A331" s="2" t="s">
        <v>35</v>
      </c>
      <c r="B331" s="1" t="s">
        <v>368</v>
      </c>
      <c r="C331" s="7">
        <v>2021</v>
      </c>
      <c r="D331" s="60" t="s">
        <v>5</v>
      </c>
      <c r="E331" s="7">
        <v>25</v>
      </c>
      <c r="F331" s="1">
        <v>5.9801280345412201E-3</v>
      </c>
      <c r="G331" s="1">
        <f t="shared" si="22"/>
        <v>0.99401987196545882</v>
      </c>
      <c r="H331" s="1">
        <f t="shared" si="21"/>
        <v>-0.99401987196545882</v>
      </c>
    </row>
  </sheetData>
  <autoFilter ref="A1:H331" xr:uid="{00000000-0009-0000-0000-00001A000000}"/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outlinePr summaryBelow="0" summaryRight="0"/>
  </sheetPr>
  <dimension ref="A1:G397"/>
  <sheetViews>
    <sheetView workbookViewId="0"/>
  </sheetViews>
  <sheetFormatPr baseColWidth="10" defaultColWidth="12.6640625" defaultRowHeight="15.75" customHeight="1"/>
  <sheetData>
    <row r="1" spans="1:7">
      <c r="A1" s="19" t="s">
        <v>1</v>
      </c>
      <c r="B1" s="19" t="s">
        <v>334</v>
      </c>
      <c r="C1" s="19" t="s">
        <v>0</v>
      </c>
      <c r="D1" s="19" t="s">
        <v>37</v>
      </c>
      <c r="E1" s="19" t="s">
        <v>39</v>
      </c>
      <c r="F1" s="7" t="s">
        <v>421</v>
      </c>
      <c r="G1" s="37" t="s">
        <v>335</v>
      </c>
    </row>
    <row r="2" spans="1:7">
      <c r="A2" s="20" t="s">
        <v>3</v>
      </c>
      <c r="B2" s="19" t="s">
        <v>336</v>
      </c>
      <c r="C2" s="7">
        <v>2010</v>
      </c>
      <c r="D2" s="9" t="s">
        <v>5</v>
      </c>
      <c r="E2" s="9" t="s">
        <v>29</v>
      </c>
      <c r="F2" s="1">
        <f t="shared" ref="F2:F256" si="0">(100-G2)</f>
        <v>26</v>
      </c>
      <c r="G2" s="77">
        <v>74</v>
      </c>
    </row>
    <row r="3" spans="1:7">
      <c r="A3" s="20" t="s">
        <v>4</v>
      </c>
      <c r="B3" s="19" t="s">
        <v>337</v>
      </c>
      <c r="C3" s="7">
        <v>2010</v>
      </c>
      <c r="D3" s="9" t="s">
        <v>5</v>
      </c>
      <c r="E3" s="9" t="s">
        <v>29</v>
      </c>
      <c r="F3" s="54">
        <f t="shared" si="0"/>
        <v>24.799999999999997</v>
      </c>
      <c r="G3" s="78">
        <v>75.2</v>
      </c>
    </row>
    <row r="4" spans="1:7">
      <c r="A4" s="19" t="s">
        <v>5</v>
      </c>
      <c r="B4" s="19" t="s">
        <v>338</v>
      </c>
      <c r="C4" s="7">
        <v>2010</v>
      </c>
      <c r="D4" s="9" t="s">
        <v>5</v>
      </c>
      <c r="E4" s="9" t="s">
        <v>29</v>
      </c>
      <c r="F4" s="54">
        <f t="shared" si="0"/>
        <v>26.900000000000006</v>
      </c>
      <c r="G4" s="78">
        <v>73.099999999999994</v>
      </c>
    </row>
    <row r="5" spans="1:7">
      <c r="A5" s="19" t="s">
        <v>6</v>
      </c>
      <c r="B5" s="19" t="s">
        <v>339</v>
      </c>
      <c r="C5" s="7">
        <v>2010</v>
      </c>
      <c r="D5" s="9" t="s">
        <v>5</v>
      </c>
      <c r="E5" s="9" t="s">
        <v>29</v>
      </c>
      <c r="F5" s="54">
        <f t="shared" si="0"/>
        <v>24.5</v>
      </c>
      <c r="G5" s="78">
        <v>75.5</v>
      </c>
    </row>
    <row r="6" spans="1:7">
      <c r="A6" s="19" t="s">
        <v>7</v>
      </c>
      <c r="B6" s="19" t="s">
        <v>340</v>
      </c>
      <c r="C6" s="7">
        <v>2010</v>
      </c>
      <c r="D6" s="9" t="s">
        <v>5</v>
      </c>
      <c r="E6" s="9" t="s">
        <v>29</v>
      </c>
      <c r="F6" s="54">
        <f t="shared" si="0"/>
        <v>25.400000000000006</v>
      </c>
      <c r="G6" s="78">
        <v>74.599999999999994</v>
      </c>
    </row>
    <row r="7" spans="1:7">
      <c r="A7" s="19" t="s">
        <v>8</v>
      </c>
      <c r="B7" s="19" t="s">
        <v>341</v>
      </c>
      <c r="C7" s="7">
        <v>2010</v>
      </c>
      <c r="D7" s="9" t="s">
        <v>5</v>
      </c>
      <c r="E7" s="9" t="s">
        <v>29</v>
      </c>
      <c r="F7" s="54">
        <f t="shared" si="0"/>
        <v>25.299999999999997</v>
      </c>
      <c r="G7" s="78">
        <v>74.7</v>
      </c>
    </row>
    <row r="8" spans="1:7">
      <c r="A8" s="19" t="s">
        <v>9</v>
      </c>
      <c r="B8" s="19" t="s">
        <v>342</v>
      </c>
      <c r="C8" s="7">
        <v>2010</v>
      </c>
      <c r="D8" s="9" t="s">
        <v>5</v>
      </c>
      <c r="E8" s="9" t="s">
        <v>29</v>
      </c>
      <c r="F8" s="54">
        <f t="shared" si="0"/>
        <v>24.700000000000003</v>
      </c>
      <c r="G8" s="78">
        <v>75.3</v>
      </c>
    </row>
    <row r="9" spans="1:7">
      <c r="A9" s="19" t="s">
        <v>10</v>
      </c>
      <c r="B9" s="19" t="s">
        <v>343</v>
      </c>
      <c r="C9" s="7">
        <v>2010</v>
      </c>
      <c r="D9" s="9" t="s">
        <v>5</v>
      </c>
      <c r="E9" s="9" t="s">
        <v>29</v>
      </c>
      <c r="F9" s="54">
        <f t="shared" si="0"/>
        <v>28</v>
      </c>
      <c r="G9" s="78">
        <v>72</v>
      </c>
    </row>
    <row r="10" spans="1:7">
      <c r="A10" s="19" t="s">
        <v>11</v>
      </c>
      <c r="B10" s="19" t="s">
        <v>344</v>
      </c>
      <c r="C10" s="7">
        <v>2010</v>
      </c>
      <c r="D10" s="9" t="s">
        <v>5</v>
      </c>
      <c r="E10" s="9" t="s">
        <v>29</v>
      </c>
      <c r="F10" s="54">
        <f t="shared" si="0"/>
        <v>31.299999999999997</v>
      </c>
      <c r="G10" s="78">
        <v>68.7</v>
      </c>
    </row>
    <row r="11" spans="1:7">
      <c r="A11" s="19" t="s">
        <v>12</v>
      </c>
      <c r="B11" s="19" t="s">
        <v>345</v>
      </c>
      <c r="C11" s="7">
        <v>2010</v>
      </c>
      <c r="D11" s="9" t="s">
        <v>5</v>
      </c>
      <c r="E11" s="9" t="s">
        <v>29</v>
      </c>
      <c r="F11" s="54">
        <f t="shared" si="0"/>
        <v>24.5</v>
      </c>
      <c r="G11" s="78">
        <v>75.5</v>
      </c>
    </row>
    <row r="12" spans="1:7">
      <c r="A12" s="19" t="s">
        <v>13</v>
      </c>
      <c r="B12" s="19" t="s">
        <v>346</v>
      </c>
      <c r="C12" s="7">
        <v>2010</v>
      </c>
      <c r="D12" s="9" t="s">
        <v>5</v>
      </c>
      <c r="E12" s="9" t="s">
        <v>29</v>
      </c>
      <c r="F12" s="54">
        <f t="shared" si="0"/>
        <v>26.099999999999994</v>
      </c>
      <c r="G12" s="78">
        <v>73.900000000000006</v>
      </c>
    </row>
    <row r="13" spans="1:7">
      <c r="A13" s="19" t="s">
        <v>14</v>
      </c>
      <c r="B13" s="19" t="s">
        <v>347</v>
      </c>
      <c r="C13" s="7">
        <v>2010</v>
      </c>
      <c r="D13" s="9" t="s">
        <v>5</v>
      </c>
      <c r="E13" s="9" t="s">
        <v>29</v>
      </c>
      <c r="F13" s="54">
        <f t="shared" si="0"/>
        <v>25.299999999999997</v>
      </c>
      <c r="G13" s="78">
        <v>74.7</v>
      </c>
    </row>
    <row r="14" spans="1:7">
      <c r="A14" s="19" t="s">
        <v>15</v>
      </c>
      <c r="B14" s="19" t="s">
        <v>348</v>
      </c>
      <c r="C14" s="7">
        <v>2010</v>
      </c>
      <c r="D14" s="9" t="s">
        <v>5</v>
      </c>
      <c r="E14" s="9" t="s">
        <v>29</v>
      </c>
      <c r="F14" s="54">
        <f t="shared" si="0"/>
        <v>28.099999999999994</v>
      </c>
      <c r="G14" s="78">
        <v>71.900000000000006</v>
      </c>
    </row>
    <row r="15" spans="1:7">
      <c r="A15" s="19" t="s">
        <v>16</v>
      </c>
      <c r="B15" s="19" t="s">
        <v>349</v>
      </c>
      <c r="C15" s="7">
        <v>2010</v>
      </c>
      <c r="D15" s="9" t="s">
        <v>5</v>
      </c>
      <c r="E15" s="9" t="s">
        <v>29</v>
      </c>
      <c r="F15" s="54">
        <f t="shared" si="0"/>
        <v>26.400000000000006</v>
      </c>
      <c r="G15" s="78">
        <v>73.599999999999994</v>
      </c>
    </row>
    <row r="16" spans="1:7">
      <c r="A16" s="19" t="s">
        <v>17</v>
      </c>
      <c r="B16" s="19" t="s">
        <v>350</v>
      </c>
      <c r="C16" s="7">
        <v>2010</v>
      </c>
      <c r="D16" s="9" t="s">
        <v>5</v>
      </c>
      <c r="E16" s="9" t="s">
        <v>29</v>
      </c>
      <c r="F16" s="54">
        <f t="shared" si="0"/>
        <v>25.200000000000003</v>
      </c>
      <c r="G16" s="78">
        <v>74.8</v>
      </c>
    </row>
    <row r="17" spans="1:7">
      <c r="A17" s="19" t="s">
        <v>18</v>
      </c>
      <c r="B17" s="19" t="s">
        <v>351</v>
      </c>
      <c r="C17" s="7">
        <v>2010</v>
      </c>
      <c r="D17" s="9" t="s">
        <v>5</v>
      </c>
      <c r="E17" s="9" t="s">
        <v>29</v>
      </c>
      <c r="F17" s="54">
        <f t="shared" si="0"/>
        <v>25.599999999999994</v>
      </c>
      <c r="G17" s="78">
        <v>74.400000000000006</v>
      </c>
    </row>
    <row r="18" spans="1:7">
      <c r="A18" s="19" t="s">
        <v>19</v>
      </c>
      <c r="B18" s="19" t="s">
        <v>352</v>
      </c>
      <c r="C18" s="7">
        <v>2010</v>
      </c>
      <c r="D18" s="9" t="s">
        <v>5</v>
      </c>
      <c r="E18" s="9" t="s">
        <v>29</v>
      </c>
      <c r="F18" s="54">
        <f t="shared" si="0"/>
        <v>26.200000000000003</v>
      </c>
      <c r="G18" s="78">
        <v>73.8</v>
      </c>
    </row>
    <row r="19" spans="1:7">
      <c r="A19" s="19" t="s">
        <v>20</v>
      </c>
      <c r="B19" s="19" t="s">
        <v>353</v>
      </c>
      <c r="C19" s="7">
        <v>2010</v>
      </c>
      <c r="D19" s="9" t="s">
        <v>5</v>
      </c>
      <c r="E19" s="9" t="s">
        <v>29</v>
      </c>
      <c r="F19" s="54">
        <f t="shared" si="0"/>
        <v>25.299999999999997</v>
      </c>
      <c r="G19" s="78">
        <v>74.7</v>
      </c>
    </row>
    <row r="20" spans="1:7">
      <c r="A20" s="19" t="s">
        <v>21</v>
      </c>
      <c r="B20" s="19" t="s">
        <v>354</v>
      </c>
      <c r="C20" s="7">
        <v>2010</v>
      </c>
      <c r="D20" s="9" t="s">
        <v>5</v>
      </c>
      <c r="E20" s="9" t="s">
        <v>29</v>
      </c>
      <c r="F20" s="54">
        <f t="shared" si="0"/>
        <v>26.099999999999994</v>
      </c>
      <c r="G20" s="78">
        <v>73.900000000000006</v>
      </c>
    </row>
    <row r="21" spans="1:7">
      <c r="A21" s="19" t="s">
        <v>22</v>
      </c>
      <c r="B21" s="19" t="s">
        <v>355</v>
      </c>
      <c r="C21" s="7">
        <v>2010</v>
      </c>
      <c r="D21" s="9" t="s">
        <v>5</v>
      </c>
      <c r="E21" s="9" t="s">
        <v>29</v>
      </c>
      <c r="F21" s="54">
        <f t="shared" si="0"/>
        <v>24.200000000000003</v>
      </c>
      <c r="G21" s="78">
        <v>75.8</v>
      </c>
    </row>
    <row r="22" spans="1:7">
      <c r="A22" s="19" t="s">
        <v>23</v>
      </c>
      <c r="B22" s="19" t="s">
        <v>356</v>
      </c>
      <c r="C22" s="7">
        <v>2010</v>
      </c>
      <c r="D22" s="9" t="s">
        <v>5</v>
      </c>
      <c r="E22" s="9" t="s">
        <v>29</v>
      </c>
      <c r="F22" s="54">
        <f t="shared" si="0"/>
        <v>28.099999999999994</v>
      </c>
      <c r="G22" s="78">
        <v>71.900000000000006</v>
      </c>
    </row>
    <row r="23" spans="1:7">
      <c r="A23" s="19" t="s">
        <v>24</v>
      </c>
      <c r="B23" s="19" t="s">
        <v>357</v>
      </c>
      <c r="C23" s="7">
        <v>2010</v>
      </c>
      <c r="D23" s="9" t="s">
        <v>5</v>
      </c>
      <c r="E23" s="9" t="s">
        <v>29</v>
      </c>
      <c r="F23" s="54">
        <f t="shared" si="0"/>
        <v>26</v>
      </c>
      <c r="G23" s="78">
        <v>74</v>
      </c>
    </row>
    <row r="24" spans="1:7">
      <c r="A24" s="19" t="s">
        <v>25</v>
      </c>
      <c r="B24" s="19" t="s">
        <v>358</v>
      </c>
      <c r="C24" s="7">
        <v>2010</v>
      </c>
      <c r="D24" s="9" t="s">
        <v>5</v>
      </c>
      <c r="E24" s="9" t="s">
        <v>29</v>
      </c>
      <c r="F24" s="54">
        <f t="shared" si="0"/>
        <v>25.299999999999997</v>
      </c>
      <c r="G24" s="78">
        <v>74.7</v>
      </c>
    </row>
    <row r="25" spans="1:7">
      <c r="A25" s="19" t="s">
        <v>26</v>
      </c>
      <c r="B25" s="19" t="s">
        <v>359</v>
      </c>
      <c r="C25" s="7">
        <v>2010</v>
      </c>
      <c r="D25" s="9" t="s">
        <v>5</v>
      </c>
      <c r="E25" s="9" t="s">
        <v>29</v>
      </c>
      <c r="F25" s="54">
        <f t="shared" si="0"/>
        <v>25.099999999999994</v>
      </c>
      <c r="G25" s="78">
        <v>74.900000000000006</v>
      </c>
    </row>
    <row r="26" spans="1:7">
      <c r="A26" s="19" t="s">
        <v>27</v>
      </c>
      <c r="B26" s="19" t="s">
        <v>360</v>
      </c>
      <c r="C26" s="7">
        <v>2010</v>
      </c>
      <c r="D26" s="9" t="s">
        <v>5</v>
      </c>
      <c r="E26" s="9" t="s">
        <v>29</v>
      </c>
      <c r="F26" s="54">
        <f t="shared" si="0"/>
        <v>26.200000000000003</v>
      </c>
      <c r="G26" s="78">
        <v>73.8</v>
      </c>
    </row>
    <row r="27" spans="1:7">
      <c r="A27" s="19" t="s">
        <v>28</v>
      </c>
      <c r="B27" s="19" t="s">
        <v>361</v>
      </c>
      <c r="C27" s="7">
        <v>2010</v>
      </c>
      <c r="D27" s="9" t="s">
        <v>5</v>
      </c>
      <c r="E27" s="9" t="s">
        <v>29</v>
      </c>
      <c r="F27" s="54">
        <f t="shared" si="0"/>
        <v>26.200000000000003</v>
      </c>
      <c r="G27" s="78">
        <v>73.8</v>
      </c>
    </row>
    <row r="28" spans="1:7">
      <c r="A28" s="19" t="s">
        <v>29</v>
      </c>
      <c r="B28" s="19" t="s">
        <v>362</v>
      </c>
      <c r="C28" s="7">
        <v>2010</v>
      </c>
      <c r="D28" s="9" t="s">
        <v>5</v>
      </c>
      <c r="E28" s="9" t="s">
        <v>29</v>
      </c>
      <c r="F28" s="54">
        <f t="shared" si="0"/>
        <v>25.5</v>
      </c>
      <c r="G28" s="78">
        <v>74.5</v>
      </c>
    </row>
    <row r="29" spans="1:7">
      <c r="A29" s="19" t="s">
        <v>30</v>
      </c>
      <c r="B29" s="19" t="s">
        <v>363</v>
      </c>
      <c r="C29" s="7">
        <v>2010</v>
      </c>
      <c r="D29" s="9" t="s">
        <v>5</v>
      </c>
      <c r="E29" s="9" t="s">
        <v>29</v>
      </c>
      <c r="F29" s="54">
        <f t="shared" si="0"/>
        <v>26</v>
      </c>
      <c r="G29" s="78">
        <v>74</v>
      </c>
    </row>
    <row r="30" spans="1:7">
      <c r="A30" s="19" t="s">
        <v>31</v>
      </c>
      <c r="B30" s="19" t="s">
        <v>364</v>
      </c>
      <c r="C30" s="7">
        <v>2010</v>
      </c>
      <c r="D30" s="9" t="s">
        <v>5</v>
      </c>
      <c r="E30" s="9" t="s">
        <v>29</v>
      </c>
      <c r="F30" s="54">
        <f t="shared" si="0"/>
        <v>25.299999999999997</v>
      </c>
      <c r="G30" s="78">
        <v>74.7</v>
      </c>
    </row>
    <row r="31" spans="1:7">
      <c r="A31" s="19" t="s">
        <v>32</v>
      </c>
      <c r="B31" s="19" t="s">
        <v>365</v>
      </c>
      <c r="C31" s="7">
        <v>2010</v>
      </c>
      <c r="D31" s="9" t="s">
        <v>5</v>
      </c>
      <c r="E31" s="9" t="s">
        <v>29</v>
      </c>
      <c r="F31" s="54">
        <f t="shared" si="0"/>
        <v>25.700000000000003</v>
      </c>
      <c r="G31" s="78">
        <v>74.3</v>
      </c>
    </row>
    <row r="32" spans="1:7">
      <c r="A32" s="19" t="s">
        <v>33</v>
      </c>
      <c r="B32" s="19" t="s">
        <v>366</v>
      </c>
      <c r="C32" s="7">
        <v>2010</v>
      </c>
      <c r="D32" s="9" t="s">
        <v>5</v>
      </c>
      <c r="E32" s="9" t="s">
        <v>29</v>
      </c>
      <c r="F32" s="54">
        <f t="shared" si="0"/>
        <v>26.700000000000003</v>
      </c>
      <c r="G32" s="78">
        <v>73.3</v>
      </c>
    </row>
    <row r="33" spans="1:7">
      <c r="A33" s="19" t="s">
        <v>34</v>
      </c>
      <c r="B33" s="19" t="s">
        <v>367</v>
      </c>
      <c r="C33" s="7">
        <v>2010</v>
      </c>
      <c r="D33" s="9" t="s">
        <v>5</v>
      </c>
      <c r="E33" s="9" t="s">
        <v>29</v>
      </c>
      <c r="F33" s="54">
        <f t="shared" si="0"/>
        <v>25.099999999999994</v>
      </c>
      <c r="G33" s="78">
        <v>74.900000000000006</v>
      </c>
    </row>
    <row r="34" spans="1:7">
      <c r="A34" s="19" t="s">
        <v>35</v>
      </c>
      <c r="B34" s="19" t="s">
        <v>368</v>
      </c>
      <c r="C34" s="7">
        <v>2010</v>
      </c>
      <c r="D34" s="9" t="s">
        <v>5</v>
      </c>
      <c r="E34" s="9" t="s">
        <v>29</v>
      </c>
      <c r="F34" s="54">
        <f t="shared" si="0"/>
        <v>25.689999999999998</v>
      </c>
      <c r="G34" s="78">
        <v>74.31</v>
      </c>
    </row>
    <row r="35" spans="1:7">
      <c r="A35" s="20" t="s">
        <v>3</v>
      </c>
      <c r="B35" s="19" t="s">
        <v>336</v>
      </c>
      <c r="C35" s="7">
        <v>2011</v>
      </c>
      <c r="D35" s="9" t="s">
        <v>5</v>
      </c>
      <c r="E35" s="9" t="s">
        <v>29</v>
      </c>
      <c r="F35" s="54">
        <f t="shared" si="0"/>
        <v>25.900000000000006</v>
      </c>
      <c r="G35" s="78">
        <v>74.099999999999994</v>
      </c>
    </row>
    <row r="36" spans="1:7">
      <c r="A36" s="20" t="s">
        <v>4</v>
      </c>
      <c r="B36" s="19" t="s">
        <v>337</v>
      </c>
      <c r="C36" s="7">
        <v>2011</v>
      </c>
      <c r="D36" s="9" t="s">
        <v>5</v>
      </c>
      <c r="E36" s="9" t="s">
        <v>29</v>
      </c>
      <c r="F36" s="54">
        <f t="shared" si="0"/>
        <v>24.700000000000003</v>
      </c>
      <c r="G36" s="78">
        <v>75.3</v>
      </c>
    </row>
    <row r="37" spans="1:7">
      <c r="A37" s="19" t="s">
        <v>5</v>
      </c>
      <c r="B37" s="19" t="s">
        <v>338</v>
      </c>
      <c r="C37" s="7">
        <v>2011</v>
      </c>
      <c r="D37" s="9" t="s">
        <v>5</v>
      </c>
      <c r="E37" s="9" t="s">
        <v>29</v>
      </c>
      <c r="F37" s="54">
        <f t="shared" si="0"/>
        <v>26.799999999999997</v>
      </c>
      <c r="G37" s="78">
        <v>73.2</v>
      </c>
    </row>
    <row r="38" spans="1:7">
      <c r="A38" s="19" t="s">
        <v>6</v>
      </c>
      <c r="B38" s="19" t="s">
        <v>339</v>
      </c>
      <c r="C38" s="7">
        <v>2011</v>
      </c>
      <c r="D38" s="9" t="s">
        <v>5</v>
      </c>
      <c r="E38" s="9" t="s">
        <v>29</v>
      </c>
      <c r="F38" s="54">
        <f t="shared" si="0"/>
        <v>24.400000000000006</v>
      </c>
      <c r="G38" s="78">
        <v>75.599999999999994</v>
      </c>
    </row>
    <row r="39" spans="1:7">
      <c r="A39" s="19" t="s">
        <v>7</v>
      </c>
      <c r="B39" s="19" t="s">
        <v>340</v>
      </c>
      <c r="C39" s="7">
        <v>2011</v>
      </c>
      <c r="D39" s="9" t="s">
        <v>5</v>
      </c>
      <c r="E39" s="9" t="s">
        <v>29</v>
      </c>
      <c r="F39" s="54">
        <f t="shared" si="0"/>
        <v>25.200000000000003</v>
      </c>
      <c r="G39" s="78">
        <v>74.8</v>
      </c>
    </row>
    <row r="40" spans="1:7">
      <c r="A40" s="19" t="s">
        <v>8</v>
      </c>
      <c r="B40" s="19" t="s">
        <v>341</v>
      </c>
      <c r="C40" s="7">
        <v>2011</v>
      </c>
      <c r="D40" s="9" t="s">
        <v>5</v>
      </c>
      <c r="E40" s="9" t="s">
        <v>29</v>
      </c>
      <c r="F40" s="54">
        <f t="shared" si="0"/>
        <v>25.200000000000003</v>
      </c>
      <c r="G40" s="78">
        <v>74.8</v>
      </c>
    </row>
    <row r="41" spans="1:7">
      <c r="A41" s="19" t="s">
        <v>9</v>
      </c>
      <c r="B41" s="19" t="s">
        <v>342</v>
      </c>
      <c r="C41" s="7">
        <v>2011</v>
      </c>
      <c r="D41" s="9" t="s">
        <v>5</v>
      </c>
      <c r="E41" s="9" t="s">
        <v>29</v>
      </c>
      <c r="F41" s="54">
        <f t="shared" si="0"/>
        <v>24.599999999999994</v>
      </c>
      <c r="G41" s="78">
        <v>75.400000000000006</v>
      </c>
    </row>
    <row r="42" spans="1:7">
      <c r="A42" s="19" t="s">
        <v>10</v>
      </c>
      <c r="B42" s="19" t="s">
        <v>343</v>
      </c>
      <c r="C42" s="7">
        <v>2011</v>
      </c>
      <c r="D42" s="9" t="s">
        <v>5</v>
      </c>
      <c r="E42" s="9" t="s">
        <v>29</v>
      </c>
      <c r="F42" s="54">
        <f t="shared" si="0"/>
        <v>27.900000000000006</v>
      </c>
      <c r="G42" s="78">
        <v>72.099999999999994</v>
      </c>
    </row>
    <row r="43" spans="1:7">
      <c r="A43" s="19" t="s">
        <v>11</v>
      </c>
      <c r="B43" s="19" t="s">
        <v>344</v>
      </c>
      <c r="C43" s="7">
        <v>2011</v>
      </c>
      <c r="D43" s="9" t="s">
        <v>5</v>
      </c>
      <c r="E43" s="9" t="s">
        <v>29</v>
      </c>
      <c r="F43" s="54">
        <f t="shared" si="0"/>
        <v>29.5</v>
      </c>
      <c r="G43" s="78">
        <v>70.5</v>
      </c>
    </row>
    <row r="44" spans="1:7">
      <c r="A44" s="19" t="s">
        <v>12</v>
      </c>
      <c r="B44" s="19" t="s">
        <v>345</v>
      </c>
      <c r="C44" s="7">
        <v>2011</v>
      </c>
      <c r="D44" s="9" t="s">
        <v>5</v>
      </c>
      <c r="E44" s="9" t="s">
        <v>29</v>
      </c>
      <c r="F44" s="54">
        <f t="shared" si="0"/>
        <v>24.400000000000006</v>
      </c>
      <c r="G44" s="78">
        <v>75.599999999999994</v>
      </c>
    </row>
    <row r="45" spans="1:7">
      <c r="A45" s="19" t="s">
        <v>13</v>
      </c>
      <c r="B45" s="19" t="s">
        <v>346</v>
      </c>
      <c r="C45" s="7">
        <v>2011</v>
      </c>
      <c r="D45" s="9" t="s">
        <v>5</v>
      </c>
      <c r="E45" s="9" t="s">
        <v>29</v>
      </c>
      <c r="F45" s="54">
        <f t="shared" si="0"/>
        <v>25.799999999999997</v>
      </c>
      <c r="G45" s="78">
        <v>74.2</v>
      </c>
    </row>
    <row r="46" spans="1:7">
      <c r="A46" s="19" t="s">
        <v>14</v>
      </c>
      <c r="B46" s="19" t="s">
        <v>347</v>
      </c>
      <c r="C46" s="7">
        <v>2011</v>
      </c>
      <c r="D46" s="9" t="s">
        <v>5</v>
      </c>
      <c r="E46" s="9" t="s">
        <v>29</v>
      </c>
      <c r="F46" s="54">
        <f t="shared" si="0"/>
        <v>25.200000000000003</v>
      </c>
      <c r="G46" s="78">
        <v>74.8</v>
      </c>
    </row>
    <row r="47" spans="1:7">
      <c r="A47" s="19" t="s">
        <v>15</v>
      </c>
      <c r="B47" s="19" t="s">
        <v>348</v>
      </c>
      <c r="C47" s="7">
        <v>2011</v>
      </c>
      <c r="D47" s="9" t="s">
        <v>5</v>
      </c>
      <c r="E47" s="9" t="s">
        <v>29</v>
      </c>
      <c r="F47" s="54">
        <f t="shared" si="0"/>
        <v>27.900000000000006</v>
      </c>
      <c r="G47" s="78">
        <v>72.099999999999994</v>
      </c>
    </row>
    <row r="48" spans="1:7">
      <c r="A48" s="19" t="s">
        <v>16</v>
      </c>
      <c r="B48" s="19" t="s">
        <v>349</v>
      </c>
      <c r="C48" s="7">
        <v>2011</v>
      </c>
      <c r="D48" s="9" t="s">
        <v>5</v>
      </c>
      <c r="E48" s="9" t="s">
        <v>29</v>
      </c>
      <c r="F48" s="54">
        <f t="shared" si="0"/>
        <v>26.200000000000003</v>
      </c>
      <c r="G48" s="78">
        <v>73.8</v>
      </c>
    </row>
    <row r="49" spans="1:7">
      <c r="A49" s="19" t="s">
        <v>17</v>
      </c>
      <c r="B49" s="19" t="s">
        <v>350</v>
      </c>
      <c r="C49" s="7">
        <v>2011</v>
      </c>
      <c r="D49" s="9" t="s">
        <v>5</v>
      </c>
      <c r="E49" s="9" t="s">
        <v>29</v>
      </c>
      <c r="F49" s="54">
        <f t="shared" si="0"/>
        <v>25.099999999999994</v>
      </c>
      <c r="G49" s="78">
        <v>74.900000000000006</v>
      </c>
    </row>
    <row r="50" spans="1:7">
      <c r="A50" s="19" t="s">
        <v>18</v>
      </c>
      <c r="B50" s="19" t="s">
        <v>351</v>
      </c>
      <c r="C50" s="7">
        <v>2011</v>
      </c>
      <c r="D50" s="9" t="s">
        <v>5</v>
      </c>
      <c r="E50" s="9" t="s">
        <v>29</v>
      </c>
      <c r="F50" s="54">
        <f t="shared" si="0"/>
        <v>25.400000000000006</v>
      </c>
      <c r="G50" s="78">
        <v>74.599999999999994</v>
      </c>
    </row>
    <row r="51" spans="1:7">
      <c r="A51" s="19" t="s">
        <v>19</v>
      </c>
      <c r="B51" s="19" t="s">
        <v>352</v>
      </c>
      <c r="C51" s="7">
        <v>2011</v>
      </c>
      <c r="D51" s="9" t="s">
        <v>5</v>
      </c>
      <c r="E51" s="9" t="s">
        <v>29</v>
      </c>
      <c r="F51" s="54">
        <f t="shared" si="0"/>
        <v>26</v>
      </c>
      <c r="G51" s="78">
        <v>74</v>
      </c>
    </row>
    <row r="52" spans="1:7">
      <c r="A52" s="19" t="s">
        <v>20</v>
      </c>
      <c r="B52" s="19" t="s">
        <v>353</v>
      </c>
      <c r="C52" s="7">
        <v>2011</v>
      </c>
      <c r="D52" s="9" t="s">
        <v>5</v>
      </c>
      <c r="E52" s="9" t="s">
        <v>29</v>
      </c>
      <c r="F52" s="54">
        <f t="shared" si="0"/>
        <v>25.200000000000003</v>
      </c>
      <c r="G52" s="78">
        <v>74.8</v>
      </c>
    </row>
    <row r="53" spans="1:7">
      <c r="A53" s="19" t="s">
        <v>21</v>
      </c>
      <c r="B53" s="19" t="s">
        <v>354</v>
      </c>
      <c r="C53" s="7">
        <v>2011</v>
      </c>
      <c r="D53" s="9" t="s">
        <v>5</v>
      </c>
      <c r="E53" s="9" t="s">
        <v>29</v>
      </c>
      <c r="F53" s="54">
        <f t="shared" si="0"/>
        <v>26</v>
      </c>
      <c r="G53" s="78">
        <v>74</v>
      </c>
    </row>
    <row r="54" spans="1:7">
      <c r="A54" s="19" t="s">
        <v>22</v>
      </c>
      <c r="B54" s="19" t="s">
        <v>355</v>
      </c>
      <c r="C54" s="7">
        <v>2011</v>
      </c>
      <c r="D54" s="9" t="s">
        <v>5</v>
      </c>
      <c r="E54" s="9" t="s">
        <v>29</v>
      </c>
      <c r="F54" s="54">
        <f t="shared" si="0"/>
        <v>25</v>
      </c>
      <c r="G54" s="78">
        <v>75</v>
      </c>
    </row>
    <row r="55" spans="1:7">
      <c r="A55" s="19" t="s">
        <v>23</v>
      </c>
      <c r="B55" s="19" t="s">
        <v>356</v>
      </c>
      <c r="C55" s="7">
        <v>2011</v>
      </c>
      <c r="D55" s="9" t="s">
        <v>5</v>
      </c>
      <c r="E55" s="9" t="s">
        <v>29</v>
      </c>
      <c r="F55" s="54">
        <f t="shared" si="0"/>
        <v>27.900000000000006</v>
      </c>
      <c r="G55" s="78">
        <v>72.099999999999994</v>
      </c>
    </row>
    <row r="56" spans="1:7">
      <c r="A56" s="19" t="s">
        <v>24</v>
      </c>
      <c r="B56" s="19" t="s">
        <v>357</v>
      </c>
      <c r="C56" s="7">
        <v>2011</v>
      </c>
      <c r="D56" s="9" t="s">
        <v>5</v>
      </c>
      <c r="E56" s="9" t="s">
        <v>29</v>
      </c>
      <c r="F56" s="54">
        <f t="shared" si="0"/>
        <v>25.799999999999997</v>
      </c>
      <c r="G56" s="78">
        <v>74.2</v>
      </c>
    </row>
    <row r="57" spans="1:7">
      <c r="A57" s="19" t="s">
        <v>25</v>
      </c>
      <c r="B57" s="19" t="s">
        <v>358</v>
      </c>
      <c r="C57" s="7">
        <v>2011</v>
      </c>
      <c r="D57" s="9" t="s">
        <v>5</v>
      </c>
      <c r="E57" s="9" t="s">
        <v>29</v>
      </c>
      <c r="F57" s="54">
        <f t="shared" si="0"/>
        <v>25.200000000000003</v>
      </c>
      <c r="G57" s="78">
        <v>74.8</v>
      </c>
    </row>
    <row r="58" spans="1:7">
      <c r="A58" s="19" t="s">
        <v>26</v>
      </c>
      <c r="B58" s="19" t="s">
        <v>359</v>
      </c>
      <c r="C58" s="7">
        <v>2011</v>
      </c>
      <c r="D58" s="9" t="s">
        <v>5</v>
      </c>
      <c r="E58" s="9" t="s">
        <v>29</v>
      </c>
      <c r="F58" s="54">
        <f t="shared" si="0"/>
        <v>24.900000000000006</v>
      </c>
      <c r="G58" s="78">
        <v>75.099999999999994</v>
      </c>
    </row>
    <row r="59" spans="1:7">
      <c r="A59" s="19" t="s">
        <v>27</v>
      </c>
      <c r="B59" s="19" t="s">
        <v>360</v>
      </c>
      <c r="C59" s="7">
        <v>2011</v>
      </c>
      <c r="D59" s="9" t="s">
        <v>5</v>
      </c>
      <c r="E59" s="9" t="s">
        <v>29</v>
      </c>
      <c r="F59" s="54">
        <f t="shared" si="0"/>
        <v>26.099999999999994</v>
      </c>
      <c r="G59" s="78">
        <v>73.900000000000006</v>
      </c>
    </row>
    <row r="60" spans="1:7">
      <c r="A60" s="19" t="s">
        <v>28</v>
      </c>
      <c r="B60" s="19" t="s">
        <v>361</v>
      </c>
      <c r="C60" s="7">
        <v>2011</v>
      </c>
      <c r="D60" s="9" t="s">
        <v>5</v>
      </c>
      <c r="E60" s="9" t="s">
        <v>29</v>
      </c>
      <c r="F60" s="54">
        <f t="shared" si="0"/>
        <v>26</v>
      </c>
      <c r="G60" s="78">
        <v>74</v>
      </c>
    </row>
    <row r="61" spans="1:7">
      <c r="A61" s="19" t="s">
        <v>29</v>
      </c>
      <c r="B61" s="19" t="s">
        <v>362</v>
      </c>
      <c r="C61" s="7">
        <v>2011</v>
      </c>
      <c r="D61" s="9" t="s">
        <v>5</v>
      </c>
      <c r="E61" s="9" t="s">
        <v>29</v>
      </c>
      <c r="F61" s="54">
        <f t="shared" si="0"/>
        <v>25.400000000000006</v>
      </c>
      <c r="G61" s="78">
        <v>74.599999999999994</v>
      </c>
    </row>
    <row r="62" spans="1:7">
      <c r="A62" s="19" t="s">
        <v>30</v>
      </c>
      <c r="B62" s="19" t="s">
        <v>363</v>
      </c>
      <c r="C62" s="7">
        <v>2011</v>
      </c>
      <c r="D62" s="9" t="s">
        <v>5</v>
      </c>
      <c r="E62" s="9" t="s">
        <v>29</v>
      </c>
      <c r="F62" s="54">
        <f t="shared" si="0"/>
        <v>25.900000000000006</v>
      </c>
      <c r="G62" s="78">
        <v>74.099999999999994</v>
      </c>
    </row>
    <row r="63" spans="1:7">
      <c r="A63" s="19" t="s">
        <v>31</v>
      </c>
      <c r="B63" s="19" t="s">
        <v>364</v>
      </c>
      <c r="C63" s="7">
        <v>2011</v>
      </c>
      <c r="D63" s="9" t="s">
        <v>5</v>
      </c>
      <c r="E63" s="9" t="s">
        <v>29</v>
      </c>
      <c r="F63" s="54">
        <f t="shared" si="0"/>
        <v>25.200000000000003</v>
      </c>
      <c r="G63" s="78">
        <v>74.8</v>
      </c>
    </row>
    <row r="64" spans="1:7">
      <c r="A64" s="19" t="s">
        <v>32</v>
      </c>
      <c r="B64" s="19" t="s">
        <v>365</v>
      </c>
      <c r="C64" s="7">
        <v>2011</v>
      </c>
      <c r="D64" s="9" t="s">
        <v>5</v>
      </c>
      <c r="E64" s="9" t="s">
        <v>29</v>
      </c>
      <c r="F64" s="54">
        <f t="shared" si="0"/>
        <v>25.5</v>
      </c>
      <c r="G64" s="78">
        <v>74.5</v>
      </c>
    </row>
    <row r="65" spans="1:7">
      <c r="A65" s="19" t="s">
        <v>33</v>
      </c>
      <c r="B65" s="19" t="s">
        <v>366</v>
      </c>
      <c r="C65" s="7">
        <v>2011</v>
      </c>
      <c r="D65" s="9" t="s">
        <v>5</v>
      </c>
      <c r="E65" s="9" t="s">
        <v>29</v>
      </c>
      <c r="F65" s="54">
        <f t="shared" si="0"/>
        <v>26.599999999999994</v>
      </c>
      <c r="G65" s="78">
        <v>73.400000000000006</v>
      </c>
    </row>
    <row r="66" spans="1:7">
      <c r="A66" s="19" t="s">
        <v>34</v>
      </c>
      <c r="B66" s="19" t="s">
        <v>367</v>
      </c>
      <c r="C66" s="7">
        <v>2011</v>
      </c>
      <c r="D66" s="9" t="s">
        <v>5</v>
      </c>
      <c r="E66" s="9" t="s">
        <v>29</v>
      </c>
      <c r="F66" s="54">
        <f t="shared" si="0"/>
        <v>24.980000000000004</v>
      </c>
      <c r="G66" s="78">
        <v>75.02</v>
      </c>
    </row>
    <row r="67" spans="1:7">
      <c r="A67" s="19" t="s">
        <v>35</v>
      </c>
      <c r="B67" s="19" t="s">
        <v>368</v>
      </c>
      <c r="C67" s="7">
        <v>2011</v>
      </c>
      <c r="D67" s="9" t="s">
        <v>5</v>
      </c>
      <c r="E67" s="9" t="s">
        <v>29</v>
      </c>
      <c r="F67" s="54">
        <f t="shared" si="0"/>
        <v>25.560000000000002</v>
      </c>
      <c r="G67" s="78">
        <v>74.44</v>
      </c>
    </row>
    <row r="68" spans="1:7">
      <c r="A68" s="20" t="s">
        <v>3</v>
      </c>
      <c r="B68" s="19" t="s">
        <v>336</v>
      </c>
      <c r="C68" s="7">
        <v>2012</v>
      </c>
      <c r="D68" s="9" t="s">
        <v>5</v>
      </c>
      <c r="E68" s="9" t="s">
        <v>29</v>
      </c>
      <c r="F68" s="54">
        <f t="shared" si="0"/>
        <v>25.700000000000003</v>
      </c>
      <c r="G68" s="78">
        <v>74.3</v>
      </c>
    </row>
    <row r="69" spans="1:7">
      <c r="A69" s="20" t="s">
        <v>4</v>
      </c>
      <c r="B69" s="19" t="s">
        <v>337</v>
      </c>
      <c r="C69" s="7">
        <v>2012</v>
      </c>
      <c r="D69" s="9" t="s">
        <v>5</v>
      </c>
      <c r="E69" s="9" t="s">
        <v>29</v>
      </c>
      <c r="F69" s="54">
        <f t="shared" si="0"/>
        <v>24.599999999999994</v>
      </c>
      <c r="G69" s="78">
        <v>75.400000000000006</v>
      </c>
    </row>
    <row r="70" spans="1:7">
      <c r="A70" s="19" t="s">
        <v>5</v>
      </c>
      <c r="B70" s="19" t="s">
        <v>338</v>
      </c>
      <c r="C70" s="7">
        <v>2012</v>
      </c>
      <c r="D70" s="9" t="s">
        <v>5</v>
      </c>
      <c r="E70" s="9" t="s">
        <v>29</v>
      </c>
      <c r="F70" s="54">
        <f t="shared" si="0"/>
        <v>26.700000000000003</v>
      </c>
      <c r="G70" s="78">
        <v>73.3</v>
      </c>
    </row>
    <row r="71" spans="1:7">
      <c r="A71" s="19" t="s">
        <v>6</v>
      </c>
      <c r="B71" s="19" t="s">
        <v>339</v>
      </c>
      <c r="C71" s="7">
        <v>2012</v>
      </c>
      <c r="D71" s="9" t="s">
        <v>5</v>
      </c>
      <c r="E71" s="9" t="s">
        <v>29</v>
      </c>
      <c r="F71" s="54">
        <f t="shared" si="0"/>
        <v>24.299999999999997</v>
      </c>
      <c r="G71" s="78">
        <v>75.7</v>
      </c>
    </row>
    <row r="72" spans="1:7">
      <c r="A72" s="19" t="s">
        <v>7</v>
      </c>
      <c r="B72" s="19" t="s">
        <v>340</v>
      </c>
      <c r="C72" s="7">
        <v>2012</v>
      </c>
      <c r="D72" s="9" t="s">
        <v>5</v>
      </c>
      <c r="E72" s="9" t="s">
        <v>29</v>
      </c>
      <c r="F72" s="54">
        <f t="shared" si="0"/>
        <v>25.099999999999994</v>
      </c>
      <c r="G72" s="78">
        <v>74.900000000000006</v>
      </c>
    </row>
    <row r="73" spans="1:7">
      <c r="A73" s="19" t="s">
        <v>8</v>
      </c>
      <c r="B73" s="19" t="s">
        <v>341</v>
      </c>
      <c r="C73" s="7">
        <v>2012</v>
      </c>
      <c r="D73" s="9" t="s">
        <v>5</v>
      </c>
      <c r="E73" s="9" t="s">
        <v>29</v>
      </c>
      <c r="F73" s="54">
        <f t="shared" si="0"/>
        <v>25.099999999999994</v>
      </c>
      <c r="G73" s="78">
        <v>74.900000000000006</v>
      </c>
    </row>
    <row r="74" spans="1:7">
      <c r="A74" s="19" t="s">
        <v>9</v>
      </c>
      <c r="B74" s="19" t="s">
        <v>342</v>
      </c>
      <c r="C74" s="7">
        <v>2012</v>
      </c>
      <c r="D74" s="9" t="s">
        <v>5</v>
      </c>
      <c r="E74" s="9" t="s">
        <v>29</v>
      </c>
      <c r="F74" s="54">
        <f t="shared" si="0"/>
        <v>24.5</v>
      </c>
      <c r="G74" s="78">
        <v>75.5</v>
      </c>
    </row>
    <row r="75" spans="1:7">
      <c r="A75" s="19" t="s">
        <v>10</v>
      </c>
      <c r="B75" s="19" t="s">
        <v>343</v>
      </c>
      <c r="C75" s="7">
        <v>2012</v>
      </c>
      <c r="D75" s="9" t="s">
        <v>5</v>
      </c>
      <c r="E75" s="9" t="s">
        <v>29</v>
      </c>
      <c r="F75" s="54">
        <f t="shared" si="0"/>
        <v>27.700000000000003</v>
      </c>
      <c r="G75" s="78">
        <v>72.3</v>
      </c>
    </row>
    <row r="76" spans="1:7">
      <c r="A76" s="19" t="s">
        <v>11</v>
      </c>
      <c r="B76" s="19" t="s">
        <v>344</v>
      </c>
      <c r="C76" s="7">
        <v>2012</v>
      </c>
      <c r="D76" s="9" t="s">
        <v>5</v>
      </c>
      <c r="E76" s="9" t="s">
        <v>29</v>
      </c>
      <c r="F76" s="54">
        <f t="shared" si="0"/>
        <v>29.299999999999997</v>
      </c>
      <c r="G76" s="78">
        <v>70.7</v>
      </c>
    </row>
    <row r="77" spans="1:7">
      <c r="A77" s="19" t="s">
        <v>12</v>
      </c>
      <c r="B77" s="19" t="s">
        <v>345</v>
      </c>
      <c r="C77" s="7">
        <v>2012</v>
      </c>
      <c r="D77" s="9" t="s">
        <v>5</v>
      </c>
      <c r="E77" s="9" t="s">
        <v>29</v>
      </c>
      <c r="F77" s="54">
        <f t="shared" si="0"/>
        <v>24.299999999999997</v>
      </c>
      <c r="G77" s="78">
        <v>75.7</v>
      </c>
    </row>
    <row r="78" spans="1:7">
      <c r="A78" s="19" t="s">
        <v>13</v>
      </c>
      <c r="B78" s="19" t="s">
        <v>346</v>
      </c>
      <c r="C78" s="7">
        <v>2012</v>
      </c>
      <c r="D78" s="9" t="s">
        <v>5</v>
      </c>
      <c r="E78" s="9" t="s">
        <v>29</v>
      </c>
      <c r="F78" s="54">
        <f t="shared" si="0"/>
        <v>25.700000000000003</v>
      </c>
      <c r="G78" s="78">
        <v>74.3</v>
      </c>
    </row>
    <row r="79" spans="1:7">
      <c r="A79" s="19" t="s">
        <v>14</v>
      </c>
      <c r="B79" s="19" t="s">
        <v>347</v>
      </c>
      <c r="C79" s="7">
        <v>2012</v>
      </c>
      <c r="D79" s="9" t="s">
        <v>5</v>
      </c>
      <c r="E79" s="9" t="s">
        <v>29</v>
      </c>
      <c r="F79" s="54">
        <f t="shared" si="0"/>
        <v>25.099999999999994</v>
      </c>
      <c r="G79" s="78">
        <v>74.900000000000006</v>
      </c>
    </row>
    <row r="80" spans="1:7">
      <c r="A80" s="19" t="s">
        <v>15</v>
      </c>
      <c r="B80" s="19" t="s">
        <v>348</v>
      </c>
      <c r="C80" s="7">
        <v>2012</v>
      </c>
      <c r="D80" s="9" t="s">
        <v>5</v>
      </c>
      <c r="E80" s="9" t="s">
        <v>29</v>
      </c>
      <c r="F80" s="54">
        <f t="shared" si="0"/>
        <v>27.799999999999997</v>
      </c>
      <c r="G80" s="78">
        <v>72.2</v>
      </c>
    </row>
    <row r="81" spans="1:7">
      <c r="A81" s="19" t="s">
        <v>16</v>
      </c>
      <c r="B81" s="19" t="s">
        <v>349</v>
      </c>
      <c r="C81" s="7">
        <v>2012</v>
      </c>
      <c r="D81" s="9" t="s">
        <v>5</v>
      </c>
      <c r="E81" s="9" t="s">
        <v>29</v>
      </c>
      <c r="F81" s="54">
        <f t="shared" si="0"/>
        <v>26.099999999999994</v>
      </c>
      <c r="G81" s="78">
        <v>73.900000000000006</v>
      </c>
    </row>
    <row r="82" spans="1:7">
      <c r="A82" s="19" t="s">
        <v>17</v>
      </c>
      <c r="B82" s="19" t="s">
        <v>350</v>
      </c>
      <c r="C82" s="7">
        <v>2012</v>
      </c>
      <c r="D82" s="9" t="s">
        <v>5</v>
      </c>
      <c r="E82" s="9" t="s">
        <v>29</v>
      </c>
      <c r="F82" s="54">
        <f t="shared" si="0"/>
        <v>25</v>
      </c>
      <c r="G82" s="78">
        <v>75</v>
      </c>
    </row>
    <row r="83" spans="1:7">
      <c r="A83" s="19" t="s">
        <v>18</v>
      </c>
      <c r="B83" s="19" t="s">
        <v>351</v>
      </c>
      <c r="C83" s="7">
        <v>2012</v>
      </c>
      <c r="D83" s="9" t="s">
        <v>5</v>
      </c>
      <c r="E83" s="9" t="s">
        <v>29</v>
      </c>
      <c r="F83" s="54">
        <f t="shared" si="0"/>
        <v>25.299999999999997</v>
      </c>
      <c r="G83" s="78">
        <v>74.7</v>
      </c>
    </row>
    <row r="84" spans="1:7">
      <c r="A84" s="19" t="s">
        <v>19</v>
      </c>
      <c r="B84" s="19" t="s">
        <v>352</v>
      </c>
      <c r="C84" s="7">
        <v>2012</v>
      </c>
      <c r="D84" s="9" t="s">
        <v>5</v>
      </c>
      <c r="E84" s="9" t="s">
        <v>29</v>
      </c>
      <c r="F84" s="54">
        <f t="shared" si="0"/>
        <v>25.900000000000006</v>
      </c>
      <c r="G84" s="78">
        <v>74.099999999999994</v>
      </c>
    </row>
    <row r="85" spans="1:7">
      <c r="A85" s="19" t="s">
        <v>20</v>
      </c>
      <c r="B85" s="19" t="s">
        <v>353</v>
      </c>
      <c r="C85" s="7">
        <v>2012</v>
      </c>
      <c r="D85" s="9" t="s">
        <v>5</v>
      </c>
      <c r="E85" s="9" t="s">
        <v>29</v>
      </c>
      <c r="F85" s="54">
        <f t="shared" si="0"/>
        <v>25</v>
      </c>
      <c r="G85" s="78">
        <v>75</v>
      </c>
    </row>
    <row r="86" spans="1:7">
      <c r="A86" s="19" t="s">
        <v>21</v>
      </c>
      <c r="B86" s="19" t="s">
        <v>354</v>
      </c>
      <c r="C86" s="7">
        <v>2012</v>
      </c>
      <c r="D86" s="9" t="s">
        <v>5</v>
      </c>
      <c r="E86" s="9" t="s">
        <v>29</v>
      </c>
      <c r="F86" s="54">
        <f t="shared" si="0"/>
        <v>25.900000000000006</v>
      </c>
      <c r="G86" s="78">
        <v>74.099999999999994</v>
      </c>
    </row>
    <row r="87" spans="1:7">
      <c r="A87" s="19" t="s">
        <v>22</v>
      </c>
      <c r="B87" s="19" t="s">
        <v>355</v>
      </c>
      <c r="C87" s="7">
        <v>2012</v>
      </c>
      <c r="D87" s="9" t="s">
        <v>5</v>
      </c>
      <c r="E87" s="9" t="s">
        <v>29</v>
      </c>
      <c r="F87" s="54">
        <f t="shared" si="0"/>
        <v>24.900000000000006</v>
      </c>
      <c r="G87" s="78">
        <v>75.099999999999994</v>
      </c>
    </row>
    <row r="88" spans="1:7">
      <c r="A88" s="19" t="s">
        <v>23</v>
      </c>
      <c r="B88" s="19" t="s">
        <v>356</v>
      </c>
      <c r="C88" s="7">
        <v>2012</v>
      </c>
      <c r="D88" s="9" t="s">
        <v>5</v>
      </c>
      <c r="E88" s="9" t="s">
        <v>29</v>
      </c>
      <c r="F88" s="54">
        <f t="shared" si="0"/>
        <v>27.700000000000003</v>
      </c>
      <c r="G88" s="78">
        <v>72.3</v>
      </c>
    </row>
    <row r="89" spans="1:7">
      <c r="A89" s="19" t="s">
        <v>24</v>
      </c>
      <c r="B89" s="19" t="s">
        <v>357</v>
      </c>
      <c r="C89" s="7">
        <v>2012</v>
      </c>
      <c r="D89" s="9" t="s">
        <v>5</v>
      </c>
      <c r="E89" s="9" t="s">
        <v>29</v>
      </c>
      <c r="F89" s="54">
        <f t="shared" si="0"/>
        <v>25.700000000000003</v>
      </c>
      <c r="G89" s="78">
        <v>74.3</v>
      </c>
    </row>
    <row r="90" spans="1:7">
      <c r="A90" s="19" t="s">
        <v>25</v>
      </c>
      <c r="B90" s="19" t="s">
        <v>358</v>
      </c>
      <c r="C90" s="7">
        <v>2012</v>
      </c>
      <c r="D90" s="9" t="s">
        <v>5</v>
      </c>
      <c r="E90" s="9" t="s">
        <v>29</v>
      </c>
      <c r="F90" s="54">
        <f t="shared" si="0"/>
        <v>25.099999999999994</v>
      </c>
      <c r="G90" s="78">
        <v>74.900000000000006</v>
      </c>
    </row>
    <row r="91" spans="1:7">
      <c r="A91" s="19" t="s">
        <v>26</v>
      </c>
      <c r="B91" s="19" t="s">
        <v>359</v>
      </c>
      <c r="C91" s="7">
        <v>2012</v>
      </c>
      <c r="D91" s="9" t="s">
        <v>5</v>
      </c>
      <c r="E91" s="9" t="s">
        <v>29</v>
      </c>
      <c r="F91" s="54">
        <f t="shared" si="0"/>
        <v>24.799999999999997</v>
      </c>
      <c r="G91" s="78">
        <v>75.2</v>
      </c>
    </row>
    <row r="92" spans="1:7">
      <c r="A92" s="19" t="s">
        <v>27</v>
      </c>
      <c r="B92" s="19" t="s">
        <v>360</v>
      </c>
      <c r="C92" s="7">
        <v>2012</v>
      </c>
      <c r="D92" s="9" t="s">
        <v>5</v>
      </c>
      <c r="E92" s="9" t="s">
        <v>29</v>
      </c>
      <c r="F92" s="54">
        <f t="shared" si="0"/>
        <v>26</v>
      </c>
      <c r="G92" s="78">
        <v>74</v>
      </c>
    </row>
    <row r="93" spans="1:7">
      <c r="A93" s="19" t="s">
        <v>28</v>
      </c>
      <c r="B93" s="19" t="s">
        <v>361</v>
      </c>
      <c r="C93" s="7">
        <v>2012</v>
      </c>
      <c r="D93" s="9" t="s">
        <v>5</v>
      </c>
      <c r="E93" s="9" t="s">
        <v>29</v>
      </c>
      <c r="F93" s="54">
        <f t="shared" si="0"/>
        <v>25.900000000000006</v>
      </c>
      <c r="G93" s="78">
        <v>74.099999999999994</v>
      </c>
    </row>
    <row r="94" spans="1:7">
      <c r="A94" s="19" t="s">
        <v>29</v>
      </c>
      <c r="B94" s="19" t="s">
        <v>362</v>
      </c>
      <c r="C94" s="7">
        <v>2012</v>
      </c>
      <c r="D94" s="9" t="s">
        <v>5</v>
      </c>
      <c r="E94" s="9" t="s">
        <v>29</v>
      </c>
      <c r="F94" s="54">
        <f t="shared" si="0"/>
        <v>25.200000000000003</v>
      </c>
      <c r="G94" s="78">
        <v>74.8</v>
      </c>
    </row>
    <row r="95" spans="1:7">
      <c r="A95" s="19" t="s">
        <v>30</v>
      </c>
      <c r="B95" s="19" t="s">
        <v>363</v>
      </c>
      <c r="C95" s="7">
        <v>2012</v>
      </c>
      <c r="D95" s="9" t="s">
        <v>5</v>
      </c>
      <c r="E95" s="9" t="s">
        <v>29</v>
      </c>
      <c r="F95" s="54">
        <f t="shared" si="0"/>
        <v>25.700000000000003</v>
      </c>
      <c r="G95" s="78">
        <v>74.3</v>
      </c>
    </row>
    <row r="96" spans="1:7">
      <c r="A96" s="19" t="s">
        <v>31</v>
      </c>
      <c r="B96" s="19" t="s">
        <v>364</v>
      </c>
      <c r="C96" s="7">
        <v>2012</v>
      </c>
      <c r="D96" s="9" t="s">
        <v>5</v>
      </c>
      <c r="E96" s="9" t="s">
        <v>29</v>
      </c>
      <c r="F96" s="54">
        <f t="shared" si="0"/>
        <v>25</v>
      </c>
      <c r="G96" s="78">
        <v>75</v>
      </c>
    </row>
    <row r="97" spans="1:7">
      <c r="A97" s="19" t="s">
        <v>32</v>
      </c>
      <c r="B97" s="19" t="s">
        <v>365</v>
      </c>
      <c r="C97" s="7">
        <v>2012</v>
      </c>
      <c r="D97" s="9" t="s">
        <v>5</v>
      </c>
      <c r="E97" s="9" t="s">
        <v>29</v>
      </c>
      <c r="F97" s="54">
        <f t="shared" si="0"/>
        <v>25.400000000000006</v>
      </c>
      <c r="G97" s="78">
        <v>74.599999999999994</v>
      </c>
    </row>
    <row r="98" spans="1:7">
      <c r="A98" s="19" t="s">
        <v>33</v>
      </c>
      <c r="B98" s="19" t="s">
        <v>366</v>
      </c>
      <c r="C98" s="7">
        <v>2012</v>
      </c>
      <c r="D98" s="9" t="s">
        <v>5</v>
      </c>
      <c r="E98" s="9" t="s">
        <v>29</v>
      </c>
      <c r="F98" s="54">
        <f t="shared" si="0"/>
        <v>26.400000000000006</v>
      </c>
      <c r="G98" s="78">
        <v>73.599999999999994</v>
      </c>
    </row>
    <row r="99" spans="1:7">
      <c r="A99" s="19" t="s">
        <v>34</v>
      </c>
      <c r="B99" s="19" t="s">
        <v>367</v>
      </c>
      <c r="C99" s="7">
        <v>2012</v>
      </c>
      <c r="D99" s="9" t="s">
        <v>5</v>
      </c>
      <c r="E99" s="9" t="s">
        <v>29</v>
      </c>
      <c r="F99" s="54">
        <f t="shared" si="0"/>
        <v>24.870000000000005</v>
      </c>
      <c r="G99" s="78">
        <v>75.13</v>
      </c>
    </row>
    <row r="100" spans="1:7">
      <c r="A100" s="19" t="s">
        <v>35</v>
      </c>
      <c r="B100" s="19" t="s">
        <v>368</v>
      </c>
      <c r="C100" s="7">
        <v>2012</v>
      </c>
      <c r="D100" s="9" t="s">
        <v>5</v>
      </c>
      <c r="E100" s="9" t="s">
        <v>29</v>
      </c>
      <c r="F100" s="54">
        <f t="shared" si="0"/>
        <v>25.430000000000007</v>
      </c>
      <c r="G100" s="78">
        <v>74.569999999999993</v>
      </c>
    </row>
    <row r="101" spans="1:7">
      <c r="A101" s="20" t="s">
        <v>3</v>
      </c>
      <c r="B101" s="19" t="s">
        <v>336</v>
      </c>
      <c r="C101" s="7">
        <v>2013</v>
      </c>
      <c r="D101" s="9" t="s">
        <v>5</v>
      </c>
      <c r="E101" s="9" t="s">
        <v>29</v>
      </c>
      <c r="F101" s="1">
        <f t="shared" si="0"/>
        <v>25.5</v>
      </c>
      <c r="G101" s="77">
        <v>74.5</v>
      </c>
    </row>
    <row r="102" spans="1:7">
      <c r="A102" s="20" t="s">
        <v>4</v>
      </c>
      <c r="B102" s="19" t="s">
        <v>337</v>
      </c>
      <c r="C102" s="7">
        <v>2013</v>
      </c>
      <c r="D102" s="9" t="s">
        <v>5</v>
      </c>
      <c r="E102" s="9" t="s">
        <v>29</v>
      </c>
      <c r="F102" s="1">
        <f t="shared" si="0"/>
        <v>24.400000000000006</v>
      </c>
      <c r="G102" s="77">
        <v>75.599999999999994</v>
      </c>
    </row>
    <row r="103" spans="1:7">
      <c r="A103" s="19" t="s">
        <v>5</v>
      </c>
      <c r="B103" s="19" t="s">
        <v>338</v>
      </c>
      <c r="C103" s="7">
        <v>2013</v>
      </c>
      <c r="D103" s="9" t="s">
        <v>5</v>
      </c>
      <c r="E103" s="9" t="s">
        <v>29</v>
      </c>
      <c r="F103" s="1">
        <f t="shared" si="0"/>
        <v>26.400000000000006</v>
      </c>
      <c r="G103" s="77">
        <v>73.599999999999994</v>
      </c>
    </row>
    <row r="104" spans="1:7">
      <c r="A104" s="19" t="s">
        <v>6</v>
      </c>
      <c r="B104" s="19" t="s">
        <v>339</v>
      </c>
      <c r="C104" s="7">
        <v>2013</v>
      </c>
      <c r="D104" s="9" t="s">
        <v>5</v>
      </c>
      <c r="E104" s="9" t="s">
        <v>29</v>
      </c>
      <c r="F104" s="1">
        <f t="shared" si="0"/>
        <v>24.200000000000003</v>
      </c>
      <c r="G104" s="77">
        <v>75.8</v>
      </c>
    </row>
    <row r="105" spans="1:7">
      <c r="A105" s="19" t="s">
        <v>7</v>
      </c>
      <c r="B105" s="19" t="s">
        <v>340</v>
      </c>
      <c r="C105" s="7">
        <v>2013</v>
      </c>
      <c r="D105" s="9" t="s">
        <v>5</v>
      </c>
      <c r="E105" s="9" t="s">
        <v>29</v>
      </c>
      <c r="F105" s="1">
        <f t="shared" si="0"/>
        <v>25</v>
      </c>
      <c r="G105" s="77">
        <v>75</v>
      </c>
    </row>
    <row r="106" spans="1:7">
      <c r="A106" s="19" t="s">
        <v>8</v>
      </c>
      <c r="B106" s="19" t="s">
        <v>341</v>
      </c>
      <c r="C106" s="7">
        <v>2013</v>
      </c>
      <c r="D106" s="9" t="s">
        <v>5</v>
      </c>
      <c r="E106" s="9" t="s">
        <v>29</v>
      </c>
      <c r="F106" s="1">
        <f t="shared" si="0"/>
        <v>24.799999999999997</v>
      </c>
      <c r="G106" s="77">
        <v>75.2</v>
      </c>
    </row>
    <row r="107" spans="1:7">
      <c r="A107" s="19" t="s">
        <v>9</v>
      </c>
      <c r="B107" s="19" t="s">
        <v>342</v>
      </c>
      <c r="C107" s="7">
        <v>2013</v>
      </c>
      <c r="D107" s="9" t="s">
        <v>5</v>
      </c>
      <c r="E107" s="9" t="s">
        <v>29</v>
      </c>
      <c r="F107" s="1">
        <f t="shared" si="0"/>
        <v>24.400000000000006</v>
      </c>
      <c r="G107" s="77">
        <v>75.599999999999994</v>
      </c>
    </row>
    <row r="108" spans="1:7">
      <c r="A108" s="19" t="s">
        <v>10</v>
      </c>
      <c r="B108" s="19" t="s">
        <v>343</v>
      </c>
      <c r="C108" s="7">
        <v>2013</v>
      </c>
      <c r="D108" s="9" t="s">
        <v>5</v>
      </c>
      <c r="E108" s="9" t="s">
        <v>29</v>
      </c>
      <c r="F108" s="1">
        <f t="shared" si="0"/>
        <v>27.5</v>
      </c>
      <c r="G108" s="77">
        <v>72.5</v>
      </c>
    </row>
    <row r="109" spans="1:7">
      <c r="A109" s="19" t="s">
        <v>11</v>
      </c>
      <c r="B109" s="19" t="s">
        <v>344</v>
      </c>
      <c r="C109" s="7">
        <v>2013</v>
      </c>
      <c r="D109" s="9" t="s">
        <v>5</v>
      </c>
      <c r="E109" s="9" t="s">
        <v>29</v>
      </c>
      <c r="F109" s="1">
        <f t="shared" si="0"/>
        <v>28.5</v>
      </c>
      <c r="G109" s="77">
        <v>71.5</v>
      </c>
    </row>
    <row r="110" spans="1:7">
      <c r="A110" s="19" t="s">
        <v>12</v>
      </c>
      <c r="B110" s="19" t="s">
        <v>345</v>
      </c>
      <c r="C110" s="7">
        <v>2013</v>
      </c>
      <c r="D110" s="9" t="s">
        <v>5</v>
      </c>
      <c r="E110" s="9" t="s">
        <v>29</v>
      </c>
      <c r="F110" s="1">
        <f t="shared" si="0"/>
        <v>24.200000000000003</v>
      </c>
      <c r="G110" s="77">
        <v>75.8</v>
      </c>
    </row>
    <row r="111" spans="1:7">
      <c r="A111" s="19" t="s">
        <v>13</v>
      </c>
      <c r="B111" s="19" t="s">
        <v>346</v>
      </c>
      <c r="C111" s="7">
        <v>2013</v>
      </c>
      <c r="D111" s="9" t="s">
        <v>5</v>
      </c>
      <c r="E111" s="9" t="s">
        <v>29</v>
      </c>
      <c r="F111" s="1">
        <f t="shared" si="0"/>
        <v>25.200000000000003</v>
      </c>
      <c r="G111" s="77">
        <v>74.8</v>
      </c>
    </row>
    <row r="112" spans="1:7">
      <c r="A112" s="19" t="s">
        <v>14</v>
      </c>
      <c r="B112" s="19" t="s">
        <v>347</v>
      </c>
      <c r="C112" s="7">
        <v>2013</v>
      </c>
      <c r="D112" s="9" t="s">
        <v>5</v>
      </c>
      <c r="E112" s="9" t="s">
        <v>29</v>
      </c>
      <c r="F112" s="1">
        <f t="shared" si="0"/>
        <v>24.900000000000006</v>
      </c>
      <c r="G112" s="77">
        <v>75.099999999999994</v>
      </c>
    </row>
    <row r="113" spans="1:7">
      <c r="A113" s="19" t="s">
        <v>15</v>
      </c>
      <c r="B113" s="19" t="s">
        <v>348</v>
      </c>
      <c r="C113" s="7">
        <v>2013</v>
      </c>
      <c r="D113" s="9" t="s">
        <v>5</v>
      </c>
      <c r="E113" s="9" t="s">
        <v>29</v>
      </c>
      <c r="F113" s="1">
        <f t="shared" si="0"/>
        <v>27.5</v>
      </c>
      <c r="G113" s="77">
        <v>72.5</v>
      </c>
    </row>
    <row r="114" spans="1:7">
      <c r="A114" s="19" t="s">
        <v>16</v>
      </c>
      <c r="B114" s="19" t="s">
        <v>349</v>
      </c>
      <c r="C114" s="7">
        <v>2013</v>
      </c>
      <c r="D114" s="9" t="s">
        <v>5</v>
      </c>
      <c r="E114" s="9" t="s">
        <v>29</v>
      </c>
      <c r="F114" s="1">
        <f t="shared" si="0"/>
        <v>25.900000000000006</v>
      </c>
      <c r="G114" s="77">
        <v>74.099999999999994</v>
      </c>
    </row>
    <row r="115" spans="1:7">
      <c r="A115" s="19" t="s">
        <v>17</v>
      </c>
      <c r="B115" s="19" t="s">
        <v>350</v>
      </c>
      <c r="C115" s="7">
        <v>2013</v>
      </c>
      <c r="D115" s="9" t="s">
        <v>5</v>
      </c>
      <c r="E115" s="9" t="s">
        <v>29</v>
      </c>
      <c r="F115" s="1">
        <f t="shared" si="0"/>
        <v>24.799999999999997</v>
      </c>
      <c r="G115" s="77">
        <v>75.2</v>
      </c>
    </row>
    <row r="116" spans="1:7">
      <c r="A116" s="19" t="s">
        <v>18</v>
      </c>
      <c r="B116" s="19" t="s">
        <v>351</v>
      </c>
      <c r="C116" s="7">
        <v>2013</v>
      </c>
      <c r="D116" s="9" t="s">
        <v>5</v>
      </c>
      <c r="E116" s="9" t="s">
        <v>29</v>
      </c>
      <c r="F116" s="1">
        <f t="shared" si="0"/>
        <v>25.099999999999994</v>
      </c>
      <c r="G116" s="77">
        <v>74.900000000000006</v>
      </c>
    </row>
    <row r="117" spans="1:7">
      <c r="A117" s="19" t="s">
        <v>19</v>
      </c>
      <c r="B117" s="19" t="s">
        <v>352</v>
      </c>
      <c r="C117" s="7">
        <v>2013</v>
      </c>
      <c r="D117" s="9" t="s">
        <v>5</v>
      </c>
      <c r="E117" s="9" t="s">
        <v>29</v>
      </c>
      <c r="F117" s="1">
        <f t="shared" si="0"/>
        <v>25.700000000000003</v>
      </c>
      <c r="G117" s="77">
        <v>74.3</v>
      </c>
    </row>
    <row r="118" spans="1:7">
      <c r="A118" s="19" t="s">
        <v>20</v>
      </c>
      <c r="B118" s="19" t="s">
        <v>353</v>
      </c>
      <c r="C118" s="7">
        <v>2013</v>
      </c>
      <c r="D118" s="9" t="s">
        <v>5</v>
      </c>
      <c r="E118" s="9" t="s">
        <v>29</v>
      </c>
      <c r="F118" s="1">
        <f t="shared" si="0"/>
        <v>24.799999999999997</v>
      </c>
      <c r="G118" s="77">
        <v>75.2</v>
      </c>
    </row>
    <row r="119" spans="1:7">
      <c r="A119" s="19" t="s">
        <v>21</v>
      </c>
      <c r="B119" s="19" t="s">
        <v>354</v>
      </c>
      <c r="C119" s="7">
        <v>2013</v>
      </c>
      <c r="D119" s="9" t="s">
        <v>5</v>
      </c>
      <c r="E119" s="9" t="s">
        <v>29</v>
      </c>
      <c r="F119" s="1">
        <f t="shared" si="0"/>
        <v>25.5</v>
      </c>
      <c r="G119" s="77">
        <v>74.5</v>
      </c>
    </row>
    <row r="120" spans="1:7">
      <c r="A120" s="19" t="s">
        <v>22</v>
      </c>
      <c r="B120" s="19" t="s">
        <v>355</v>
      </c>
      <c r="C120" s="7">
        <v>2013</v>
      </c>
      <c r="D120" s="9" t="s">
        <v>5</v>
      </c>
      <c r="E120" s="9" t="s">
        <v>29</v>
      </c>
      <c r="F120" s="1">
        <f t="shared" si="0"/>
        <v>24.400000000000006</v>
      </c>
      <c r="G120" s="77">
        <v>75.599999999999994</v>
      </c>
    </row>
    <row r="121" spans="1:7">
      <c r="A121" s="19" t="s">
        <v>23</v>
      </c>
      <c r="B121" s="19" t="s">
        <v>356</v>
      </c>
      <c r="C121" s="7">
        <v>2013</v>
      </c>
      <c r="D121" s="9" t="s">
        <v>5</v>
      </c>
      <c r="E121" s="9" t="s">
        <v>29</v>
      </c>
      <c r="F121" s="1">
        <f t="shared" si="0"/>
        <v>27.5</v>
      </c>
      <c r="G121" s="77">
        <v>72.5</v>
      </c>
    </row>
    <row r="122" spans="1:7">
      <c r="A122" s="19" t="s">
        <v>24</v>
      </c>
      <c r="B122" s="19" t="s">
        <v>357</v>
      </c>
      <c r="C122" s="7">
        <v>2013</v>
      </c>
      <c r="D122" s="9" t="s">
        <v>5</v>
      </c>
      <c r="E122" s="9" t="s">
        <v>29</v>
      </c>
      <c r="F122" s="1">
        <f t="shared" si="0"/>
        <v>25.5</v>
      </c>
      <c r="G122" s="77">
        <v>74.5</v>
      </c>
    </row>
    <row r="123" spans="1:7">
      <c r="A123" s="19" t="s">
        <v>25</v>
      </c>
      <c r="B123" s="19" t="s">
        <v>358</v>
      </c>
      <c r="C123" s="7">
        <v>2013</v>
      </c>
      <c r="D123" s="9" t="s">
        <v>5</v>
      </c>
      <c r="E123" s="9" t="s">
        <v>29</v>
      </c>
      <c r="F123" s="1">
        <f t="shared" si="0"/>
        <v>24.900000000000006</v>
      </c>
      <c r="G123" s="77">
        <v>75.099999999999994</v>
      </c>
    </row>
    <row r="124" spans="1:7">
      <c r="A124" s="19" t="s">
        <v>26</v>
      </c>
      <c r="B124" s="19" t="s">
        <v>359</v>
      </c>
      <c r="C124" s="7">
        <v>2013</v>
      </c>
      <c r="D124" s="9" t="s">
        <v>5</v>
      </c>
      <c r="E124" s="9" t="s">
        <v>29</v>
      </c>
      <c r="F124" s="1">
        <f t="shared" si="0"/>
        <v>24.700000000000003</v>
      </c>
      <c r="G124" s="77">
        <v>75.3</v>
      </c>
    </row>
    <row r="125" spans="1:7">
      <c r="A125" s="19" t="s">
        <v>27</v>
      </c>
      <c r="B125" s="19" t="s">
        <v>360</v>
      </c>
      <c r="C125" s="7">
        <v>2013</v>
      </c>
      <c r="D125" s="9" t="s">
        <v>5</v>
      </c>
      <c r="E125" s="9" t="s">
        <v>29</v>
      </c>
      <c r="F125" s="1">
        <f t="shared" si="0"/>
        <v>25.700000000000003</v>
      </c>
      <c r="G125" s="77">
        <v>74.3</v>
      </c>
    </row>
    <row r="126" spans="1:7">
      <c r="A126" s="19" t="s">
        <v>28</v>
      </c>
      <c r="B126" s="19" t="s">
        <v>361</v>
      </c>
      <c r="C126" s="7">
        <v>2013</v>
      </c>
      <c r="D126" s="9" t="s">
        <v>5</v>
      </c>
      <c r="E126" s="9" t="s">
        <v>29</v>
      </c>
      <c r="F126" s="1">
        <f t="shared" si="0"/>
        <v>25.400000000000006</v>
      </c>
      <c r="G126" s="77">
        <v>74.599999999999994</v>
      </c>
    </row>
    <row r="127" spans="1:7">
      <c r="A127" s="19" t="s">
        <v>29</v>
      </c>
      <c r="B127" s="19" t="s">
        <v>362</v>
      </c>
      <c r="C127" s="7">
        <v>2013</v>
      </c>
      <c r="D127" s="9" t="s">
        <v>5</v>
      </c>
      <c r="E127" s="9" t="s">
        <v>29</v>
      </c>
      <c r="F127" s="1">
        <f t="shared" si="0"/>
        <v>25</v>
      </c>
      <c r="G127" s="77">
        <v>75</v>
      </c>
    </row>
    <row r="128" spans="1:7">
      <c r="A128" s="19" t="s">
        <v>30</v>
      </c>
      <c r="B128" s="19" t="s">
        <v>363</v>
      </c>
      <c r="C128" s="7">
        <v>2013</v>
      </c>
      <c r="D128" s="9" t="s">
        <v>5</v>
      </c>
      <c r="E128" s="9" t="s">
        <v>29</v>
      </c>
      <c r="F128" s="1">
        <f t="shared" si="0"/>
        <v>25.599999999999994</v>
      </c>
      <c r="G128" s="77">
        <v>74.400000000000006</v>
      </c>
    </row>
    <row r="129" spans="1:7">
      <c r="A129" s="19" t="s">
        <v>31</v>
      </c>
      <c r="B129" s="19" t="s">
        <v>364</v>
      </c>
      <c r="C129" s="7">
        <v>2013</v>
      </c>
      <c r="D129" s="9" t="s">
        <v>5</v>
      </c>
      <c r="E129" s="9" t="s">
        <v>29</v>
      </c>
      <c r="F129" s="1">
        <f t="shared" si="0"/>
        <v>24.799999999999997</v>
      </c>
      <c r="G129" s="77">
        <v>75.2</v>
      </c>
    </row>
    <row r="130" spans="1:7">
      <c r="A130" s="19" t="s">
        <v>32</v>
      </c>
      <c r="B130" s="19" t="s">
        <v>365</v>
      </c>
      <c r="C130" s="7">
        <v>2013</v>
      </c>
      <c r="D130" s="9" t="s">
        <v>5</v>
      </c>
      <c r="E130" s="9" t="s">
        <v>29</v>
      </c>
      <c r="F130" s="1">
        <f t="shared" si="0"/>
        <v>25.200000000000003</v>
      </c>
      <c r="G130" s="77">
        <v>74.8</v>
      </c>
    </row>
    <row r="131" spans="1:7">
      <c r="A131" s="19" t="s">
        <v>33</v>
      </c>
      <c r="B131" s="19" t="s">
        <v>366</v>
      </c>
      <c r="C131" s="7">
        <v>2013</v>
      </c>
      <c r="D131" s="9" t="s">
        <v>5</v>
      </c>
      <c r="E131" s="9" t="s">
        <v>29</v>
      </c>
      <c r="F131" s="1">
        <f t="shared" si="0"/>
        <v>26.299999999999997</v>
      </c>
      <c r="G131" s="77">
        <v>73.7</v>
      </c>
    </row>
    <row r="132" spans="1:7">
      <c r="A132" s="19" t="s">
        <v>34</v>
      </c>
      <c r="B132" s="19" t="s">
        <v>367</v>
      </c>
      <c r="C132" s="7">
        <v>2013</v>
      </c>
      <c r="D132" s="9" t="s">
        <v>5</v>
      </c>
      <c r="E132" s="9" t="s">
        <v>29</v>
      </c>
      <c r="F132" s="1">
        <f t="shared" si="0"/>
        <v>24.75</v>
      </c>
      <c r="G132" s="77">
        <v>75.25</v>
      </c>
    </row>
    <row r="133" spans="1:7">
      <c r="A133" s="19" t="s">
        <v>35</v>
      </c>
      <c r="B133" s="19" t="s">
        <v>368</v>
      </c>
      <c r="C133" s="7">
        <v>2013</v>
      </c>
      <c r="D133" s="9" t="s">
        <v>5</v>
      </c>
      <c r="E133" s="9" t="s">
        <v>29</v>
      </c>
      <c r="F133" s="1">
        <f t="shared" si="0"/>
        <v>25.189999999999998</v>
      </c>
      <c r="G133" s="77">
        <v>74.81</v>
      </c>
    </row>
    <row r="134" spans="1:7">
      <c r="A134" s="20" t="s">
        <v>3</v>
      </c>
      <c r="B134" s="19" t="s">
        <v>336</v>
      </c>
      <c r="C134" s="7">
        <v>2014</v>
      </c>
      <c r="D134" s="9" t="s">
        <v>5</v>
      </c>
      <c r="E134" s="9" t="s">
        <v>29</v>
      </c>
      <c r="F134" s="1">
        <f t="shared" si="0"/>
        <v>25.299999999999997</v>
      </c>
      <c r="G134" s="77">
        <v>74.7</v>
      </c>
    </row>
    <row r="135" spans="1:7">
      <c r="A135" s="20" t="s">
        <v>4</v>
      </c>
      <c r="B135" s="19" t="s">
        <v>337</v>
      </c>
      <c r="C135" s="7">
        <v>2014</v>
      </c>
      <c r="D135" s="9" t="s">
        <v>5</v>
      </c>
      <c r="E135" s="9" t="s">
        <v>29</v>
      </c>
      <c r="F135" s="1">
        <f t="shared" si="0"/>
        <v>24.299999999999997</v>
      </c>
      <c r="G135" s="77">
        <v>75.7</v>
      </c>
    </row>
    <row r="136" spans="1:7">
      <c r="A136" s="19" t="s">
        <v>5</v>
      </c>
      <c r="B136" s="19" t="s">
        <v>338</v>
      </c>
      <c r="C136" s="7">
        <v>2014</v>
      </c>
      <c r="D136" s="9" t="s">
        <v>5</v>
      </c>
      <c r="E136" s="9" t="s">
        <v>29</v>
      </c>
      <c r="F136" s="1">
        <f t="shared" si="0"/>
        <v>26.200000000000003</v>
      </c>
      <c r="G136" s="77">
        <v>73.8</v>
      </c>
    </row>
    <row r="137" spans="1:7">
      <c r="A137" s="19" t="s">
        <v>6</v>
      </c>
      <c r="B137" s="19" t="s">
        <v>339</v>
      </c>
      <c r="C137" s="7">
        <v>2014</v>
      </c>
      <c r="D137" s="9" t="s">
        <v>5</v>
      </c>
      <c r="E137" s="9" t="s">
        <v>29</v>
      </c>
      <c r="F137" s="1">
        <f t="shared" si="0"/>
        <v>24.099999999999994</v>
      </c>
      <c r="G137" s="77">
        <v>75.900000000000006</v>
      </c>
    </row>
    <row r="138" spans="1:7">
      <c r="A138" s="19" t="s">
        <v>7</v>
      </c>
      <c r="B138" s="19" t="s">
        <v>340</v>
      </c>
      <c r="C138" s="7">
        <v>2014</v>
      </c>
      <c r="D138" s="9" t="s">
        <v>5</v>
      </c>
      <c r="E138" s="9" t="s">
        <v>29</v>
      </c>
      <c r="F138" s="1">
        <f t="shared" si="0"/>
        <v>24.900000000000006</v>
      </c>
      <c r="G138" s="77">
        <v>75.099999999999994</v>
      </c>
    </row>
    <row r="139" spans="1:7">
      <c r="A139" s="19" t="s">
        <v>8</v>
      </c>
      <c r="B139" s="19" t="s">
        <v>341</v>
      </c>
      <c r="C139" s="7">
        <v>2014</v>
      </c>
      <c r="D139" s="9" t="s">
        <v>5</v>
      </c>
      <c r="E139" s="9" t="s">
        <v>29</v>
      </c>
      <c r="F139" s="1">
        <f t="shared" si="0"/>
        <v>24.5</v>
      </c>
      <c r="G139" s="77">
        <v>75.5</v>
      </c>
    </row>
    <row r="140" spans="1:7">
      <c r="A140" s="19" t="s">
        <v>9</v>
      </c>
      <c r="B140" s="19" t="s">
        <v>342</v>
      </c>
      <c r="C140" s="7">
        <v>2014</v>
      </c>
      <c r="D140" s="9" t="s">
        <v>5</v>
      </c>
      <c r="E140" s="9" t="s">
        <v>29</v>
      </c>
      <c r="F140" s="1">
        <f t="shared" si="0"/>
        <v>24.200000000000003</v>
      </c>
      <c r="G140" s="77">
        <v>75.8</v>
      </c>
    </row>
    <row r="141" spans="1:7">
      <c r="A141" s="19" t="s">
        <v>10</v>
      </c>
      <c r="B141" s="19" t="s">
        <v>343</v>
      </c>
      <c r="C141" s="7">
        <v>2014</v>
      </c>
      <c r="D141" s="9" t="s">
        <v>5</v>
      </c>
      <c r="E141" s="9" t="s">
        <v>29</v>
      </c>
      <c r="F141" s="1">
        <f t="shared" si="0"/>
        <v>27.400000000000006</v>
      </c>
      <c r="G141" s="77">
        <v>72.599999999999994</v>
      </c>
    </row>
    <row r="142" spans="1:7">
      <c r="A142" s="19" t="s">
        <v>11</v>
      </c>
      <c r="B142" s="19" t="s">
        <v>344</v>
      </c>
      <c r="C142" s="7">
        <v>2014</v>
      </c>
      <c r="D142" s="9" t="s">
        <v>5</v>
      </c>
      <c r="E142" s="9" t="s">
        <v>29</v>
      </c>
      <c r="F142" s="1">
        <f t="shared" si="0"/>
        <v>27.700000000000003</v>
      </c>
      <c r="G142" s="77">
        <v>72.3</v>
      </c>
    </row>
    <row r="143" spans="1:7">
      <c r="A143" s="19" t="s">
        <v>12</v>
      </c>
      <c r="B143" s="19" t="s">
        <v>345</v>
      </c>
      <c r="C143" s="7">
        <v>2014</v>
      </c>
      <c r="D143" s="9" t="s">
        <v>5</v>
      </c>
      <c r="E143" s="9" t="s">
        <v>29</v>
      </c>
      <c r="F143" s="1">
        <f t="shared" si="0"/>
        <v>24</v>
      </c>
      <c r="G143" s="77">
        <v>76</v>
      </c>
    </row>
    <row r="144" spans="1:7">
      <c r="A144" s="19" t="s">
        <v>13</v>
      </c>
      <c r="B144" s="19" t="s">
        <v>346</v>
      </c>
      <c r="C144" s="7">
        <v>2014</v>
      </c>
      <c r="D144" s="9" t="s">
        <v>5</v>
      </c>
      <c r="E144" s="9" t="s">
        <v>29</v>
      </c>
      <c r="F144" s="1">
        <f t="shared" si="0"/>
        <v>24.799999999999997</v>
      </c>
      <c r="G144" s="77">
        <v>75.2</v>
      </c>
    </row>
    <row r="145" spans="1:7">
      <c r="A145" s="19" t="s">
        <v>14</v>
      </c>
      <c r="B145" s="19" t="s">
        <v>347</v>
      </c>
      <c r="C145" s="7">
        <v>2014</v>
      </c>
      <c r="D145" s="9" t="s">
        <v>5</v>
      </c>
      <c r="E145" s="9" t="s">
        <v>29</v>
      </c>
      <c r="F145" s="1">
        <f t="shared" si="0"/>
        <v>24.700000000000003</v>
      </c>
      <c r="G145" s="77">
        <v>75.3</v>
      </c>
    </row>
    <row r="146" spans="1:7">
      <c r="A146" s="19" t="s">
        <v>15</v>
      </c>
      <c r="B146" s="19" t="s">
        <v>348</v>
      </c>
      <c r="C146" s="7">
        <v>2014</v>
      </c>
      <c r="D146" s="9" t="s">
        <v>5</v>
      </c>
      <c r="E146" s="9" t="s">
        <v>29</v>
      </c>
      <c r="F146" s="1">
        <f t="shared" si="0"/>
        <v>27.299999999999997</v>
      </c>
      <c r="G146" s="77">
        <v>72.7</v>
      </c>
    </row>
    <row r="147" spans="1:7">
      <c r="A147" s="19" t="s">
        <v>16</v>
      </c>
      <c r="B147" s="19" t="s">
        <v>349</v>
      </c>
      <c r="C147" s="7">
        <v>2014</v>
      </c>
      <c r="D147" s="9" t="s">
        <v>5</v>
      </c>
      <c r="E147" s="9" t="s">
        <v>29</v>
      </c>
      <c r="F147" s="1">
        <f t="shared" si="0"/>
        <v>25.700000000000003</v>
      </c>
      <c r="G147" s="77">
        <v>74.3</v>
      </c>
    </row>
    <row r="148" spans="1:7">
      <c r="A148" s="19" t="s">
        <v>17</v>
      </c>
      <c r="B148" s="19" t="s">
        <v>350</v>
      </c>
      <c r="C148" s="7">
        <v>2014</v>
      </c>
      <c r="D148" s="9" t="s">
        <v>5</v>
      </c>
      <c r="E148" s="9" t="s">
        <v>29</v>
      </c>
      <c r="F148" s="1">
        <f t="shared" si="0"/>
        <v>24.599999999999994</v>
      </c>
      <c r="G148" s="77">
        <v>75.400000000000006</v>
      </c>
    </row>
    <row r="149" spans="1:7">
      <c r="A149" s="19" t="s">
        <v>18</v>
      </c>
      <c r="B149" s="19" t="s">
        <v>351</v>
      </c>
      <c r="C149" s="7">
        <v>2014</v>
      </c>
      <c r="D149" s="9" t="s">
        <v>5</v>
      </c>
      <c r="E149" s="9" t="s">
        <v>29</v>
      </c>
      <c r="F149" s="1">
        <f t="shared" si="0"/>
        <v>24.900000000000006</v>
      </c>
      <c r="G149" s="77">
        <v>75.099999999999994</v>
      </c>
    </row>
    <row r="150" spans="1:7">
      <c r="A150" s="19" t="s">
        <v>19</v>
      </c>
      <c r="B150" s="19" t="s">
        <v>352</v>
      </c>
      <c r="C150" s="7">
        <v>2014</v>
      </c>
      <c r="D150" s="9" t="s">
        <v>5</v>
      </c>
      <c r="E150" s="9" t="s">
        <v>29</v>
      </c>
      <c r="F150" s="1">
        <f t="shared" si="0"/>
        <v>25.5</v>
      </c>
      <c r="G150" s="77">
        <v>74.5</v>
      </c>
    </row>
    <row r="151" spans="1:7">
      <c r="A151" s="19" t="s">
        <v>20</v>
      </c>
      <c r="B151" s="19" t="s">
        <v>353</v>
      </c>
      <c r="C151" s="7">
        <v>2014</v>
      </c>
      <c r="D151" s="9" t="s">
        <v>5</v>
      </c>
      <c r="E151" s="9" t="s">
        <v>29</v>
      </c>
      <c r="F151" s="1">
        <f t="shared" si="0"/>
        <v>24.5</v>
      </c>
      <c r="G151" s="77">
        <v>75.5</v>
      </c>
    </row>
    <row r="152" spans="1:7">
      <c r="A152" s="19" t="s">
        <v>21</v>
      </c>
      <c r="B152" s="19" t="s">
        <v>354</v>
      </c>
      <c r="C152" s="7">
        <v>2014</v>
      </c>
      <c r="D152" s="9" t="s">
        <v>5</v>
      </c>
      <c r="E152" s="9" t="s">
        <v>29</v>
      </c>
      <c r="F152" s="1">
        <f t="shared" si="0"/>
        <v>25.200000000000003</v>
      </c>
      <c r="G152" s="77">
        <v>74.8</v>
      </c>
    </row>
    <row r="153" spans="1:7">
      <c r="A153" s="19" t="s">
        <v>22</v>
      </c>
      <c r="B153" s="19" t="s">
        <v>355</v>
      </c>
      <c r="C153" s="7">
        <v>2014</v>
      </c>
      <c r="D153" s="9" t="s">
        <v>5</v>
      </c>
      <c r="E153" s="9" t="s">
        <v>29</v>
      </c>
      <c r="F153" s="1">
        <f t="shared" si="0"/>
        <v>24</v>
      </c>
      <c r="G153" s="77">
        <v>76</v>
      </c>
    </row>
    <row r="154" spans="1:7">
      <c r="A154" s="19" t="s">
        <v>23</v>
      </c>
      <c r="B154" s="19" t="s">
        <v>356</v>
      </c>
      <c r="C154" s="7">
        <v>2014</v>
      </c>
      <c r="D154" s="9" t="s">
        <v>5</v>
      </c>
      <c r="E154" s="9" t="s">
        <v>29</v>
      </c>
      <c r="F154" s="1">
        <f t="shared" si="0"/>
        <v>27.200000000000003</v>
      </c>
      <c r="G154" s="77">
        <v>72.8</v>
      </c>
    </row>
    <row r="155" spans="1:7">
      <c r="A155" s="19" t="s">
        <v>24</v>
      </c>
      <c r="B155" s="19" t="s">
        <v>357</v>
      </c>
      <c r="C155" s="7">
        <v>2014</v>
      </c>
      <c r="D155" s="9" t="s">
        <v>5</v>
      </c>
      <c r="E155" s="9" t="s">
        <v>29</v>
      </c>
      <c r="F155" s="1">
        <f t="shared" si="0"/>
        <v>25.400000000000006</v>
      </c>
      <c r="G155" s="77">
        <v>74.599999999999994</v>
      </c>
    </row>
    <row r="156" spans="1:7">
      <c r="A156" s="19" t="s">
        <v>25</v>
      </c>
      <c r="B156" s="19" t="s">
        <v>358</v>
      </c>
      <c r="C156" s="7">
        <v>2014</v>
      </c>
      <c r="D156" s="9" t="s">
        <v>5</v>
      </c>
      <c r="E156" s="9" t="s">
        <v>29</v>
      </c>
      <c r="F156" s="1">
        <f t="shared" si="0"/>
        <v>24.799999999999997</v>
      </c>
      <c r="G156" s="77">
        <v>75.2</v>
      </c>
    </row>
    <row r="157" spans="1:7">
      <c r="A157" s="19" t="s">
        <v>26</v>
      </c>
      <c r="B157" s="19" t="s">
        <v>359</v>
      </c>
      <c r="C157" s="7">
        <v>2014</v>
      </c>
      <c r="D157" s="9" t="s">
        <v>5</v>
      </c>
      <c r="E157" s="9" t="s">
        <v>29</v>
      </c>
      <c r="F157" s="1">
        <f t="shared" si="0"/>
        <v>24.5</v>
      </c>
      <c r="G157" s="77">
        <v>75.5</v>
      </c>
    </row>
    <row r="158" spans="1:7">
      <c r="A158" s="19" t="s">
        <v>27</v>
      </c>
      <c r="B158" s="19" t="s">
        <v>360</v>
      </c>
      <c r="C158" s="7">
        <v>2014</v>
      </c>
      <c r="D158" s="9" t="s">
        <v>5</v>
      </c>
      <c r="E158" s="9" t="s">
        <v>29</v>
      </c>
      <c r="F158" s="1">
        <f t="shared" si="0"/>
        <v>25.5</v>
      </c>
      <c r="G158" s="77">
        <v>74.5</v>
      </c>
    </row>
    <row r="159" spans="1:7">
      <c r="A159" s="19" t="s">
        <v>28</v>
      </c>
      <c r="B159" s="19" t="s">
        <v>361</v>
      </c>
      <c r="C159" s="7">
        <v>2014</v>
      </c>
      <c r="D159" s="9" t="s">
        <v>5</v>
      </c>
      <c r="E159" s="9" t="s">
        <v>29</v>
      </c>
      <c r="F159" s="1">
        <f t="shared" si="0"/>
        <v>24.900000000000006</v>
      </c>
      <c r="G159" s="77">
        <v>75.099999999999994</v>
      </c>
    </row>
    <row r="160" spans="1:7">
      <c r="A160" s="19" t="s">
        <v>29</v>
      </c>
      <c r="B160" s="19" t="s">
        <v>362</v>
      </c>
      <c r="C160" s="7">
        <v>2014</v>
      </c>
      <c r="D160" s="9" t="s">
        <v>5</v>
      </c>
      <c r="E160" s="9" t="s">
        <v>29</v>
      </c>
      <c r="F160" s="1">
        <f t="shared" si="0"/>
        <v>24.900000000000006</v>
      </c>
      <c r="G160" s="77">
        <v>75.099999999999994</v>
      </c>
    </row>
    <row r="161" spans="1:7">
      <c r="A161" s="19" t="s">
        <v>30</v>
      </c>
      <c r="B161" s="19" t="s">
        <v>363</v>
      </c>
      <c r="C161" s="7">
        <v>2014</v>
      </c>
      <c r="D161" s="9" t="s">
        <v>5</v>
      </c>
      <c r="E161" s="9" t="s">
        <v>29</v>
      </c>
      <c r="F161" s="1">
        <f t="shared" si="0"/>
        <v>25.400000000000006</v>
      </c>
      <c r="G161" s="77">
        <v>74.599999999999994</v>
      </c>
    </row>
    <row r="162" spans="1:7">
      <c r="A162" s="19" t="s">
        <v>31</v>
      </c>
      <c r="B162" s="19" t="s">
        <v>364</v>
      </c>
      <c r="C162" s="7">
        <v>2014</v>
      </c>
      <c r="D162" s="9" t="s">
        <v>5</v>
      </c>
      <c r="E162" s="9" t="s">
        <v>29</v>
      </c>
      <c r="F162" s="1">
        <f t="shared" si="0"/>
        <v>24.5</v>
      </c>
      <c r="G162" s="77">
        <v>75.5</v>
      </c>
    </row>
    <row r="163" spans="1:7">
      <c r="A163" s="19" t="s">
        <v>32</v>
      </c>
      <c r="B163" s="19" t="s">
        <v>365</v>
      </c>
      <c r="C163" s="7">
        <v>2014</v>
      </c>
      <c r="D163" s="9" t="s">
        <v>5</v>
      </c>
      <c r="E163" s="9" t="s">
        <v>29</v>
      </c>
      <c r="F163" s="1">
        <f t="shared" si="0"/>
        <v>25</v>
      </c>
      <c r="G163" s="77">
        <v>75</v>
      </c>
    </row>
    <row r="164" spans="1:7">
      <c r="A164" s="19" t="s">
        <v>33</v>
      </c>
      <c r="B164" s="19" t="s">
        <v>366</v>
      </c>
      <c r="C164" s="7">
        <v>2014</v>
      </c>
      <c r="D164" s="9" t="s">
        <v>5</v>
      </c>
      <c r="E164" s="9" t="s">
        <v>29</v>
      </c>
      <c r="F164" s="1">
        <f t="shared" si="0"/>
        <v>26.099999999999994</v>
      </c>
      <c r="G164" s="77">
        <v>73.900000000000006</v>
      </c>
    </row>
    <row r="165" spans="1:7">
      <c r="A165" s="19" t="s">
        <v>34</v>
      </c>
      <c r="B165" s="19" t="s">
        <v>367</v>
      </c>
      <c r="C165" s="7">
        <v>2014</v>
      </c>
      <c r="D165" s="9" t="s">
        <v>5</v>
      </c>
      <c r="E165" s="9" t="s">
        <v>29</v>
      </c>
      <c r="F165" s="1">
        <f t="shared" si="0"/>
        <v>24.629999999999995</v>
      </c>
      <c r="G165" s="7">
        <v>75.37</v>
      </c>
    </row>
    <row r="166" spans="1:7">
      <c r="A166" s="19" t="s">
        <v>35</v>
      </c>
      <c r="B166" s="19" t="s">
        <v>368</v>
      </c>
      <c r="C166" s="7">
        <v>2014</v>
      </c>
      <c r="D166" s="9" t="s">
        <v>5</v>
      </c>
      <c r="E166" s="9" t="s">
        <v>29</v>
      </c>
      <c r="F166" s="1">
        <f t="shared" si="0"/>
        <v>24.959999999999994</v>
      </c>
      <c r="G166" s="77">
        <v>75.040000000000006</v>
      </c>
    </row>
    <row r="167" spans="1:7">
      <c r="A167" s="20" t="s">
        <v>3</v>
      </c>
      <c r="B167" s="19" t="s">
        <v>336</v>
      </c>
      <c r="C167" s="7">
        <v>2015</v>
      </c>
      <c r="D167" s="9" t="s">
        <v>5</v>
      </c>
      <c r="E167" s="9" t="s">
        <v>29</v>
      </c>
      <c r="F167" s="1">
        <f t="shared" si="0"/>
        <v>25.099999999999994</v>
      </c>
      <c r="G167" s="77">
        <v>74.900000000000006</v>
      </c>
    </row>
    <row r="168" spans="1:7">
      <c r="A168" s="20" t="s">
        <v>4</v>
      </c>
      <c r="B168" s="19" t="s">
        <v>337</v>
      </c>
      <c r="C168" s="7">
        <v>2015</v>
      </c>
      <c r="D168" s="9" t="s">
        <v>5</v>
      </c>
      <c r="E168" s="9" t="s">
        <v>29</v>
      </c>
      <c r="F168" s="1">
        <f t="shared" si="0"/>
        <v>24.099999999999994</v>
      </c>
      <c r="G168" s="77">
        <v>75.900000000000006</v>
      </c>
    </row>
    <row r="169" spans="1:7">
      <c r="A169" s="19" t="s">
        <v>5</v>
      </c>
      <c r="B169" s="19" t="s">
        <v>338</v>
      </c>
      <c r="C169" s="7">
        <v>2015</v>
      </c>
      <c r="D169" s="9" t="s">
        <v>5</v>
      </c>
      <c r="E169" s="9" t="s">
        <v>29</v>
      </c>
      <c r="F169" s="1">
        <f t="shared" si="0"/>
        <v>26</v>
      </c>
      <c r="G169" s="77">
        <v>74</v>
      </c>
    </row>
    <row r="170" spans="1:7">
      <c r="A170" s="19" t="s">
        <v>6</v>
      </c>
      <c r="B170" s="19" t="s">
        <v>339</v>
      </c>
      <c r="C170" s="7">
        <v>2015</v>
      </c>
      <c r="D170" s="9" t="s">
        <v>5</v>
      </c>
      <c r="E170" s="9" t="s">
        <v>29</v>
      </c>
      <c r="F170" s="1">
        <f t="shared" si="0"/>
        <v>24</v>
      </c>
      <c r="G170" s="77">
        <v>76</v>
      </c>
    </row>
    <row r="171" spans="1:7">
      <c r="A171" s="19" t="s">
        <v>7</v>
      </c>
      <c r="B171" s="19" t="s">
        <v>340</v>
      </c>
      <c r="C171" s="7">
        <v>2015</v>
      </c>
      <c r="D171" s="9" t="s">
        <v>5</v>
      </c>
      <c r="E171" s="9" t="s">
        <v>29</v>
      </c>
      <c r="F171" s="1">
        <f t="shared" si="0"/>
        <v>24.799999999999997</v>
      </c>
      <c r="G171" s="77">
        <v>75.2</v>
      </c>
    </row>
    <row r="172" spans="1:7">
      <c r="A172" s="19" t="s">
        <v>8</v>
      </c>
      <c r="B172" s="19" t="s">
        <v>341</v>
      </c>
      <c r="C172" s="7">
        <v>2015</v>
      </c>
      <c r="D172" s="9" t="s">
        <v>5</v>
      </c>
      <c r="E172" s="9" t="s">
        <v>29</v>
      </c>
      <c r="F172" s="1">
        <f t="shared" si="0"/>
        <v>24.299999999999997</v>
      </c>
      <c r="G172" s="77">
        <v>75.7</v>
      </c>
    </row>
    <row r="173" spans="1:7">
      <c r="A173" s="19" t="s">
        <v>9</v>
      </c>
      <c r="B173" s="19" t="s">
        <v>342</v>
      </c>
      <c r="C173" s="7">
        <v>2015</v>
      </c>
      <c r="D173" s="9" t="s">
        <v>5</v>
      </c>
      <c r="E173" s="9" t="s">
        <v>29</v>
      </c>
      <c r="F173" s="1">
        <f t="shared" si="0"/>
        <v>24.099999999999994</v>
      </c>
      <c r="G173" s="77">
        <v>75.900000000000006</v>
      </c>
    </row>
    <row r="174" spans="1:7">
      <c r="A174" s="19" t="s">
        <v>10</v>
      </c>
      <c r="B174" s="19" t="s">
        <v>343</v>
      </c>
      <c r="C174" s="7">
        <v>2015</v>
      </c>
      <c r="D174" s="9" t="s">
        <v>5</v>
      </c>
      <c r="E174" s="9" t="s">
        <v>29</v>
      </c>
      <c r="F174" s="1">
        <f t="shared" si="0"/>
        <v>27.200000000000003</v>
      </c>
      <c r="G174" s="77">
        <v>72.8</v>
      </c>
    </row>
    <row r="175" spans="1:7">
      <c r="A175" s="19" t="s">
        <v>11</v>
      </c>
      <c r="B175" s="19" t="s">
        <v>344</v>
      </c>
      <c r="C175" s="7">
        <v>2015</v>
      </c>
      <c r="D175" s="9" t="s">
        <v>5</v>
      </c>
      <c r="E175" s="9" t="s">
        <v>29</v>
      </c>
      <c r="F175" s="1">
        <f t="shared" si="0"/>
        <v>27.099999999999994</v>
      </c>
      <c r="G175" s="77">
        <v>72.900000000000006</v>
      </c>
    </row>
    <row r="176" spans="1:7">
      <c r="A176" s="19" t="s">
        <v>12</v>
      </c>
      <c r="B176" s="19" t="s">
        <v>345</v>
      </c>
      <c r="C176" s="7">
        <v>2015</v>
      </c>
      <c r="D176" s="9" t="s">
        <v>5</v>
      </c>
      <c r="E176" s="9" t="s">
        <v>29</v>
      </c>
      <c r="F176" s="1">
        <f t="shared" si="0"/>
        <v>23.900000000000006</v>
      </c>
      <c r="G176" s="77">
        <v>76.099999999999994</v>
      </c>
    </row>
    <row r="177" spans="1:7">
      <c r="A177" s="19" t="s">
        <v>13</v>
      </c>
      <c r="B177" s="19" t="s">
        <v>346</v>
      </c>
      <c r="C177" s="7">
        <v>2015</v>
      </c>
      <c r="D177" s="9" t="s">
        <v>5</v>
      </c>
      <c r="E177" s="9" t="s">
        <v>29</v>
      </c>
      <c r="F177" s="1">
        <f t="shared" si="0"/>
        <v>24.400000000000006</v>
      </c>
      <c r="G177" s="77">
        <v>75.599999999999994</v>
      </c>
    </row>
    <row r="178" spans="1:7">
      <c r="A178" s="19" t="s">
        <v>14</v>
      </c>
      <c r="B178" s="19" t="s">
        <v>347</v>
      </c>
      <c r="C178" s="7">
        <v>2015</v>
      </c>
      <c r="D178" s="9" t="s">
        <v>5</v>
      </c>
      <c r="E178" s="9" t="s">
        <v>29</v>
      </c>
      <c r="F178" s="1">
        <f t="shared" si="0"/>
        <v>24.5</v>
      </c>
      <c r="G178" s="77">
        <v>75.5</v>
      </c>
    </row>
    <row r="179" spans="1:7">
      <c r="A179" s="19" t="s">
        <v>15</v>
      </c>
      <c r="B179" s="19" t="s">
        <v>348</v>
      </c>
      <c r="C179" s="7">
        <v>2015</v>
      </c>
      <c r="D179" s="9" t="s">
        <v>5</v>
      </c>
      <c r="E179" s="9" t="s">
        <v>29</v>
      </c>
      <c r="F179" s="1">
        <f t="shared" si="0"/>
        <v>27.099999999999994</v>
      </c>
      <c r="G179" s="77">
        <v>72.900000000000006</v>
      </c>
    </row>
    <row r="180" spans="1:7">
      <c r="A180" s="19" t="s">
        <v>16</v>
      </c>
      <c r="B180" s="19" t="s">
        <v>349</v>
      </c>
      <c r="C180" s="7">
        <v>2015</v>
      </c>
      <c r="D180" s="9" t="s">
        <v>5</v>
      </c>
      <c r="E180" s="9" t="s">
        <v>29</v>
      </c>
      <c r="F180" s="1">
        <f t="shared" si="0"/>
        <v>25.599999999999994</v>
      </c>
      <c r="G180" s="77">
        <v>74.400000000000006</v>
      </c>
    </row>
    <row r="181" spans="1:7">
      <c r="A181" s="19" t="s">
        <v>17</v>
      </c>
      <c r="B181" s="19" t="s">
        <v>350</v>
      </c>
      <c r="C181" s="7">
        <v>2015</v>
      </c>
      <c r="D181" s="9" t="s">
        <v>5</v>
      </c>
      <c r="E181" s="9" t="s">
        <v>29</v>
      </c>
      <c r="F181" s="1">
        <f t="shared" si="0"/>
        <v>24.5</v>
      </c>
      <c r="G181" s="77">
        <v>75.5</v>
      </c>
    </row>
    <row r="182" spans="1:7">
      <c r="A182" s="19" t="s">
        <v>18</v>
      </c>
      <c r="B182" s="19" t="s">
        <v>351</v>
      </c>
      <c r="C182" s="7">
        <v>2015</v>
      </c>
      <c r="D182" s="9" t="s">
        <v>5</v>
      </c>
      <c r="E182" s="9" t="s">
        <v>29</v>
      </c>
      <c r="F182" s="1">
        <f t="shared" si="0"/>
        <v>24.799999999999997</v>
      </c>
      <c r="G182" s="77">
        <v>75.2</v>
      </c>
    </row>
    <row r="183" spans="1:7">
      <c r="A183" s="19" t="s">
        <v>19</v>
      </c>
      <c r="B183" s="19" t="s">
        <v>352</v>
      </c>
      <c r="C183" s="7">
        <v>2015</v>
      </c>
      <c r="D183" s="9" t="s">
        <v>5</v>
      </c>
      <c r="E183" s="9" t="s">
        <v>29</v>
      </c>
      <c r="F183" s="1">
        <f t="shared" si="0"/>
        <v>25.299999999999997</v>
      </c>
      <c r="G183" s="77">
        <v>74.7</v>
      </c>
    </row>
    <row r="184" spans="1:7">
      <c r="A184" s="19" t="s">
        <v>20</v>
      </c>
      <c r="B184" s="19" t="s">
        <v>353</v>
      </c>
      <c r="C184" s="7">
        <v>2015</v>
      </c>
      <c r="D184" s="9" t="s">
        <v>5</v>
      </c>
      <c r="E184" s="9" t="s">
        <v>29</v>
      </c>
      <c r="F184" s="1">
        <f t="shared" si="0"/>
        <v>24.299999999999997</v>
      </c>
      <c r="G184" s="77">
        <v>75.7</v>
      </c>
    </row>
    <row r="185" spans="1:7">
      <c r="A185" s="19" t="s">
        <v>21</v>
      </c>
      <c r="B185" s="19" t="s">
        <v>354</v>
      </c>
      <c r="C185" s="7">
        <v>2015</v>
      </c>
      <c r="D185" s="9" t="s">
        <v>5</v>
      </c>
      <c r="E185" s="9" t="s">
        <v>29</v>
      </c>
      <c r="F185" s="1">
        <f t="shared" si="0"/>
        <v>24.900000000000006</v>
      </c>
      <c r="G185" s="77">
        <v>75.099999999999994</v>
      </c>
    </row>
    <row r="186" spans="1:7">
      <c r="A186" s="19" t="s">
        <v>22</v>
      </c>
      <c r="B186" s="19" t="s">
        <v>355</v>
      </c>
      <c r="C186" s="7">
        <v>2015</v>
      </c>
      <c r="D186" s="9" t="s">
        <v>5</v>
      </c>
      <c r="E186" s="9" t="s">
        <v>29</v>
      </c>
      <c r="F186" s="1">
        <f t="shared" si="0"/>
        <v>23.599999999999994</v>
      </c>
      <c r="G186" s="77">
        <v>76.400000000000006</v>
      </c>
    </row>
    <row r="187" spans="1:7">
      <c r="A187" s="19" t="s">
        <v>23</v>
      </c>
      <c r="B187" s="19" t="s">
        <v>356</v>
      </c>
      <c r="C187" s="7">
        <v>2015</v>
      </c>
      <c r="D187" s="9" t="s">
        <v>5</v>
      </c>
      <c r="E187" s="9" t="s">
        <v>29</v>
      </c>
      <c r="F187" s="1">
        <f t="shared" si="0"/>
        <v>27</v>
      </c>
      <c r="G187" s="77">
        <v>73</v>
      </c>
    </row>
    <row r="188" spans="1:7">
      <c r="A188" s="19" t="s">
        <v>24</v>
      </c>
      <c r="B188" s="19" t="s">
        <v>357</v>
      </c>
      <c r="C188" s="7">
        <v>2015</v>
      </c>
      <c r="D188" s="9" t="s">
        <v>5</v>
      </c>
      <c r="E188" s="9" t="s">
        <v>29</v>
      </c>
      <c r="F188" s="1">
        <f t="shared" si="0"/>
        <v>25.200000000000003</v>
      </c>
      <c r="G188" s="77">
        <v>74.8</v>
      </c>
    </row>
    <row r="189" spans="1:7">
      <c r="A189" s="19" t="s">
        <v>25</v>
      </c>
      <c r="B189" s="19" t="s">
        <v>358</v>
      </c>
      <c r="C189" s="7">
        <v>2015</v>
      </c>
      <c r="D189" s="9" t="s">
        <v>5</v>
      </c>
      <c r="E189" s="9" t="s">
        <v>29</v>
      </c>
      <c r="F189" s="1">
        <f t="shared" si="0"/>
        <v>24.599999999999994</v>
      </c>
      <c r="G189" s="77">
        <v>75.400000000000006</v>
      </c>
    </row>
    <row r="190" spans="1:7">
      <c r="A190" s="19" t="s">
        <v>26</v>
      </c>
      <c r="B190" s="19" t="s">
        <v>359</v>
      </c>
      <c r="C190" s="7">
        <v>2015</v>
      </c>
      <c r="D190" s="9" t="s">
        <v>5</v>
      </c>
      <c r="E190" s="9" t="s">
        <v>29</v>
      </c>
      <c r="F190" s="1">
        <f t="shared" si="0"/>
        <v>24.400000000000006</v>
      </c>
      <c r="G190" s="77">
        <v>75.599999999999994</v>
      </c>
    </row>
    <row r="191" spans="1:7">
      <c r="A191" s="19" t="s">
        <v>27</v>
      </c>
      <c r="B191" s="19" t="s">
        <v>360</v>
      </c>
      <c r="C191" s="7">
        <v>2015</v>
      </c>
      <c r="D191" s="9" t="s">
        <v>5</v>
      </c>
      <c r="E191" s="9" t="s">
        <v>29</v>
      </c>
      <c r="F191" s="1">
        <f t="shared" si="0"/>
        <v>25.299999999999997</v>
      </c>
      <c r="G191" s="77">
        <v>74.7</v>
      </c>
    </row>
    <row r="192" spans="1:7">
      <c r="A192" s="19" t="s">
        <v>28</v>
      </c>
      <c r="B192" s="19" t="s">
        <v>361</v>
      </c>
      <c r="C192" s="7">
        <v>2015</v>
      </c>
      <c r="D192" s="9" t="s">
        <v>5</v>
      </c>
      <c r="E192" s="9" t="s">
        <v>29</v>
      </c>
      <c r="F192" s="1">
        <f t="shared" si="0"/>
        <v>24.5</v>
      </c>
      <c r="G192" s="77">
        <v>75.5</v>
      </c>
    </row>
    <row r="193" spans="1:7">
      <c r="A193" s="19" t="s">
        <v>29</v>
      </c>
      <c r="B193" s="19" t="s">
        <v>362</v>
      </c>
      <c r="C193" s="7">
        <v>2015</v>
      </c>
      <c r="D193" s="9" t="s">
        <v>5</v>
      </c>
      <c r="E193" s="9" t="s">
        <v>29</v>
      </c>
      <c r="F193" s="1">
        <f t="shared" si="0"/>
        <v>24.700000000000003</v>
      </c>
      <c r="G193" s="77">
        <v>75.3</v>
      </c>
    </row>
    <row r="194" spans="1:7">
      <c r="A194" s="19" t="s">
        <v>30</v>
      </c>
      <c r="B194" s="19" t="s">
        <v>363</v>
      </c>
      <c r="C194" s="7">
        <v>2015</v>
      </c>
      <c r="D194" s="9" t="s">
        <v>5</v>
      </c>
      <c r="E194" s="9" t="s">
        <v>29</v>
      </c>
      <c r="F194" s="1">
        <f t="shared" si="0"/>
        <v>25.200000000000003</v>
      </c>
      <c r="G194" s="77">
        <v>74.8</v>
      </c>
    </row>
    <row r="195" spans="1:7">
      <c r="A195" s="19" t="s">
        <v>31</v>
      </c>
      <c r="B195" s="19" t="s">
        <v>364</v>
      </c>
      <c r="C195" s="7">
        <v>2015</v>
      </c>
      <c r="D195" s="9" t="s">
        <v>5</v>
      </c>
      <c r="E195" s="9" t="s">
        <v>29</v>
      </c>
      <c r="F195" s="1">
        <f t="shared" si="0"/>
        <v>24.200000000000003</v>
      </c>
      <c r="G195" s="77">
        <v>75.8</v>
      </c>
    </row>
    <row r="196" spans="1:7">
      <c r="A196" s="19" t="s">
        <v>32</v>
      </c>
      <c r="B196" s="19" t="s">
        <v>365</v>
      </c>
      <c r="C196" s="7">
        <v>2015</v>
      </c>
      <c r="D196" s="9" t="s">
        <v>5</v>
      </c>
      <c r="E196" s="9" t="s">
        <v>29</v>
      </c>
      <c r="F196" s="1">
        <f t="shared" si="0"/>
        <v>24.799999999999997</v>
      </c>
      <c r="G196" s="77">
        <v>75.2</v>
      </c>
    </row>
    <row r="197" spans="1:7">
      <c r="A197" s="19" t="s">
        <v>33</v>
      </c>
      <c r="B197" s="19" t="s">
        <v>366</v>
      </c>
      <c r="C197" s="7">
        <v>2015</v>
      </c>
      <c r="D197" s="9" t="s">
        <v>5</v>
      </c>
      <c r="E197" s="9" t="s">
        <v>29</v>
      </c>
      <c r="F197" s="1">
        <f t="shared" si="0"/>
        <v>25.900000000000006</v>
      </c>
      <c r="G197" s="77">
        <v>74.099999999999994</v>
      </c>
    </row>
    <row r="198" spans="1:7">
      <c r="A198" s="19" t="s">
        <v>34</v>
      </c>
      <c r="B198" s="19" t="s">
        <v>367</v>
      </c>
      <c r="C198" s="7">
        <v>2015</v>
      </c>
      <c r="D198" s="9" t="s">
        <v>5</v>
      </c>
      <c r="E198" s="9" t="s">
        <v>29</v>
      </c>
      <c r="F198" s="1">
        <f t="shared" si="0"/>
        <v>24.510000000000005</v>
      </c>
      <c r="G198" s="77">
        <v>75.489999999999995</v>
      </c>
    </row>
    <row r="199" spans="1:7">
      <c r="A199" s="19" t="s">
        <v>35</v>
      </c>
      <c r="B199" s="19" t="s">
        <v>368</v>
      </c>
      <c r="C199" s="7">
        <v>2015</v>
      </c>
      <c r="D199" s="9" t="s">
        <v>5</v>
      </c>
      <c r="E199" s="9" t="s">
        <v>29</v>
      </c>
      <c r="F199" s="1">
        <f t="shared" si="0"/>
        <v>24.739999999999995</v>
      </c>
      <c r="G199" s="77">
        <v>75.260000000000005</v>
      </c>
    </row>
    <row r="200" spans="1:7">
      <c r="A200" s="20" t="s">
        <v>3</v>
      </c>
      <c r="B200" s="19" t="s">
        <v>336</v>
      </c>
      <c r="C200" s="23">
        <v>2016</v>
      </c>
      <c r="D200" s="9" t="s">
        <v>5</v>
      </c>
      <c r="E200" s="9" t="s">
        <v>29</v>
      </c>
      <c r="F200" s="1">
        <f t="shared" si="0"/>
        <v>25.17</v>
      </c>
      <c r="G200" s="23">
        <v>74.83</v>
      </c>
    </row>
    <row r="201" spans="1:7">
      <c r="A201" s="20" t="s">
        <v>4</v>
      </c>
      <c r="B201" s="19" t="s">
        <v>337</v>
      </c>
      <c r="C201" s="23">
        <v>2016</v>
      </c>
      <c r="D201" s="9" t="s">
        <v>5</v>
      </c>
      <c r="E201" s="9" t="s">
        <v>29</v>
      </c>
      <c r="F201" s="1">
        <f t="shared" si="0"/>
        <v>24.430000000000007</v>
      </c>
      <c r="G201" s="23">
        <v>75.569999999999993</v>
      </c>
    </row>
    <row r="202" spans="1:7">
      <c r="A202" s="19" t="s">
        <v>5</v>
      </c>
      <c r="B202" s="19" t="s">
        <v>338</v>
      </c>
      <c r="C202" s="23">
        <v>2016</v>
      </c>
      <c r="D202" s="9" t="s">
        <v>5</v>
      </c>
      <c r="E202" s="9" t="s">
        <v>29</v>
      </c>
      <c r="F202" s="1">
        <f t="shared" si="0"/>
        <v>24.39</v>
      </c>
      <c r="G202" s="23">
        <v>75.61</v>
      </c>
    </row>
    <row r="203" spans="1:7">
      <c r="A203" s="19" t="s">
        <v>6</v>
      </c>
      <c r="B203" s="19" t="s">
        <v>339</v>
      </c>
      <c r="C203" s="23">
        <v>2016</v>
      </c>
      <c r="D203" s="9" t="s">
        <v>5</v>
      </c>
      <c r="E203" s="9" t="s">
        <v>29</v>
      </c>
      <c r="F203" s="1">
        <f t="shared" si="0"/>
        <v>24.510000000000005</v>
      </c>
      <c r="G203" s="23">
        <v>75.489999999999995</v>
      </c>
    </row>
    <row r="204" spans="1:7">
      <c r="A204" s="19" t="s">
        <v>7</v>
      </c>
      <c r="B204" s="19" t="s">
        <v>340</v>
      </c>
      <c r="C204" s="23">
        <v>2016</v>
      </c>
      <c r="D204" s="9" t="s">
        <v>5</v>
      </c>
      <c r="E204" s="9" t="s">
        <v>29</v>
      </c>
      <c r="F204" s="1">
        <f t="shared" si="0"/>
        <v>25.64</v>
      </c>
      <c r="G204" s="23">
        <v>74.36</v>
      </c>
    </row>
    <row r="205" spans="1:7">
      <c r="A205" s="19" t="s">
        <v>8</v>
      </c>
      <c r="B205" s="19" t="s">
        <v>341</v>
      </c>
      <c r="C205" s="23">
        <v>2016</v>
      </c>
      <c r="D205" s="9" t="s">
        <v>5</v>
      </c>
      <c r="E205" s="9" t="s">
        <v>29</v>
      </c>
      <c r="F205" s="1">
        <f t="shared" si="0"/>
        <v>24.689999999999998</v>
      </c>
      <c r="G205" s="23">
        <v>75.31</v>
      </c>
    </row>
    <row r="206" spans="1:7">
      <c r="A206" s="19" t="s">
        <v>9</v>
      </c>
      <c r="B206" s="19" t="s">
        <v>342</v>
      </c>
      <c r="C206" s="23">
        <v>2016</v>
      </c>
      <c r="D206" s="9" t="s">
        <v>5</v>
      </c>
      <c r="E206" s="9" t="s">
        <v>29</v>
      </c>
      <c r="F206" s="1">
        <f t="shared" si="0"/>
        <v>24.879999999999995</v>
      </c>
      <c r="G206" s="23">
        <v>75.12</v>
      </c>
    </row>
    <row r="207" spans="1:7">
      <c r="A207" s="19" t="s">
        <v>10</v>
      </c>
      <c r="B207" s="19" t="s">
        <v>343</v>
      </c>
      <c r="C207" s="23">
        <v>2016</v>
      </c>
      <c r="D207" s="9" t="s">
        <v>5</v>
      </c>
      <c r="E207" s="9" t="s">
        <v>29</v>
      </c>
      <c r="F207" s="1">
        <f t="shared" si="0"/>
        <v>26.129999999999995</v>
      </c>
      <c r="G207" s="23">
        <v>73.87</v>
      </c>
    </row>
    <row r="208" spans="1:7">
      <c r="A208" s="19" t="s">
        <v>11</v>
      </c>
      <c r="B208" s="19" t="s">
        <v>344</v>
      </c>
      <c r="C208" s="23">
        <v>2016</v>
      </c>
      <c r="D208" s="9" t="s">
        <v>5</v>
      </c>
      <c r="E208" s="9" t="s">
        <v>29</v>
      </c>
      <c r="F208" s="1">
        <f t="shared" si="0"/>
        <v>24.959999999999994</v>
      </c>
      <c r="G208" s="23">
        <v>75.040000000000006</v>
      </c>
    </row>
    <row r="209" spans="1:7">
      <c r="A209" s="19" t="s">
        <v>12</v>
      </c>
      <c r="B209" s="19" t="s">
        <v>345</v>
      </c>
      <c r="C209" s="23">
        <v>2016</v>
      </c>
      <c r="D209" s="9" t="s">
        <v>5</v>
      </c>
      <c r="E209" s="9" t="s">
        <v>29</v>
      </c>
      <c r="F209" s="1">
        <f t="shared" si="0"/>
        <v>23.730000000000004</v>
      </c>
      <c r="G209" s="23">
        <v>76.27</v>
      </c>
    </row>
    <row r="210" spans="1:7">
      <c r="A210" s="19" t="s">
        <v>13</v>
      </c>
      <c r="B210" s="19" t="s">
        <v>346</v>
      </c>
      <c r="C210" s="23">
        <v>2016</v>
      </c>
      <c r="D210" s="9" t="s">
        <v>5</v>
      </c>
      <c r="E210" s="9" t="s">
        <v>29</v>
      </c>
      <c r="F210" s="1">
        <f t="shared" si="0"/>
        <v>25.260000000000005</v>
      </c>
      <c r="G210" s="23">
        <v>74.739999999999995</v>
      </c>
    </row>
    <row r="211" spans="1:7">
      <c r="A211" s="19" t="s">
        <v>14</v>
      </c>
      <c r="B211" s="19" t="s">
        <v>347</v>
      </c>
      <c r="C211" s="23">
        <v>2016</v>
      </c>
      <c r="D211" s="9" t="s">
        <v>5</v>
      </c>
      <c r="E211" s="9" t="s">
        <v>29</v>
      </c>
      <c r="F211" s="1">
        <f t="shared" si="0"/>
        <v>25.159999999999997</v>
      </c>
      <c r="G211" s="23">
        <v>74.84</v>
      </c>
    </row>
    <row r="212" spans="1:7">
      <c r="A212" s="19" t="s">
        <v>15</v>
      </c>
      <c r="B212" s="19" t="s">
        <v>348</v>
      </c>
      <c r="C212" s="23">
        <v>2016</v>
      </c>
      <c r="D212" s="9" t="s">
        <v>5</v>
      </c>
      <c r="E212" s="9" t="s">
        <v>29</v>
      </c>
      <c r="F212" s="1">
        <f t="shared" si="0"/>
        <v>27.150000000000006</v>
      </c>
      <c r="G212" s="23">
        <v>72.849999999999994</v>
      </c>
    </row>
    <row r="213" spans="1:7">
      <c r="A213" s="19" t="s">
        <v>16</v>
      </c>
      <c r="B213" s="19" t="s">
        <v>349</v>
      </c>
      <c r="C213" s="23">
        <v>2016</v>
      </c>
      <c r="D213" s="9" t="s">
        <v>5</v>
      </c>
      <c r="E213" s="9" t="s">
        <v>29</v>
      </c>
      <c r="F213" s="1">
        <f t="shared" si="0"/>
        <v>25.290000000000006</v>
      </c>
      <c r="G213" s="23">
        <v>74.709999999999994</v>
      </c>
    </row>
    <row r="214" spans="1:7">
      <c r="A214" s="19" t="s">
        <v>17</v>
      </c>
      <c r="B214" s="19" t="s">
        <v>350</v>
      </c>
      <c r="C214" s="23">
        <v>2016</v>
      </c>
      <c r="D214" s="9" t="s">
        <v>5</v>
      </c>
      <c r="E214" s="9" t="s">
        <v>29</v>
      </c>
      <c r="F214" s="1">
        <f t="shared" si="0"/>
        <v>24.870000000000005</v>
      </c>
      <c r="G214" s="23">
        <v>75.13</v>
      </c>
    </row>
    <row r="215" spans="1:7">
      <c r="A215" s="19" t="s">
        <v>18</v>
      </c>
      <c r="B215" s="19" t="s">
        <v>351</v>
      </c>
      <c r="C215" s="23">
        <v>2016</v>
      </c>
      <c r="D215" s="9" t="s">
        <v>5</v>
      </c>
      <c r="E215" s="9" t="s">
        <v>29</v>
      </c>
      <c r="F215" s="1">
        <f t="shared" si="0"/>
        <v>24.89</v>
      </c>
      <c r="G215" s="23">
        <v>75.11</v>
      </c>
    </row>
    <row r="216" spans="1:7">
      <c r="A216" s="19" t="s">
        <v>19</v>
      </c>
      <c r="B216" s="19" t="s">
        <v>352</v>
      </c>
      <c r="C216" s="23">
        <v>2016</v>
      </c>
      <c r="D216" s="9" t="s">
        <v>5</v>
      </c>
      <c r="E216" s="9" t="s">
        <v>29</v>
      </c>
      <c r="F216" s="1">
        <f t="shared" si="0"/>
        <v>25.519999999999996</v>
      </c>
      <c r="G216" s="23">
        <v>74.48</v>
      </c>
    </row>
    <row r="217" spans="1:7">
      <c r="A217" s="19" t="s">
        <v>20</v>
      </c>
      <c r="B217" s="19" t="s">
        <v>353</v>
      </c>
      <c r="C217" s="23">
        <v>2016</v>
      </c>
      <c r="D217" s="9" t="s">
        <v>5</v>
      </c>
      <c r="E217" s="9" t="s">
        <v>29</v>
      </c>
      <c r="F217" s="1">
        <f t="shared" si="0"/>
        <v>25.120000000000005</v>
      </c>
      <c r="G217" s="23">
        <v>74.88</v>
      </c>
    </row>
    <row r="218" spans="1:7">
      <c r="A218" s="19" t="s">
        <v>21</v>
      </c>
      <c r="B218" s="19" t="s">
        <v>354</v>
      </c>
      <c r="C218" s="23">
        <v>2016</v>
      </c>
      <c r="D218" s="9" t="s">
        <v>5</v>
      </c>
      <c r="E218" s="9" t="s">
        <v>29</v>
      </c>
      <c r="F218" s="1">
        <f t="shared" si="0"/>
        <v>25.049999999999997</v>
      </c>
      <c r="G218" s="23">
        <v>74.95</v>
      </c>
    </row>
    <row r="219" spans="1:7">
      <c r="A219" s="19" t="s">
        <v>22</v>
      </c>
      <c r="B219" s="19" t="s">
        <v>355</v>
      </c>
      <c r="C219" s="23">
        <v>2016</v>
      </c>
      <c r="D219" s="9" t="s">
        <v>5</v>
      </c>
      <c r="E219" s="9" t="s">
        <v>29</v>
      </c>
      <c r="F219" s="1">
        <f t="shared" si="0"/>
        <v>24.430000000000007</v>
      </c>
      <c r="G219" s="23">
        <v>75.569999999999993</v>
      </c>
    </row>
    <row r="220" spans="1:7">
      <c r="A220" s="19" t="s">
        <v>23</v>
      </c>
      <c r="B220" s="19" t="s">
        <v>356</v>
      </c>
      <c r="C220" s="23">
        <v>2016</v>
      </c>
      <c r="D220" s="9" t="s">
        <v>5</v>
      </c>
      <c r="E220" s="9" t="s">
        <v>29</v>
      </c>
      <c r="F220" s="1">
        <f t="shared" si="0"/>
        <v>26.260000000000005</v>
      </c>
      <c r="G220" s="23">
        <v>73.739999999999995</v>
      </c>
    </row>
    <row r="221" spans="1:7">
      <c r="A221" s="19" t="s">
        <v>24</v>
      </c>
      <c r="B221" s="19" t="s">
        <v>357</v>
      </c>
      <c r="C221" s="23">
        <v>2016</v>
      </c>
      <c r="D221" s="9" t="s">
        <v>5</v>
      </c>
      <c r="E221" s="9" t="s">
        <v>29</v>
      </c>
      <c r="F221" s="1">
        <f t="shared" si="0"/>
        <v>25.560000000000002</v>
      </c>
      <c r="G221" s="23">
        <v>74.44</v>
      </c>
    </row>
    <row r="222" spans="1:7">
      <c r="A222" s="19" t="s">
        <v>25</v>
      </c>
      <c r="B222" s="19" t="s">
        <v>358</v>
      </c>
      <c r="C222" s="23">
        <v>2016</v>
      </c>
      <c r="D222" s="9" t="s">
        <v>5</v>
      </c>
      <c r="E222" s="9" t="s">
        <v>29</v>
      </c>
      <c r="F222" s="1">
        <f t="shared" si="0"/>
        <v>24.709999999999994</v>
      </c>
      <c r="G222" s="23">
        <v>75.290000000000006</v>
      </c>
    </row>
    <row r="223" spans="1:7">
      <c r="A223" s="19" t="s">
        <v>26</v>
      </c>
      <c r="B223" s="19" t="s">
        <v>359</v>
      </c>
      <c r="C223" s="23">
        <v>2016</v>
      </c>
      <c r="D223" s="9" t="s">
        <v>5</v>
      </c>
      <c r="E223" s="9" t="s">
        <v>29</v>
      </c>
      <c r="F223" s="1">
        <f t="shared" si="0"/>
        <v>24.870000000000005</v>
      </c>
      <c r="G223" s="23">
        <v>75.13</v>
      </c>
    </row>
    <row r="224" spans="1:7">
      <c r="A224" s="19" t="s">
        <v>27</v>
      </c>
      <c r="B224" s="19" t="s">
        <v>360</v>
      </c>
      <c r="C224" s="23">
        <v>2016</v>
      </c>
      <c r="D224" s="9" t="s">
        <v>5</v>
      </c>
      <c r="E224" s="9" t="s">
        <v>29</v>
      </c>
      <c r="F224" s="1">
        <f t="shared" si="0"/>
        <v>25.510000000000005</v>
      </c>
      <c r="G224" s="23">
        <v>74.489999999999995</v>
      </c>
    </row>
    <row r="225" spans="1:7">
      <c r="A225" s="19" t="s">
        <v>28</v>
      </c>
      <c r="B225" s="19" t="s">
        <v>361</v>
      </c>
      <c r="C225" s="23">
        <v>2016</v>
      </c>
      <c r="D225" s="9" t="s">
        <v>5</v>
      </c>
      <c r="E225" s="9" t="s">
        <v>29</v>
      </c>
      <c r="F225" s="1">
        <f t="shared" si="0"/>
        <v>25.260000000000005</v>
      </c>
      <c r="G225" s="23">
        <v>74.739999999999995</v>
      </c>
    </row>
    <row r="226" spans="1:7">
      <c r="A226" s="19" t="s">
        <v>29</v>
      </c>
      <c r="B226" s="19" t="s">
        <v>362</v>
      </c>
      <c r="C226" s="23">
        <v>2016</v>
      </c>
      <c r="D226" s="9" t="s">
        <v>5</v>
      </c>
      <c r="E226" s="9" t="s">
        <v>29</v>
      </c>
      <c r="F226" s="1">
        <f t="shared" si="0"/>
        <v>24.980000000000004</v>
      </c>
      <c r="G226" s="23">
        <v>75.02</v>
      </c>
    </row>
    <row r="227" spans="1:7">
      <c r="A227" s="19" t="s">
        <v>30</v>
      </c>
      <c r="B227" s="19" t="s">
        <v>363</v>
      </c>
      <c r="C227" s="23">
        <v>2016</v>
      </c>
      <c r="D227" s="9" t="s">
        <v>5</v>
      </c>
      <c r="E227" s="9" t="s">
        <v>29</v>
      </c>
      <c r="F227" s="1">
        <f t="shared" si="0"/>
        <v>25.33</v>
      </c>
      <c r="G227" s="23">
        <v>74.67</v>
      </c>
    </row>
    <row r="228" spans="1:7">
      <c r="A228" s="19" t="s">
        <v>31</v>
      </c>
      <c r="B228" s="19" t="s">
        <v>364</v>
      </c>
      <c r="C228" s="23">
        <v>2016</v>
      </c>
      <c r="D228" s="9" t="s">
        <v>5</v>
      </c>
      <c r="E228" s="9" t="s">
        <v>29</v>
      </c>
      <c r="F228" s="1">
        <f t="shared" si="0"/>
        <v>25.14</v>
      </c>
      <c r="G228" s="23">
        <v>74.86</v>
      </c>
    </row>
    <row r="229" spans="1:7">
      <c r="A229" s="19" t="s">
        <v>32</v>
      </c>
      <c r="B229" s="19" t="s">
        <v>365</v>
      </c>
      <c r="C229" s="23">
        <v>2016</v>
      </c>
      <c r="D229" s="9" t="s">
        <v>5</v>
      </c>
      <c r="E229" s="9" t="s">
        <v>29</v>
      </c>
      <c r="F229" s="1">
        <f t="shared" si="0"/>
        <v>25.11</v>
      </c>
      <c r="G229" s="23">
        <v>74.89</v>
      </c>
    </row>
    <row r="230" spans="1:7">
      <c r="A230" s="19" t="s">
        <v>33</v>
      </c>
      <c r="B230" s="19" t="s">
        <v>366</v>
      </c>
      <c r="C230" s="23">
        <v>2016</v>
      </c>
      <c r="D230" s="9" t="s">
        <v>5</v>
      </c>
      <c r="E230" s="9" t="s">
        <v>29</v>
      </c>
      <c r="F230" s="1">
        <f t="shared" si="0"/>
        <v>25.849999999999994</v>
      </c>
      <c r="G230" s="23">
        <v>74.150000000000006</v>
      </c>
    </row>
    <row r="231" spans="1:7">
      <c r="A231" s="19" t="s">
        <v>34</v>
      </c>
      <c r="B231" s="19" t="s">
        <v>367</v>
      </c>
      <c r="C231" s="23">
        <v>2016</v>
      </c>
      <c r="D231" s="9" t="s">
        <v>5</v>
      </c>
      <c r="E231" s="9" t="s">
        <v>29</v>
      </c>
      <c r="F231" s="1">
        <f t="shared" si="0"/>
        <v>25.72</v>
      </c>
      <c r="G231" s="23">
        <v>74.28</v>
      </c>
    </row>
    <row r="232" spans="1:7">
      <c r="A232" s="19" t="s">
        <v>35</v>
      </c>
      <c r="B232" s="19" t="s">
        <v>368</v>
      </c>
      <c r="C232" s="23">
        <v>2016</v>
      </c>
      <c r="D232" s="9" t="s">
        <v>5</v>
      </c>
      <c r="E232" s="9" t="s">
        <v>29</v>
      </c>
      <c r="F232" s="1">
        <f t="shared" si="0"/>
        <v>25.36</v>
      </c>
      <c r="G232" s="23">
        <v>74.64</v>
      </c>
    </row>
    <row r="233" spans="1:7">
      <c r="A233" s="20" t="s">
        <v>3</v>
      </c>
      <c r="B233" s="19" t="s">
        <v>336</v>
      </c>
      <c r="C233" s="23">
        <v>2017</v>
      </c>
      <c r="D233" s="9" t="s">
        <v>5</v>
      </c>
      <c r="E233" s="9" t="s">
        <v>29</v>
      </c>
      <c r="F233" s="1">
        <f t="shared" si="0"/>
        <v>25.120000000000005</v>
      </c>
      <c r="G233" s="23">
        <v>74.88</v>
      </c>
    </row>
    <row r="234" spans="1:7">
      <c r="A234" s="20" t="s">
        <v>4</v>
      </c>
      <c r="B234" s="19" t="s">
        <v>337</v>
      </c>
      <c r="C234" s="23">
        <v>2017</v>
      </c>
      <c r="D234" s="9" t="s">
        <v>5</v>
      </c>
      <c r="E234" s="9" t="s">
        <v>29</v>
      </c>
      <c r="F234" s="1">
        <f t="shared" si="0"/>
        <v>24.400000000000006</v>
      </c>
      <c r="G234" s="23">
        <v>75.599999999999994</v>
      </c>
    </row>
    <row r="235" spans="1:7">
      <c r="A235" s="19" t="s">
        <v>5</v>
      </c>
      <c r="B235" s="19" t="s">
        <v>338</v>
      </c>
      <c r="C235" s="23">
        <v>2017</v>
      </c>
      <c r="D235" s="9" t="s">
        <v>5</v>
      </c>
      <c r="E235" s="9" t="s">
        <v>29</v>
      </c>
      <c r="F235" s="1">
        <f t="shared" si="0"/>
        <v>24.349999999999994</v>
      </c>
      <c r="G235" s="23">
        <v>75.650000000000006</v>
      </c>
    </row>
    <row r="236" spans="1:7">
      <c r="A236" s="19" t="s">
        <v>6</v>
      </c>
      <c r="B236" s="19" t="s">
        <v>339</v>
      </c>
      <c r="C236" s="23">
        <v>2017</v>
      </c>
      <c r="D236" s="9" t="s">
        <v>5</v>
      </c>
      <c r="E236" s="9" t="s">
        <v>29</v>
      </c>
      <c r="F236" s="1">
        <f t="shared" si="0"/>
        <v>24.47</v>
      </c>
      <c r="G236" s="23">
        <v>75.53</v>
      </c>
    </row>
    <row r="237" spans="1:7">
      <c r="A237" s="19" t="s">
        <v>7</v>
      </c>
      <c r="B237" s="19" t="s">
        <v>340</v>
      </c>
      <c r="C237" s="23">
        <v>2017</v>
      </c>
      <c r="D237" s="9" t="s">
        <v>5</v>
      </c>
      <c r="E237" s="9" t="s">
        <v>29</v>
      </c>
      <c r="F237" s="1">
        <f t="shared" si="0"/>
        <v>25.590000000000003</v>
      </c>
      <c r="G237" s="23">
        <v>74.41</v>
      </c>
    </row>
    <row r="238" spans="1:7">
      <c r="A238" s="19" t="s">
        <v>8</v>
      </c>
      <c r="B238" s="19" t="s">
        <v>341</v>
      </c>
      <c r="C238" s="23">
        <v>2017</v>
      </c>
      <c r="D238" s="9" t="s">
        <v>5</v>
      </c>
      <c r="E238" s="9" t="s">
        <v>29</v>
      </c>
      <c r="F238" s="1">
        <f t="shared" si="0"/>
        <v>24.64</v>
      </c>
      <c r="G238" s="23">
        <v>75.36</v>
      </c>
    </row>
    <row r="239" spans="1:7">
      <c r="A239" s="19" t="s">
        <v>9</v>
      </c>
      <c r="B239" s="19" t="s">
        <v>342</v>
      </c>
      <c r="C239" s="23">
        <v>2017</v>
      </c>
      <c r="D239" s="9" t="s">
        <v>5</v>
      </c>
      <c r="E239" s="9" t="s">
        <v>29</v>
      </c>
      <c r="F239" s="1">
        <f t="shared" si="0"/>
        <v>24.840000000000003</v>
      </c>
      <c r="G239" s="23">
        <v>75.16</v>
      </c>
    </row>
    <row r="240" spans="1:7">
      <c r="A240" s="19" t="s">
        <v>10</v>
      </c>
      <c r="B240" s="19" t="s">
        <v>343</v>
      </c>
      <c r="C240" s="23">
        <v>2017</v>
      </c>
      <c r="D240" s="9" t="s">
        <v>5</v>
      </c>
      <c r="E240" s="9" t="s">
        <v>29</v>
      </c>
      <c r="F240" s="1">
        <f t="shared" si="0"/>
        <v>26.08</v>
      </c>
      <c r="G240" s="23">
        <v>73.92</v>
      </c>
    </row>
    <row r="241" spans="1:7">
      <c r="A241" s="19" t="s">
        <v>11</v>
      </c>
      <c r="B241" s="19" t="s">
        <v>344</v>
      </c>
      <c r="C241" s="23">
        <v>2017</v>
      </c>
      <c r="D241" s="9" t="s">
        <v>5</v>
      </c>
      <c r="E241" s="9" t="s">
        <v>29</v>
      </c>
      <c r="F241" s="1">
        <f t="shared" si="0"/>
        <v>24.92</v>
      </c>
      <c r="G241" s="23">
        <v>75.08</v>
      </c>
    </row>
    <row r="242" spans="1:7">
      <c r="A242" s="19" t="s">
        <v>12</v>
      </c>
      <c r="B242" s="19" t="s">
        <v>345</v>
      </c>
      <c r="C242" s="23">
        <v>2017</v>
      </c>
      <c r="D242" s="9" t="s">
        <v>5</v>
      </c>
      <c r="E242" s="9" t="s">
        <v>29</v>
      </c>
      <c r="F242" s="1">
        <f t="shared" si="0"/>
        <v>23.689999999999998</v>
      </c>
      <c r="G242" s="23">
        <v>76.31</v>
      </c>
    </row>
    <row r="243" spans="1:7">
      <c r="A243" s="19" t="s">
        <v>13</v>
      </c>
      <c r="B243" s="19" t="s">
        <v>346</v>
      </c>
      <c r="C243" s="23">
        <v>2017</v>
      </c>
      <c r="D243" s="9" t="s">
        <v>5</v>
      </c>
      <c r="E243" s="9" t="s">
        <v>29</v>
      </c>
      <c r="F243" s="1">
        <f t="shared" si="0"/>
        <v>25.22</v>
      </c>
      <c r="G243" s="23">
        <v>74.78</v>
      </c>
    </row>
    <row r="244" spans="1:7">
      <c r="A244" s="19" t="s">
        <v>14</v>
      </c>
      <c r="B244" s="19" t="s">
        <v>347</v>
      </c>
      <c r="C244" s="23">
        <v>2017</v>
      </c>
      <c r="D244" s="9" t="s">
        <v>5</v>
      </c>
      <c r="E244" s="9" t="s">
        <v>29</v>
      </c>
      <c r="F244" s="1">
        <f t="shared" si="0"/>
        <v>25.120000000000005</v>
      </c>
      <c r="G244" s="23">
        <v>74.88</v>
      </c>
    </row>
    <row r="245" spans="1:7">
      <c r="A245" s="19" t="s">
        <v>15</v>
      </c>
      <c r="B245" s="19" t="s">
        <v>348</v>
      </c>
      <c r="C245" s="23">
        <v>2017</v>
      </c>
      <c r="D245" s="9" t="s">
        <v>5</v>
      </c>
      <c r="E245" s="9" t="s">
        <v>29</v>
      </c>
      <c r="F245" s="1">
        <f t="shared" si="0"/>
        <v>27.11</v>
      </c>
      <c r="G245" s="23">
        <v>72.89</v>
      </c>
    </row>
    <row r="246" spans="1:7">
      <c r="A246" s="19" t="s">
        <v>16</v>
      </c>
      <c r="B246" s="19" t="s">
        <v>349</v>
      </c>
      <c r="C246" s="23">
        <v>2017</v>
      </c>
      <c r="D246" s="9" t="s">
        <v>5</v>
      </c>
      <c r="E246" s="9" t="s">
        <v>29</v>
      </c>
      <c r="F246" s="1">
        <f t="shared" si="0"/>
        <v>25.239999999999995</v>
      </c>
      <c r="G246" s="23">
        <v>74.760000000000005</v>
      </c>
    </row>
    <row r="247" spans="1:7">
      <c r="A247" s="19" t="s">
        <v>17</v>
      </c>
      <c r="B247" s="19" t="s">
        <v>350</v>
      </c>
      <c r="C247" s="23">
        <v>2017</v>
      </c>
      <c r="D247" s="9" t="s">
        <v>5</v>
      </c>
      <c r="E247" s="9" t="s">
        <v>29</v>
      </c>
      <c r="F247" s="1">
        <f t="shared" si="0"/>
        <v>24.83</v>
      </c>
      <c r="G247" s="23">
        <v>75.17</v>
      </c>
    </row>
    <row r="248" spans="1:7">
      <c r="A248" s="19" t="s">
        <v>18</v>
      </c>
      <c r="B248" s="19" t="s">
        <v>351</v>
      </c>
      <c r="C248" s="23">
        <v>2017</v>
      </c>
      <c r="D248" s="9" t="s">
        <v>5</v>
      </c>
      <c r="E248" s="9" t="s">
        <v>29</v>
      </c>
      <c r="F248" s="1">
        <f t="shared" si="0"/>
        <v>24.849999999999994</v>
      </c>
      <c r="G248" s="23">
        <v>75.150000000000006</v>
      </c>
    </row>
    <row r="249" spans="1:7">
      <c r="A249" s="19" t="s">
        <v>19</v>
      </c>
      <c r="B249" s="19" t="s">
        <v>352</v>
      </c>
      <c r="C249" s="23">
        <v>2017</v>
      </c>
      <c r="D249" s="9" t="s">
        <v>5</v>
      </c>
      <c r="E249" s="9" t="s">
        <v>29</v>
      </c>
      <c r="F249" s="1">
        <f t="shared" si="0"/>
        <v>25.489999999999995</v>
      </c>
      <c r="G249" s="23">
        <v>74.510000000000005</v>
      </c>
    </row>
    <row r="250" spans="1:7">
      <c r="A250" s="19" t="s">
        <v>20</v>
      </c>
      <c r="B250" s="19" t="s">
        <v>353</v>
      </c>
      <c r="C250" s="23">
        <v>2017</v>
      </c>
      <c r="D250" s="9" t="s">
        <v>5</v>
      </c>
      <c r="E250" s="9" t="s">
        <v>29</v>
      </c>
      <c r="F250" s="1">
        <f t="shared" si="0"/>
        <v>25.069999999999993</v>
      </c>
      <c r="G250" s="23">
        <v>74.930000000000007</v>
      </c>
    </row>
    <row r="251" spans="1:7">
      <c r="A251" s="19" t="s">
        <v>21</v>
      </c>
      <c r="B251" s="19" t="s">
        <v>354</v>
      </c>
      <c r="C251" s="23">
        <v>2017</v>
      </c>
      <c r="D251" s="9" t="s">
        <v>5</v>
      </c>
      <c r="E251" s="9" t="s">
        <v>29</v>
      </c>
      <c r="F251" s="1">
        <f t="shared" si="0"/>
        <v>25</v>
      </c>
      <c r="G251" s="23">
        <v>75</v>
      </c>
    </row>
    <row r="252" spans="1:7">
      <c r="A252" s="19" t="s">
        <v>22</v>
      </c>
      <c r="B252" s="19" t="s">
        <v>355</v>
      </c>
      <c r="C252" s="23">
        <v>2017</v>
      </c>
      <c r="D252" s="9" t="s">
        <v>5</v>
      </c>
      <c r="E252" s="9" t="s">
        <v>29</v>
      </c>
      <c r="F252" s="1">
        <f t="shared" si="0"/>
        <v>24.39</v>
      </c>
      <c r="G252" s="23">
        <v>75.61</v>
      </c>
    </row>
    <row r="253" spans="1:7">
      <c r="A253" s="19" t="s">
        <v>23</v>
      </c>
      <c r="B253" s="19" t="s">
        <v>356</v>
      </c>
      <c r="C253" s="23">
        <v>2017</v>
      </c>
      <c r="D253" s="9" t="s">
        <v>5</v>
      </c>
      <c r="E253" s="9" t="s">
        <v>29</v>
      </c>
      <c r="F253" s="1">
        <f t="shared" si="0"/>
        <v>26.209999999999994</v>
      </c>
      <c r="G253" s="23">
        <v>73.790000000000006</v>
      </c>
    </row>
    <row r="254" spans="1:7">
      <c r="A254" s="19" t="s">
        <v>24</v>
      </c>
      <c r="B254" s="19" t="s">
        <v>357</v>
      </c>
      <c r="C254" s="23">
        <v>2017</v>
      </c>
      <c r="D254" s="9" t="s">
        <v>5</v>
      </c>
      <c r="E254" s="9" t="s">
        <v>29</v>
      </c>
      <c r="F254" s="1">
        <f t="shared" si="0"/>
        <v>25.519999999999996</v>
      </c>
      <c r="G254" s="23">
        <v>74.48</v>
      </c>
    </row>
    <row r="255" spans="1:7">
      <c r="A255" s="19" t="s">
        <v>25</v>
      </c>
      <c r="B255" s="19" t="s">
        <v>358</v>
      </c>
      <c r="C255" s="23">
        <v>2017</v>
      </c>
      <c r="D255" s="9" t="s">
        <v>5</v>
      </c>
      <c r="E255" s="9" t="s">
        <v>29</v>
      </c>
      <c r="F255" s="1">
        <f t="shared" si="0"/>
        <v>24.67</v>
      </c>
      <c r="G255" s="23">
        <v>75.33</v>
      </c>
    </row>
    <row r="256" spans="1:7">
      <c r="A256" s="19" t="s">
        <v>26</v>
      </c>
      <c r="B256" s="19" t="s">
        <v>359</v>
      </c>
      <c r="C256" s="23">
        <v>2017</v>
      </c>
      <c r="D256" s="9" t="s">
        <v>5</v>
      </c>
      <c r="E256" s="9" t="s">
        <v>29</v>
      </c>
      <c r="F256" s="1">
        <f t="shared" si="0"/>
        <v>24.83</v>
      </c>
      <c r="G256" s="23">
        <v>75.17</v>
      </c>
    </row>
    <row r="257" spans="1:7">
      <c r="A257" s="19" t="s">
        <v>27</v>
      </c>
      <c r="B257" s="19" t="s">
        <v>360</v>
      </c>
      <c r="C257" s="23">
        <v>2017</v>
      </c>
      <c r="D257" s="9" t="s">
        <v>5</v>
      </c>
      <c r="E257" s="9" t="s">
        <v>29</v>
      </c>
      <c r="F257" s="1">
        <f t="shared" ref="F257:F397" si="1">(100-G257)</f>
        <v>25.459999999999994</v>
      </c>
      <c r="G257" s="23">
        <v>74.540000000000006</v>
      </c>
    </row>
    <row r="258" spans="1:7">
      <c r="A258" s="19" t="s">
        <v>28</v>
      </c>
      <c r="B258" s="19" t="s">
        <v>361</v>
      </c>
      <c r="C258" s="23">
        <v>2017</v>
      </c>
      <c r="D258" s="9" t="s">
        <v>5</v>
      </c>
      <c r="E258" s="9" t="s">
        <v>29</v>
      </c>
      <c r="F258" s="1">
        <f t="shared" si="1"/>
        <v>25.22</v>
      </c>
      <c r="G258" s="23">
        <v>74.78</v>
      </c>
    </row>
    <row r="259" spans="1:7">
      <c r="A259" s="19" t="s">
        <v>29</v>
      </c>
      <c r="B259" s="19" t="s">
        <v>362</v>
      </c>
      <c r="C259" s="23">
        <v>2017</v>
      </c>
      <c r="D259" s="9" t="s">
        <v>5</v>
      </c>
      <c r="E259" s="9" t="s">
        <v>29</v>
      </c>
      <c r="F259" s="1">
        <f t="shared" si="1"/>
        <v>24.939999999999998</v>
      </c>
      <c r="G259" s="23">
        <v>75.06</v>
      </c>
    </row>
    <row r="260" spans="1:7">
      <c r="A260" s="19" t="s">
        <v>30</v>
      </c>
      <c r="B260" s="19" t="s">
        <v>363</v>
      </c>
      <c r="C260" s="23">
        <v>2017</v>
      </c>
      <c r="D260" s="9" t="s">
        <v>5</v>
      </c>
      <c r="E260" s="9" t="s">
        <v>29</v>
      </c>
      <c r="F260" s="1">
        <f t="shared" si="1"/>
        <v>25.299999999999997</v>
      </c>
      <c r="G260" s="23">
        <v>74.7</v>
      </c>
    </row>
    <row r="261" spans="1:7">
      <c r="A261" s="19" t="s">
        <v>31</v>
      </c>
      <c r="B261" s="19" t="s">
        <v>364</v>
      </c>
      <c r="C261" s="23">
        <v>2017</v>
      </c>
      <c r="D261" s="9" t="s">
        <v>5</v>
      </c>
      <c r="E261" s="9" t="s">
        <v>29</v>
      </c>
      <c r="F261" s="1">
        <f t="shared" si="1"/>
        <v>25.099999999999994</v>
      </c>
      <c r="G261" s="23">
        <v>74.900000000000006</v>
      </c>
    </row>
    <row r="262" spans="1:7">
      <c r="A262" s="19" t="s">
        <v>32</v>
      </c>
      <c r="B262" s="19" t="s">
        <v>365</v>
      </c>
      <c r="C262" s="23">
        <v>2017</v>
      </c>
      <c r="D262" s="9" t="s">
        <v>5</v>
      </c>
      <c r="E262" s="9" t="s">
        <v>29</v>
      </c>
      <c r="F262" s="1">
        <f t="shared" si="1"/>
        <v>25.049999999999997</v>
      </c>
      <c r="G262" s="23">
        <v>74.95</v>
      </c>
    </row>
    <row r="263" spans="1:7">
      <c r="A263" s="19" t="s">
        <v>33</v>
      </c>
      <c r="B263" s="19" t="s">
        <v>366</v>
      </c>
      <c r="C263" s="23">
        <v>2017</v>
      </c>
      <c r="D263" s="9" t="s">
        <v>5</v>
      </c>
      <c r="E263" s="9" t="s">
        <v>29</v>
      </c>
      <c r="F263" s="1">
        <f t="shared" si="1"/>
        <v>25.799999999999997</v>
      </c>
      <c r="G263" s="23">
        <v>74.2</v>
      </c>
    </row>
    <row r="264" spans="1:7">
      <c r="A264" s="19" t="s">
        <v>34</v>
      </c>
      <c r="B264" s="19" t="s">
        <v>367</v>
      </c>
      <c r="C264" s="23">
        <v>2017</v>
      </c>
      <c r="D264" s="9" t="s">
        <v>5</v>
      </c>
      <c r="E264" s="9" t="s">
        <v>29</v>
      </c>
      <c r="F264" s="1">
        <f t="shared" si="1"/>
        <v>25.67</v>
      </c>
      <c r="G264" s="23">
        <v>74.33</v>
      </c>
    </row>
    <row r="265" spans="1:7">
      <c r="A265" s="19" t="s">
        <v>35</v>
      </c>
      <c r="B265" s="19" t="s">
        <v>368</v>
      </c>
      <c r="C265" s="23">
        <v>2017</v>
      </c>
      <c r="D265" s="9" t="s">
        <v>5</v>
      </c>
      <c r="E265" s="9" t="s">
        <v>29</v>
      </c>
      <c r="F265" s="1">
        <f t="shared" si="1"/>
        <v>25.310000000000002</v>
      </c>
      <c r="G265" s="23">
        <v>74.69</v>
      </c>
    </row>
    <row r="266" spans="1:7">
      <c r="A266" s="20" t="s">
        <v>3</v>
      </c>
      <c r="B266" s="19" t="s">
        <v>336</v>
      </c>
      <c r="C266" s="23">
        <v>2018</v>
      </c>
      <c r="D266" s="9" t="s">
        <v>5</v>
      </c>
      <c r="E266" s="9" t="s">
        <v>29</v>
      </c>
      <c r="F266" s="1">
        <f t="shared" si="1"/>
        <v>25</v>
      </c>
      <c r="G266" s="23">
        <v>75</v>
      </c>
    </row>
    <row r="267" spans="1:7">
      <c r="A267" s="20" t="s">
        <v>4</v>
      </c>
      <c r="B267" s="19" t="s">
        <v>337</v>
      </c>
      <c r="C267" s="23">
        <v>2018</v>
      </c>
      <c r="D267" s="9" t="s">
        <v>5</v>
      </c>
      <c r="E267" s="9" t="s">
        <v>29</v>
      </c>
      <c r="F267" s="1">
        <f t="shared" si="1"/>
        <v>24.299999999999997</v>
      </c>
      <c r="G267" s="23">
        <v>75.7</v>
      </c>
    </row>
    <row r="268" spans="1:7">
      <c r="A268" s="19" t="s">
        <v>5</v>
      </c>
      <c r="B268" s="19" t="s">
        <v>338</v>
      </c>
      <c r="C268" s="23">
        <v>2018</v>
      </c>
      <c r="D268" s="9" t="s">
        <v>5</v>
      </c>
      <c r="E268" s="9" t="s">
        <v>29</v>
      </c>
      <c r="F268" s="1">
        <f t="shared" si="1"/>
        <v>24.239999999999995</v>
      </c>
      <c r="G268" s="23">
        <v>75.760000000000005</v>
      </c>
    </row>
    <row r="269" spans="1:7">
      <c r="A269" s="19" t="s">
        <v>6</v>
      </c>
      <c r="B269" s="19" t="s">
        <v>339</v>
      </c>
      <c r="C269" s="23">
        <v>2018</v>
      </c>
      <c r="D269" s="9" t="s">
        <v>5</v>
      </c>
      <c r="E269" s="9" t="s">
        <v>29</v>
      </c>
      <c r="F269" s="1">
        <f t="shared" si="1"/>
        <v>24.36</v>
      </c>
      <c r="G269" s="23">
        <v>75.64</v>
      </c>
    </row>
    <row r="270" spans="1:7">
      <c r="A270" s="19" t="s">
        <v>7</v>
      </c>
      <c r="B270" s="19" t="s">
        <v>340</v>
      </c>
      <c r="C270" s="23">
        <v>2018</v>
      </c>
      <c r="D270" s="9" t="s">
        <v>5</v>
      </c>
      <c r="E270" s="9" t="s">
        <v>29</v>
      </c>
      <c r="F270" s="1">
        <f t="shared" si="1"/>
        <v>25.480000000000004</v>
      </c>
      <c r="G270" s="23">
        <v>74.52</v>
      </c>
    </row>
    <row r="271" spans="1:7">
      <c r="A271" s="19" t="s">
        <v>8</v>
      </c>
      <c r="B271" s="19" t="s">
        <v>341</v>
      </c>
      <c r="C271" s="23">
        <v>2018</v>
      </c>
      <c r="D271" s="9" t="s">
        <v>5</v>
      </c>
      <c r="E271" s="9" t="s">
        <v>29</v>
      </c>
      <c r="F271" s="1">
        <f t="shared" si="1"/>
        <v>24.519999999999996</v>
      </c>
      <c r="G271" s="23">
        <v>75.48</v>
      </c>
    </row>
    <row r="272" spans="1:7">
      <c r="A272" s="19" t="s">
        <v>9</v>
      </c>
      <c r="B272" s="19" t="s">
        <v>342</v>
      </c>
      <c r="C272" s="23">
        <v>2018</v>
      </c>
      <c r="D272" s="9" t="s">
        <v>5</v>
      </c>
      <c r="E272" s="9" t="s">
        <v>29</v>
      </c>
      <c r="F272" s="1">
        <f t="shared" si="1"/>
        <v>24.700000000000003</v>
      </c>
      <c r="G272" s="23">
        <v>75.3</v>
      </c>
    </row>
    <row r="273" spans="1:7">
      <c r="A273" s="19" t="s">
        <v>10</v>
      </c>
      <c r="B273" s="19" t="s">
        <v>343</v>
      </c>
      <c r="C273" s="23">
        <v>2018</v>
      </c>
      <c r="D273" s="9" t="s">
        <v>5</v>
      </c>
      <c r="E273" s="9" t="s">
        <v>29</v>
      </c>
      <c r="F273" s="1">
        <f t="shared" si="1"/>
        <v>25.950000000000003</v>
      </c>
      <c r="G273" s="23">
        <v>74.05</v>
      </c>
    </row>
    <row r="274" spans="1:7">
      <c r="A274" s="19" t="s">
        <v>11</v>
      </c>
      <c r="B274" s="19" t="s">
        <v>344</v>
      </c>
      <c r="C274" s="23">
        <v>2018</v>
      </c>
      <c r="D274" s="9" t="s">
        <v>5</v>
      </c>
      <c r="E274" s="9" t="s">
        <v>29</v>
      </c>
      <c r="F274" s="1">
        <f t="shared" si="1"/>
        <v>24.799999999999997</v>
      </c>
      <c r="G274" s="23">
        <v>75.2</v>
      </c>
    </row>
    <row r="275" spans="1:7">
      <c r="A275" s="19" t="s">
        <v>12</v>
      </c>
      <c r="B275" s="19" t="s">
        <v>345</v>
      </c>
      <c r="C275" s="23">
        <v>2018</v>
      </c>
      <c r="D275" s="9" t="s">
        <v>5</v>
      </c>
      <c r="E275" s="9" t="s">
        <v>29</v>
      </c>
      <c r="F275" s="1">
        <f t="shared" si="1"/>
        <v>23.590000000000003</v>
      </c>
      <c r="G275" s="23">
        <v>76.41</v>
      </c>
    </row>
    <row r="276" spans="1:7">
      <c r="A276" s="19" t="s">
        <v>13</v>
      </c>
      <c r="B276" s="19" t="s">
        <v>346</v>
      </c>
      <c r="C276" s="23">
        <v>2018</v>
      </c>
      <c r="D276" s="9" t="s">
        <v>5</v>
      </c>
      <c r="E276" s="9" t="s">
        <v>29</v>
      </c>
      <c r="F276" s="1">
        <f t="shared" si="1"/>
        <v>25.08</v>
      </c>
      <c r="G276" s="23">
        <v>74.92</v>
      </c>
    </row>
    <row r="277" spans="1:7">
      <c r="A277" s="19" t="s">
        <v>14</v>
      </c>
      <c r="B277" s="19" t="s">
        <v>347</v>
      </c>
      <c r="C277" s="23">
        <v>2018</v>
      </c>
      <c r="D277" s="9" t="s">
        <v>5</v>
      </c>
      <c r="E277" s="9" t="s">
        <v>29</v>
      </c>
      <c r="F277" s="1">
        <f t="shared" si="1"/>
        <v>24.989999999999995</v>
      </c>
      <c r="G277" s="23">
        <v>75.010000000000005</v>
      </c>
    </row>
    <row r="278" spans="1:7">
      <c r="A278" s="19" t="s">
        <v>15</v>
      </c>
      <c r="B278" s="19" t="s">
        <v>348</v>
      </c>
      <c r="C278" s="23">
        <v>2018</v>
      </c>
      <c r="D278" s="9" t="s">
        <v>5</v>
      </c>
      <c r="E278" s="9" t="s">
        <v>29</v>
      </c>
      <c r="F278" s="1">
        <f t="shared" si="1"/>
        <v>26.959999999999994</v>
      </c>
      <c r="G278" s="23">
        <v>73.040000000000006</v>
      </c>
    </row>
    <row r="279" spans="1:7">
      <c r="A279" s="19" t="s">
        <v>16</v>
      </c>
      <c r="B279" s="19" t="s">
        <v>349</v>
      </c>
      <c r="C279" s="23">
        <v>2018</v>
      </c>
      <c r="D279" s="9" t="s">
        <v>5</v>
      </c>
      <c r="E279" s="9" t="s">
        <v>29</v>
      </c>
      <c r="F279" s="1">
        <f t="shared" si="1"/>
        <v>25.120000000000005</v>
      </c>
      <c r="G279" s="23">
        <v>74.88</v>
      </c>
    </row>
    <row r="280" spans="1:7">
      <c r="A280" s="19" t="s">
        <v>17</v>
      </c>
      <c r="B280" s="19" t="s">
        <v>350</v>
      </c>
      <c r="C280" s="23">
        <v>2018</v>
      </c>
      <c r="D280" s="9" t="s">
        <v>5</v>
      </c>
      <c r="E280" s="9" t="s">
        <v>29</v>
      </c>
      <c r="F280" s="1">
        <f t="shared" si="1"/>
        <v>24.709999999999994</v>
      </c>
      <c r="G280" s="23">
        <v>75.290000000000006</v>
      </c>
    </row>
    <row r="281" spans="1:7">
      <c r="A281" s="19" t="s">
        <v>18</v>
      </c>
      <c r="B281" s="19" t="s">
        <v>351</v>
      </c>
      <c r="C281" s="23">
        <v>2018</v>
      </c>
      <c r="D281" s="9" t="s">
        <v>5</v>
      </c>
      <c r="E281" s="9" t="s">
        <v>29</v>
      </c>
      <c r="F281" s="1">
        <f t="shared" si="1"/>
        <v>24.730000000000004</v>
      </c>
      <c r="G281" s="23">
        <v>75.27</v>
      </c>
    </row>
    <row r="282" spans="1:7">
      <c r="A282" s="19" t="s">
        <v>19</v>
      </c>
      <c r="B282" s="19" t="s">
        <v>352</v>
      </c>
      <c r="C282" s="23">
        <v>2018</v>
      </c>
      <c r="D282" s="9" t="s">
        <v>5</v>
      </c>
      <c r="E282" s="9" t="s">
        <v>29</v>
      </c>
      <c r="F282" s="1">
        <f t="shared" si="1"/>
        <v>25.36</v>
      </c>
      <c r="G282" s="23">
        <v>74.64</v>
      </c>
    </row>
    <row r="283" spans="1:7">
      <c r="A283" s="19" t="s">
        <v>20</v>
      </c>
      <c r="B283" s="19" t="s">
        <v>353</v>
      </c>
      <c r="C283" s="23">
        <v>2018</v>
      </c>
      <c r="D283" s="9" t="s">
        <v>5</v>
      </c>
      <c r="E283" s="9" t="s">
        <v>29</v>
      </c>
      <c r="F283" s="1">
        <f t="shared" si="1"/>
        <v>24.959999999999994</v>
      </c>
      <c r="G283" s="23">
        <v>75.040000000000006</v>
      </c>
    </row>
    <row r="284" spans="1:7">
      <c r="A284" s="19" t="s">
        <v>21</v>
      </c>
      <c r="B284" s="19" t="s">
        <v>354</v>
      </c>
      <c r="C284" s="23">
        <v>2018</v>
      </c>
      <c r="D284" s="9" t="s">
        <v>5</v>
      </c>
      <c r="E284" s="9" t="s">
        <v>29</v>
      </c>
      <c r="F284" s="1">
        <f t="shared" si="1"/>
        <v>24.870000000000005</v>
      </c>
      <c r="G284" s="23">
        <v>75.13</v>
      </c>
    </row>
    <row r="285" spans="1:7">
      <c r="A285" s="19" t="s">
        <v>22</v>
      </c>
      <c r="B285" s="19" t="s">
        <v>355</v>
      </c>
      <c r="C285" s="23">
        <v>2018</v>
      </c>
      <c r="D285" s="9" t="s">
        <v>5</v>
      </c>
      <c r="E285" s="9" t="s">
        <v>29</v>
      </c>
      <c r="F285" s="1">
        <f t="shared" si="1"/>
        <v>24.28</v>
      </c>
      <c r="G285" s="23">
        <v>75.72</v>
      </c>
    </row>
    <row r="286" spans="1:7">
      <c r="A286" s="19" t="s">
        <v>23</v>
      </c>
      <c r="B286" s="19" t="s">
        <v>356</v>
      </c>
      <c r="C286" s="23">
        <v>2018</v>
      </c>
      <c r="D286" s="9" t="s">
        <v>5</v>
      </c>
      <c r="E286" s="9" t="s">
        <v>29</v>
      </c>
      <c r="F286" s="1">
        <f t="shared" si="1"/>
        <v>26.08</v>
      </c>
      <c r="G286" s="23">
        <v>73.92</v>
      </c>
    </row>
    <row r="287" spans="1:7">
      <c r="A287" s="19" t="s">
        <v>24</v>
      </c>
      <c r="B287" s="19" t="s">
        <v>357</v>
      </c>
      <c r="C287" s="23">
        <v>2018</v>
      </c>
      <c r="D287" s="9" t="s">
        <v>5</v>
      </c>
      <c r="E287" s="9" t="s">
        <v>29</v>
      </c>
      <c r="F287" s="1">
        <f t="shared" si="1"/>
        <v>25.39</v>
      </c>
      <c r="G287" s="23">
        <v>74.61</v>
      </c>
    </row>
    <row r="288" spans="1:7">
      <c r="A288" s="19" t="s">
        <v>25</v>
      </c>
      <c r="B288" s="19" t="s">
        <v>358</v>
      </c>
      <c r="C288" s="23">
        <v>2018</v>
      </c>
      <c r="D288" s="9" t="s">
        <v>5</v>
      </c>
      <c r="E288" s="9" t="s">
        <v>29</v>
      </c>
      <c r="F288" s="1">
        <f t="shared" si="1"/>
        <v>24.540000000000006</v>
      </c>
      <c r="G288" s="23">
        <v>75.459999999999994</v>
      </c>
    </row>
    <row r="289" spans="1:7">
      <c r="A289" s="19" t="s">
        <v>26</v>
      </c>
      <c r="B289" s="19" t="s">
        <v>359</v>
      </c>
      <c r="C289" s="23">
        <v>2018</v>
      </c>
      <c r="D289" s="9" t="s">
        <v>5</v>
      </c>
      <c r="E289" s="9" t="s">
        <v>29</v>
      </c>
      <c r="F289" s="1">
        <f t="shared" si="1"/>
        <v>24.72</v>
      </c>
      <c r="G289" s="23">
        <v>75.28</v>
      </c>
    </row>
    <row r="290" spans="1:7">
      <c r="A290" s="19" t="s">
        <v>27</v>
      </c>
      <c r="B290" s="19" t="s">
        <v>360</v>
      </c>
      <c r="C290" s="23">
        <v>2018</v>
      </c>
      <c r="D290" s="9" t="s">
        <v>5</v>
      </c>
      <c r="E290" s="9" t="s">
        <v>29</v>
      </c>
      <c r="F290" s="1">
        <f t="shared" si="1"/>
        <v>25.33</v>
      </c>
      <c r="G290" s="23">
        <v>74.67</v>
      </c>
    </row>
    <row r="291" spans="1:7">
      <c r="A291" s="19" t="s">
        <v>28</v>
      </c>
      <c r="B291" s="19" t="s">
        <v>361</v>
      </c>
      <c r="C291" s="23">
        <v>2018</v>
      </c>
      <c r="D291" s="9" t="s">
        <v>5</v>
      </c>
      <c r="E291" s="9" t="s">
        <v>29</v>
      </c>
      <c r="F291" s="1">
        <f t="shared" si="1"/>
        <v>25.090000000000003</v>
      </c>
      <c r="G291" s="23">
        <v>74.91</v>
      </c>
    </row>
    <row r="292" spans="1:7">
      <c r="A292" s="19" t="s">
        <v>29</v>
      </c>
      <c r="B292" s="19" t="s">
        <v>362</v>
      </c>
      <c r="C292" s="23">
        <v>2018</v>
      </c>
      <c r="D292" s="9" t="s">
        <v>5</v>
      </c>
      <c r="E292" s="9" t="s">
        <v>29</v>
      </c>
      <c r="F292" s="1">
        <f t="shared" si="1"/>
        <v>24.819999999999993</v>
      </c>
      <c r="G292" s="23">
        <v>75.180000000000007</v>
      </c>
    </row>
    <row r="293" spans="1:7">
      <c r="A293" s="19" t="s">
        <v>30</v>
      </c>
      <c r="B293" s="19" t="s">
        <v>363</v>
      </c>
      <c r="C293" s="23">
        <v>2018</v>
      </c>
      <c r="D293" s="9" t="s">
        <v>5</v>
      </c>
      <c r="E293" s="9" t="s">
        <v>29</v>
      </c>
      <c r="F293" s="1">
        <f t="shared" si="1"/>
        <v>25.17</v>
      </c>
      <c r="G293" s="23">
        <v>74.83</v>
      </c>
    </row>
    <row r="294" spans="1:7">
      <c r="A294" s="19" t="s">
        <v>31</v>
      </c>
      <c r="B294" s="19" t="s">
        <v>364</v>
      </c>
      <c r="C294" s="23">
        <v>2018</v>
      </c>
      <c r="D294" s="9" t="s">
        <v>5</v>
      </c>
      <c r="E294" s="9" t="s">
        <v>29</v>
      </c>
      <c r="F294" s="1">
        <f t="shared" si="1"/>
        <v>24.97</v>
      </c>
      <c r="G294" s="23">
        <v>75.03</v>
      </c>
    </row>
    <row r="295" spans="1:7">
      <c r="A295" s="19" t="s">
        <v>32</v>
      </c>
      <c r="B295" s="19" t="s">
        <v>365</v>
      </c>
      <c r="C295" s="23">
        <v>2018</v>
      </c>
      <c r="D295" s="9" t="s">
        <v>5</v>
      </c>
      <c r="E295" s="9" t="s">
        <v>29</v>
      </c>
      <c r="F295" s="1">
        <f t="shared" si="1"/>
        <v>24.950000000000003</v>
      </c>
      <c r="G295" s="23">
        <v>75.05</v>
      </c>
    </row>
    <row r="296" spans="1:7">
      <c r="A296" s="19" t="s">
        <v>33</v>
      </c>
      <c r="B296" s="19" t="s">
        <v>366</v>
      </c>
      <c r="C296" s="23">
        <v>2018</v>
      </c>
      <c r="D296" s="9" t="s">
        <v>5</v>
      </c>
      <c r="E296" s="9" t="s">
        <v>29</v>
      </c>
      <c r="F296" s="1">
        <f t="shared" si="1"/>
        <v>25.67</v>
      </c>
      <c r="G296" s="23">
        <v>74.33</v>
      </c>
    </row>
    <row r="297" spans="1:7">
      <c r="A297" s="19" t="s">
        <v>34</v>
      </c>
      <c r="B297" s="19" t="s">
        <v>367</v>
      </c>
      <c r="C297" s="23">
        <v>2018</v>
      </c>
      <c r="D297" s="9" t="s">
        <v>5</v>
      </c>
      <c r="E297" s="9" t="s">
        <v>29</v>
      </c>
      <c r="F297" s="1">
        <f t="shared" si="1"/>
        <v>25.540000000000006</v>
      </c>
      <c r="G297" s="23">
        <v>74.459999999999994</v>
      </c>
    </row>
    <row r="298" spans="1:7">
      <c r="A298" s="19" t="s">
        <v>35</v>
      </c>
      <c r="B298" s="19" t="s">
        <v>368</v>
      </c>
      <c r="C298" s="23">
        <v>2018</v>
      </c>
      <c r="D298" s="9" t="s">
        <v>5</v>
      </c>
      <c r="E298" s="9" t="s">
        <v>29</v>
      </c>
      <c r="F298" s="1">
        <f t="shared" si="1"/>
        <v>25.189999999999998</v>
      </c>
      <c r="G298" s="23">
        <v>74.81</v>
      </c>
    </row>
    <row r="299" spans="1:7">
      <c r="A299" s="20" t="s">
        <v>3</v>
      </c>
      <c r="B299" s="19" t="s">
        <v>336</v>
      </c>
      <c r="C299" s="23">
        <v>2019</v>
      </c>
      <c r="D299" s="9" t="s">
        <v>5</v>
      </c>
      <c r="E299" s="9" t="s">
        <v>29</v>
      </c>
      <c r="F299" s="1">
        <f t="shared" si="1"/>
        <v>24.900000000000006</v>
      </c>
      <c r="G299" s="23">
        <v>75.099999999999994</v>
      </c>
    </row>
    <row r="300" spans="1:7">
      <c r="A300" s="20" t="s">
        <v>4</v>
      </c>
      <c r="B300" s="19" t="s">
        <v>337</v>
      </c>
      <c r="C300" s="23">
        <v>2019</v>
      </c>
      <c r="D300" s="9" t="s">
        <v>5</v>
      </c>
      <c r="E300" s="9" t="s">
        <v>29</v>
      </c>
      <c r="F300" s="1">
        <f t="shared" si="1"/>
        <v>24.209999999999994</v>
      </c>
      <c r="G300" s="23">
        <v>75.790000000000006</v>
      </c>
    </row>
    <row r="301" spans="1:7">
      <c r="A301" s="19" t="s">
        <v>5</v>
      </c>
      <c r="B301" s="19" t="s">
        <v>338</v>
      </c>
      <c r="C301" s="23">
        <v>2019</v>
      </c>
      <c r="D301" s="9" t="s">
        <v>5</v>
      </c>
      <c r="E301" s="9" t="s">
        <v>29</v>
      </c>
      <c r="F301" s="1">
        <f t="shared" si="1"/>
        <v>24.150000000000006</v>
      </c>
      <c r="G301" s="23">
        <v>75.849999999999994</v>
      </c>
    </row>
    <row r="302" spans="1:7">
      <c r="A302" s="19" t="s">
        <v>6</v>
      </c>
      <c r="B302" s="19" t="s">
        <v>339</v>
      </c>
      <c r="C302" s="23">
        <v>2019</v>
      </c>
      <c r="D302" s="9" t="s">
        <v>5</v>
      </c>
      <c r="E302" s="9" t="s">
        <v>29</v>
      </c>
      <c r="F302" s="1">
        <f t="shared" si="1"/>
        <v>24.25</v>
      </c>
      <c r="G302" s="23">
        <v>75.75</v>
      </c>
    </row>
    <row r="303" spans="1:7">
      <c r="A303" s="19" t="s">
        <v>7</v>
      </c>
      <c r="B303" s="19" t="s">
        <v>340</v>
      </c>
      <c r="C303" s="23">
        <v>2019</v>
      </c>
      <c r="D303" s="9" t="s">
        <v>5</v>
      </c>
      <c r="E303" s="9" t="s">
        <v>29</v>
      </c>
      <c r="F303" s="1">
        <f t="shared" si="1"/>
        <v>25.340000000000003</v>
      </c>
      <c r="G303" s="23">
        <v>74.66</v>
      </c>
    </row>
    <row r="304" spans="1:7">
      <c r="A304" s="19" t="s">
        <v>8</v>
      </c>
      <c r="B304" s="19" t="s">
        <v>341</v>
      </c>
      <c r="C304" s="23">
        <v>2019</v>
      </c>
      <c r="D304" s="9" t="s">
        <v>5</v>
      </c>
      <c r="E304" s="9" t="s">
        <v>29</v>
      </c>
      <c r="F304" s="1">
        <f t="shared" si="1"/>
        <v>24.439999999999998</v>
      </c>
      <c r="G304" s="23">
        <v>75.56</v>
      </c>
    </row>
    <row r="305" spans="1:7">
      <c r="A305" s="19" t="s">
        <v>9</v>
      </c>
      <c r="B305" s="19" t="s">
        <v>342</v>
      </c>
      <c r="C305" s="23">
        <v>2019</v>
      </c>
      <c r="D305" s="9" t="s">
        <v>5</v>
      </c>
      <c r="E305" s="9" t="s">
        <v>29</v>
      </c>
      <c r="F305" s="1">
        <f t="shared" si="1"/>
        <v>24.61</v>
      </c>
      <c r="G305" s="23">
        <v>75.39</v>
      </c>
    </row>
    <row r="306" spans="1:7">
      <c r="A306" s="19" t="s">
        <v>10</v>
      </c>
      <c r="B306" s="19" t="s">
        <v>343</v>
      </c>
      <c r="C306" s="23">
        <v>2019</v>
      </c>
      <c r="D306" s="9" t="s">
        <v>5</v>
      </c>
      <c r="E306" s="9" t="s">
        <v>29</v>
      </c>
      <c r="F306" s="1">
        <f t="shared" si="1"/>
        <v>25.840000000000003</v>
      </c>
      <c r="G306" s="23">
        <v>74.16</v>
      </c>
    </row>
    <row r="307" spans="1:7">
      <c r="A307" s="19" t="s">
        <v>11</v>
      </c>
      <c r="B307" s="19" t="s">
        <v>344</v>
      </c>
      <c r="C307" s="23">
        <v>2019</v>
      </c>
      <c r="D307" s="9" t="s">
        <v>5</v>
      </c>
      <c r="E307" s="9" t="s">
        <v>29</v>
      </c>
      <c r="F307" s="1">
        <f t="shared" si="1"/>
        <v>24.709999999999994</v>
      </c>
      <c r="G307" s="23">
        <v>75.290000000000006</v>
      </c>
    </row>
    <row r="308" spans="1:7">
      <c r="A308" s="19" t="s">
        <v>12</v>
      </c>
      <c r="B308" s="19" t="s">
        <v>345</v>
      </c>
      <c r="C308" s="23">
        <v>2019</v>
      </c>
      <c r="D308" s="9" t="s">
        <v>5</v>
      </c>
      <c r="E308" s="9" t="s">
        <v>29</v>
      </c>
      <c r="F308" s="1">
        <f t="shared" si="1"/>
        <v>23.510000000000005</v>
      </c>
      <c r="G308" s="23">
        <v>76.489999999999995</v>
      </c>
    </row>
    <row r="309" spans="1:7">
      <c r="A309" s="19" t="s">
        <v>13</v>
      </c>
      <c r="B309" s="19" t="s">
        <v>346</v>
      </c>
      <c r="C309" s="23">
        <v>2019</v>
      </c>
      <c r="D309" s="9" t="s">
        <v>5</v>
      </c>
      <c r="E309" s="9" t="s">
        <v>29</v>
      </c>
      <c r="F309" s="1">
        <f t="shared" si="1"/>
        <v>25</v>
      </c>
      <c r="G309" s="23">
        <v>75</v>
      </c>
    </row>
    <row r="310" spans="1:7">
      <c r="A310" s="19" t="s">
        <v>14</v>
      </c>
      <c r="B310" s="19" t="s">
        <v>347</v>
      </c>
      <c r="C310" s="23">
        <v>2019</v>
      </c>
      <c r="D310" s="9" t="s">
        <v>5</v>
      </c>
      <c r="E310" s="9" t="s">
        <v>29</v>
      </c>
      <c r="F310" s="1">
        <f t="shared" si="1"/>
        <v>24.900000000000006</v>
      </c>
      <c r="G310" s="23">
        <v>75.099999999999994</v>
      </c>
    </row>
    <row r="311" spans="1:7">
      <c r="A311" s="19" t="s">
        <v>15</v>
      </c>
      <c r="B311" s="19" t="s">
        <v>348</v>
      </c>
      <c r="C311" s="23">
        <v>2019</v>
      </c>
      <c r="D311" s="9" t="s">
        <v>5</v>
      </c>
      <c r="E311" s="9" t="s">
        <v>29</v>
      </c>
      <c r="F311" s="1">
        <f t="shared" si="1"/>
        <v>26.840000000000003</v>
      </c>
      <c r="G311" s="23">
        <v>73.16</v>
      </c>
    </row>
    <row r="312" spans="1:7">
      <c r="A312" s="19" t="s">
        <v>16</v>
      </c>
      <c r="B312" s="19" t="s">
        <v>349</v>
      </c>
      <c r="C312" s="23">
        <v>2019</v>
      </c>
      <c r="D312" s="9" t="s">
        <v>5</v>
      </c>
      <c r="E312" s="9" t="s">
        <v>29</v>
      </c>
      <c r="F312" s="1">
        <f t="shared" si="1"/>
        <v>25.019999999999996</v>
      </c>
      <c r="G312" s="23">
        <v>74.98</v>
      </c>
    </row>
    <row r="313" spans="1:7">
      <c r="A313" s="19" t="s">
        <v>17</v>
      </c>
      <c r="B313" s="19" t="s">
        <v>350</v>
      </c>
      <c r="C313" s="23">
        <v>2019</v>
      </c>
      <c r="D313" s="9" t="s">
        <v>5</v>
      </c>
      <c r="E313" s="9" t="s">
        <v>29</v>
      </c>
      <c r="F313" s="1">
        <f t="shared" si="1"/>
        <v>24.620000000000005</v>
      </c>
      <c r="G313" s="23">
        <v>75.38</v>
      </c>
    </row>
    <row r="314" spans="1:7">
      <c r="A314" s="19" t="s">
        <v>18</v>
      </c>
      <c r="B314" s="19" t="s">
        <v>351</v>
      </c>
      <c r="C314" s="23">
        <v>2019</v>
      </c>
      <c r="D314" s="9" t="s">
        <v>5</v>
      </c>
      <c r="E314" s="9" t="s">
        <v>29</v>
      </c>
      <c r="F314" s="1">
        <f t="shared" si="1"/>
        <v>24.64</v>
      </c>
      <c r="G314" s="23">
        <v>75.36</v>
      </c>
    </row>
    <row r="315" spans="1:7">
      <c r="A315" s="19" t="s">
        <v>19</v>
      </c>
      <c r="B315" s="19" t="s">
        <v>352</v>
      </c>
      <c r="C315" s="23">
        <v>2019</v>
      </c>
      <c r="D315" s="9" t="s">
        <v>5</v>
      </c>
      <c r="E315" s="9" t="s">
        <v>29</v>
      </c>
      <c r="F315" s="1">
        <f t="shared" si="1"/>
        <v>25.260000000000005</v>
      </c>
      <c r="G315" s="23">
        <v>74.739999999999995</v>
      </c>
    </row>
    <row r="316" spans="1:7">
      <c r="A316" s="19" t="s">
        <v>20</v>
      </c>
      <c r="B316" s="19" t="s">
        <v>353</v>
      </c>
      <c r="C316" s="23">
        <v>2019</v>
      </c>
      <c r="D316" s="9" t="s">
        <v>5</v>
      </c>
      <c r="E316" s="9" t="s">
        <v>29</v>
      </c>
      <c r="F316" s="1">
        <f t="shared" si="1"/>
        <v>24.86</v>
      </c>
      <c r="G316" s="23">
        <v>75.14</v>
      </c>
    </row>
    <row r="317" spans="1:7">
      <c r="A317" s="19" t="s">
        <v>21</v>
      </c>
      <c r="B317" s="19" t="s">
        <v>354</v>
      </c>
      <c r="C317" s="23">
        <v>2019</v>
      </c>
      <c r="D317" s="9" t="s">
        <v>5</v>
      </c>
      <c r="E317" s="9" t="s">
        <v>29</v>
      </c>
      <c r="F317" s="1">
        <f t="shared" si="1"/>
        <v>24.790000000000006</v>
      </c>
      <c r="G317" s="23">
        <v>75.209999999999994</v>
      </c>
    </row>
    <row r="318" spans="1:7">
      <c r="A318" s="19" t="s">
        <v>22</v>
      </c>
      <c r="B318" s="19" t="s">
        <v>355</v>
      </c>
      <c r="C318" s="23">
        <v>2019</v>
      </c>
      <c r="D318" s="9" t="s">
        <v>5</v>
      </c>
      <c r="E318" s="9" t="s">
        <v>29</v>
      </c>
      <c r="F318" s="1">
        <f t="shared" si="1"/>
        <v>24.189999999999998</v>
      </c>
      <c r="G318" s="23">
        <v>75.81</v>
      </c>
    </row>
    <row r="319" spans="1:7">
      <c r="A319" s="19" t="s">
        <v>23</v>
      </c>
      <c r="B319" s="19" t="s">
        <v>356</v>
      </c>
      <c r="C319" s="23">
        <v>2019</v>
      </c>
      <c r="D319" s="9" t="s">
        <v>5</v>
      </c>
      <c r="E319" s="9" t="s">
        <v>29</v>
      </c>
      <c r="F319" s="1">
        <f t="shared" si="1"/>
        <v>25.97</v>
      </c>
      <c r="G319" s="23">
        <v>74.03</v>
      </c>
    </row>
    <row r="320" spans="1:7">
      <c r="A320" s="19" t="s">
        <v>24</v>
      </c>
      <c r="B320" s="19" t="s">
        <v>357</v>
      </c>
      <c r="C320" s="23">
        <v>2019</v>
      </c>
      <c r="D320" s="9" t="s">
        <v>5</v>
      </c>
      <c r="E320" s="9" t="s">
        <v>29</v>
      </c>
      <c r="F320" s="1">
        <f t="shared" si="1"/>
        <v>25.290000000000006</v>
      </c>
      <c r="G320" s="23">
        <v>74.709999999999994</v>
      </c>
    </row>
    <row r="321" spans="1:7">
      <c r="A321" s="19" t="s">
        <v>25</v>
      </c>
      <c r="B321" s="19" t="s">
        <v>358</v>
      </c>
      <c r="C321" s="23">
        <v>2019</v>
      </c>
      <c r="D321" s="9" t="s">
        <v>5</v>
      </c>
      <c r="E321" s="9" t="s">
        <v>29</v>
      </c>
      <c r="F321" s="1">
        <f t="shared" si="1"/>
        <v>24.459999999999994</v>
      </c>
      <c r="G321" s="23">
        <v>75.540000000000006</v>
      </c>
    </row>
    <row r="322" spans="1:7">
      <c r="A322" s="19" t="s">
        <v>26</v>
      </c>
      <c r="B322" s="19" t="s">
        <v>359</v>
      </c>
      <c r="C322" s="23">
        <v>2019</v>
      </c>
      <c r="D322" s="9" t="s">
        <v>5</v>
      </c>
      <c r="E322" s="9" t="s">
        <v>29</v>
      </c>
      <c r="F322" s="1">
        <f t="shared" si="1"/>
        <v>24.629999999999995</v>
      </c>
      <c r="G322" s="23">
        <v>75.37</v>
      </c>
    </row>
    <row r="323" spans="1:7">
      <c r="A323" s="19" t="s">
        <v>27</v>
      </c>
      <c r="B323" s="19" t="s">
        <v>360</v>
      </c>
      <c r="C323" s="23">
        <v>2019</v>
      </c>
      <c r="D323" s="9" t="s">
        <v>5</v>
      </c>
      <c r="E323" s="9" t="s">
        <v>29</v>
      </c>
      <c r="F323" s="1">
        <f t="shared" si="1"/>
        <v>25.230000000000004</v>
      </c>
      <c r="G323" s="23">
        <v>74.77</v>
      </c>
    </row>
    <row r="324" spans="1:7">
      <c r="A324" s="19" t="s">
        <v>28</v>
      </c>
      <c r="B324" s="19" t="s">
        <v>361</v>
      </c>
      <c r="C324" s="23">
        <v>2019</v>
      </c>
      <c r="D324" s="9" t="s">
        <v>5</v>
      </c>
      <c r="E324" s="9" t="s">
        <v>29</v>
      </c>
      <c r="F324" s="1">
        <f t="shared" si="1"/>
        <v>24.989999999999995</v>
      </c>
      <c r="G324" s="23">
        <v>75.010000000000005</v>
      </c>
    </row>
    <row r="325" spans="1:7">
      <c r="A325" s="19" t="s">
        <v>29</v>
      </c>
      <c r="B325" s="19" t="s">
        <v>362</v>
      </c>
      <c r="C325" s="23">
        <v>2019</v>
      </c>
      <c r="D325" s="9" t="s">
        <v>5</v>
      </c>
      <c r="E325" s="9" t="s">
        <v>29</v>
      </c>
      <c r="F325" s="1">
        <f t="shared" si="1"/>
        <v>24.739999999999995</v>
      </c>
      <c r="G325" s="23">
        <v>75.260000000000005</v>
      </c>
    </row>
    <row r="326" spans="1:7">
      <c r="A326" s="19" t="s">
        <v>30</v>
      </c>
      <c r="B326" s="19" t="s">
        <v>363</v>
      </c>
      <c r="C326" s="23">
        <v>2019</v>
      </c>
      <c r="D326" s="9" t="s">
        <v>5</v>
      </c>
      <c r="E326" s="9" t="s">
        <v>29</v>
      </c>
      <c r="F326" s="1">
        <f t="shared" si="1"/>
        <v>25.069999999999993</v>
      </c>
      <c r="G326" s="23">
        <v>74.930000000000007</v>
      </c>
    </row>
    <row r="327" spans="1:7">
      <c r="A327" s="19" t="s">
        <v>31</v>
      </c>
      <c r="B327" s="19" t="s">
        <v>364</v>
      </c>
      <c r="C327" s="23">
        <v>2019</v>
      </c>
      <c r="D327" s="9" t="s">
        <v>5</v>
      </c>
      <c r="E327" s="9" t="s">
        <v>29</v>
      </c>
      <c r="F327" s="1">
        <f t="shared" si="1"/>
        <v>24.89</v>
      </c>
      <c r="G327" s="23">
        <v>75.11</v>
      </c>
    </row>
    <row r="328" spans="1:7">
      <c r="A328" s="19" t="s">
        <v>32</v>
      </c>
      <c r="B328" s="19" t="s">
        <v>365</v>
      </c>
      <c r="C328" s="23">
        <v>2019</v>
      </c>
      <c r="D328" s="9" t="s">
        <v>5</v>
      </c>
      <c r="E328" s="9" t="s">
        <v>29</v>
      </c>
      <c r="F328" s="1">
        <f t="shared" si="1"/>
        <v>24.86</v>
      </c>
      <c r="G328" s="23">
        <v>75.14</v>
      </c>
    </row>
    <row r="329" spans="1:7">
      <c r="A329" s="19" t="s">
        <v>33</v>
      </c>
      <c r="B329" s="19" t="s">
        <v>366</v>
      </c>
      <c r="C329" s="23">
        <v>2019</v>
      </c>
      <c r="D329" s="9" t="s">
        <v>5</v>
      </c>
      <c r="E329" s="9" t="s">
        <v>29</v>
      </c>
      <c r="F329" s="1">
        <f t="shared" si="1"/>
        <v>25.569999999999993</v>
      </c>
      <c r="G329" s="23">
        <v>74.430000000000007</v>
      </c>
    </row>
    <row r="330" spans="1:7">
      <c r="A330" s="19" t="s">
        <v>34</v>
      </c>
      <c r="B330" s="19" t="s">
        <v>367</v>
      </c>
      <c r="C330" s="23">
        <v>2019</v>
      </c>
      <c r="D330" s="9" t="s">
        <v>5</v>
      </c>
      <c r="E330" s="9" t="s">
        <v>29</v>
      </c>
      <c r="F330" s="1">
        <f t="shared" si="1"/>
        <v>25.430000000000007</v>
      </c>
      <c r="G330" s="23">
        <v>74.569999999999993</v>
      </c>
    </row>
    <row r="331" spans="1:7">
      <c r="A331" s="19" t="s">
        <v>35</v>
      </c>
      <c r="B331" s="19" t="s">
        <v>368</v>
      </c>
      <c r="C331" s="23">
        <v>2019</v>
      </c>
      <c r="D331" s="9" t="s">
        <v>5</v>
      </c>
      <c r="E331" s="9" t="s">
        <v>29</v>
      </c>
      <c r="F331" s="1">
        <f t="shared" si="1"/>
        <v>25.090000000000003</v>
      </c>
      <c r="G331" s="23">
        <v>74.91</v>
      </c>
    </row>
    <row r="332" spans="1:7">
      <c r="A332" s="20" t="s">
        <v>3</v>
      </c>
      <c r="B332" s="19" t="s">
        <v>336</v>
      </c>
      <c r="C332" s="23">
        <v>2020</v>
      </c>
      <c r="D332" s="9" t="s">
        <v>5</v>
      </c>
      <c r="E332" s="9" t="s">
        <v>29</v>
      </c>
      <c r="F332" s="1">
        <f t="shared" si="1"/>
        <v>24.769999999999996</v>
      </c>
      <c r="G332" s="23">
        <v>75.23</v>
      </c>
    </row>
    <row r="333" spans="1:7">
      <c r="A333" s="20" t="s">
        <v>4</v>
      </c>
      <c r="B333" s="19" t="s">
        <v>337</v>
      </c>
      <c r="C333" s="23">
        <v>2020</v>
      </c>
      <c r="D333" s="9" t="s">
        <v>5</v>
      </c>
      <c r="E333" s="9" t="s">
        <v>29</v>
      </c>
      <c r="F333" s="1">
        <f t="shared" si="1"/>
        <v>24.090000000000003</v>
      </c>
      <c r="G333" s="23">
        <v>75.91</v>
      </c>
    </row>
    <row r="334" spans="1:7">
      <c r="A334" s="19" t="s">
        <v>5</v>
      </c>
      <c r="B334" s="19" t="s">
        <v>338</v>
      </c>
      <c r="C334" s="23">
        <v>2020</v>
      </c>
      <c r="D334" s="9" t="s">
        <v>5</v>
      </c>
      <c r="E334" s="9" t="s">
        <v>29</v>
      </c>
      <c r="F334" s="1">
        <f t="shared" si="1"/>
        <v>24.040000000000006</v>
      </c>
      <c r="G334" s="23">
        <v>75.959999999999994</v>
      </c>
    </row>
    <row r="335" spans="1:7">
      <c r="A335" s="19" t="s">
        <v>6</v>
      </c>
      <c r="B335" s="19" t="s">
        <v>339</v>
      </c>
      <c r="C335" s="23">
        <v>2020</v>
      </c>
      <c r="D335" s="9" t="s">
        <v>5</v>
      </c>
      <c r="E335" s="9" t="s">
        <v>29</v>
      </c>
      <c r="F335" s="1">
        <f t="shared" si="1"/>
        <v>24.150000000000006</v>
      </c>
      <c r="G335" s="23">
        <v>75.849999999999994</v>
      </c>
    </row>
    <row r="336" spans="1:7">
      <c r="A336" s="19" t="s">
        <v>7</v>
      </c>
      <c r="B336" s="19" t="s">
        <v>340</v>
      </c>
      <c r="C336" s="23">
        <v>2020</v>
      </c>
      <c r="D336" s="9" t="s">
        <v>5</v>
      </c>
      <c r="E336" s="9" t="s">
        <v>29</v>
      </c>
      <c r="F336" s="1">
        <f t="shared" si="1"/>
        <v>25.22</v>
      </c>
      <c r="G336" s="23">
        <v>74.78</v>
      </c>
    </row>
    <row r="337" spans="1:7">
      <c r="A337" s="19" t="s">
        <v>8</v>
      </c>
      <c r="B337" s="19" t="s">
        <v>341</v>
      </c>
      <c r="C337" s="23">
        <v>2020</v>
      </c>
      <c r="D337" s="9" t="s">
        <v>5</v>
      </c>
      <c r="E337" s="9" t="s">
        <v>29</v>
      </c>
      <c r="F337" s="1">
        <f t="shared" si="1"/>
        <v>24.310000000000002</v>
      </c>
      <c r="G337" s="23">
        <v>75.69</v>
      </c>
    </row>
    <row r="338" spans="1:7">
      <c r="A338" s="19" t="s">
        <v>9</v>
      </c>
      <c r="B338" s="19" t="s">
        <v>342</v>
      </c>
      <c r="C338" s="23">
        <v>2020</v>
      </c>
      <c r="D338" s="9" t="s">
        <v>5</v>
      </c>
      <c r="E338" s="9" t="s">
        <v>29</v>
      </c>
      <c r="F338" s="1">
        <f t="shared" si="1"/>
        <v>24.480000000000004</v>
      </c>
      <c r="G338" s="23">
        <v>75.52</v>
      </c>
    </row>
    <row r="339" spans="1:7">
      <c r="A339" s="19" t="s">
        <v>10</v>
      </c>
      <c r="B339" s="19" t="s">
        <v>343</v>
      </c>
      <c r="C339" s="23">
        <v>2020</v>
      </c>
      <c r="D339" s="9" t="s">
        <v>5</v>
      </c>
      <c r="E339" s="9" t="s">
        <v>29</v>
      </c>
      <c r="F339" s="1">
        <f t="shared" si="1"/>
        <v>25.700000000000003</v>
      </c>
      <c r="G339" s="23">
        <v>74.3</v>
      </c>
    </row>
    <row r="340" spans="1:7">
      <c r="A340" s="19" t="s">
        <v>11</v>
      </c>
      <c r="B340" s="19" t="s">
        <v>344</v>
      </c>
      <c r="C340" s="23">
        <v>2020</v>
      </c>
      <c r="D340" s="9" t="s">
        <v>5</v>
      </c>
      <c r="E340" s="9" t="s">
        <v>29</v>
      </c>
      <c r="F340" s="1">
        <f t="shared" si="1"/>
        <v>24.58</v>
      </c>
      <c r="G340" s="23">
        <v>75.42</v>
      </c>
    </row>
    <row r="341" spans="1:7">
      <c r="A341" s="19" t="s">
        <v>12</v>
      </c>
      <c r="B341" s="19" t="s">
        <v>345</v>
      </c>
      <c r="C341" s="23">
        <v>2020</v>
      </c>
      <c r="D341" s="9" t="s">
        <v>5</v>
      </c>
      <c r="E341" s="9" t="s">
        <v>29</v>
      </c>
      <c r="F341" s="1">
        <f t="shared" si="1"/>
        <v>23.400000000000006</v>
      </c>
      <c r="G341" s="23">
        <v>76.599999999999994</v>
      </c>
    </row>
    <row r="342" spans="1:7">
      <c r="A342" s="19" t="s">
        <v>13</v>
      </c>
      <c r="B342" s="19" t="s">
        <v>346</v>
      </c>
      <c r="C342" s="23">
        <v>2020</v>
      </c>
      <c r="D342" s="9" t="s">
        <v>5</v>
      </c>
      <c r="E342" s="9" t="s">
        <v>29</v>
      </c>
      <c r="F342" s="1">
        <f t="shared" si="1"/>
        <v>24.870000000000005</v>
      </c>
      <c r="G342" s="23">
        <v>75.13</v>
      </c>
    </row>
    <row r="343" spans="1:7">
      <c r="A343" s="19" t="s">
        <v>14</v>
      </c>
      <c r="B343" s="19" t="s">
        <v>347</v>
      </c>
      <c r="C343" s="23">
        <v>2020</v>
      </c>
      <c r="D343" s="9" t="s">
        <v>5</v>
      </c>
      <c r="E343" s="9" t="s">
        <v>29</v>
      </c>
      <c r="F343" s="1">
        <f t="shared" si="1"/>
        <v>24.769999999999996</v>
      </c>
      <c r="G343" s="23">
        <v>75.23</v>
      </c>
    </row>
    <row r="344" spans="1:7">
      <c r="A344" s="19" t="s">
        <v>15</v>
      </c>
      <c r="B344" s="19" t="s">
        <v>348</v>
      </c>
      <c r="C344" s="23">
        <v>2020</v>
      </c>
      <c r="D344" s="9" t="s">
        <v>5</v>
      </c>
      <c r="E344" s="9" t="s">
        <v>29</v>
      </c>
      <c r="F344" s="1">
        <f t="shared" si="1"/>
        <v>26.680000000000007</v>
      </c>
      <c r="G344" s="23">
        <v>73.319999999999993</v>
      </c>
    </row>
    <row r="345" spans="1:7">
      <c r="A345" s="19" t="s">
        <v>16</v>
      </c>
      <c r="B345" s="19" t="s">
        <v>349</v>
      </c>
      <c r="C345" s="23">
        <v>2020</v>
      </c>
      <c r="D345" s="9" t="s">
        <v>5</v>
      </c>
      <c r="E345" s="9" t="s">
        <v>29</v>
      </c>
      <c r="F345" s="1">
        <f t="shared" si="1"/>
        <v>24.89</v>
      </c>
      <c r="G345" s="23">
        <v>75.11</v>
      </c>
    </row>
    <row r="346" spans="1:7">
      <c r="A346" s="19" t="s">
        <v>17</v>
      </c>
      <c r="B346" s="19" t="s">
        <v>350</v>
      </c>
      <c r="C346" s="23">
        <v>2020</v>
      </c>
      <c r="D346" s="9" t="s">
        <v>5</v>
      </c>
      <c r="E346" s="9" t="s">
        <v>29</v>
      </c>
      <c r="F346" s="1">
        <f t="shared" si="1"/>
        <v>24.5</v>
      </c>
      <c r="G346" s="23">
        <v>75.5</v>
      </c>
    </row>
    <row r="347" spans="1:7">
      <c r="A347" s="19" t="s">
        <v>18</v>
      </c>
      <c r="B347" s="19" t="s">
        <v>351</v>
      </c>
      <c r="C347" s="23">
        <v>2020</v>
      </c>
      <c r="D347" s="9" t="s">
        <v>5</v>
      </c>
      <c r="E347" s="9" t="s">
        <v>29</v>
      </c>
      <c r="F347" s="1">
        <f t="shared" si="1"/>
        <v>24.519999999999996</v>
      </c>
      <c r="G347" s="23">
        <v>75.48</v>
      </c>
    </row>
    <row r="348" spans="1:7">
      <c r="A348" s="19" t="s">
        <v>19</v>
      </c>
      <c r="B348" s="19" t="s">
        <v>352</v>
      </c>
      <c r="C348" s="23">
        <v>2020</v>
      </c>
      <c r="D348" s="9" t="s">
        <v>5</v>
      </c>
      <c r="E348" s="9" t="s">
        <v>29</v>
      </c>
      <c r="F348" s="1">
        <f t="shared" si="1"/>
        <v>25.129999999999995</v>
      </c>
      <c r="G348" s="23">
        <v>74.87</v>
      </c>
    </row>
    <row r="349" spans="1:7">
      <c r="A349" s="19" t="s">
        <v>20</v>
      </c>
      <c r="B349" s="19" t="s">
        <v>353</v>
      </c>
      <c r="C349" s="23">
        <v>2020</v>
      </c>
      <c r="D349" s="9" t="s">
        <v>5</v>
      </c>
      <c r="E349" s="9" t="s">
        <v>29</v>
      </c>
      <c r="F349" s="1">
        <f t="shared" si="1"/>
        <v>24.730000000000004</v>
      </c>
      <c r="G349" s="23">
        <v>75.27</v>
      </c>
    </row>
    <row r="350" spans="1:7">
      <c r="A350" s="19" t="s">
        <v>21</v>
      </c>
      <c r="B350" s="19" t="s">
        <v>354</v>
      </c>
      <c r="C350" s="23">
        <v>2020</v>
      </c>
      <c r="D350" s="9" t="s">
        <v>5</v>
      </c>
      <c r="E350" s="9" t="s">
        <v>29</v>
      </c>
      <c r="F350" s="1">
        <f t="shared" si="1"/>
        <v>24.67</v>
      </c>
      <c r="G350" s="23">
        <v>75.33</v>
      </c>
    </row>
    <row r="351" spans="1:7">
      <c r="A351" s="19" t="s">
        <v>22</v>
      </c>
      <c r="B351" s="19" t="s">
        <v>355</v>
      </c>
      <c r="C351" s="23">
        <v>2020</v>
      </c>
      <c r="D351" s="9" t="s">
        <v>5</v>
      </c>
      <c r="E351" s="9" t="s">
        <v>29</v>
      </c>
      <c r="F351" s="1">
        <f t="shared" si="1"/>
        <v>24.08</v>
      </c>
      <c r="G351" s="23">
        <v>75.92</v>
      </c>
    </row>
    <row r="352" spans="1:7">
      <c r="A352" s="19" t="s">
        <v>23</v>
      </c>
      <c r="B352" s="19" t="s">
        <v>356</v>
      </c>
      <c r="C352" s="23">
        <v>2020</v>
      </c>
      <c r="D352" s="9" t="s">
        <v>5</v>
      </c>
      <c r="E352" s="9" t="s">
        <v>29</v>
      </c>
      <c r="F352" s="1">
        <f t="shared" si="1"/>
        <v>25.83</v>
      </c>
      <c r="G352" s="23">
        <v>74.17</v>
      </c>
    </row>
    <row r="353" spans="1:7">
      <c r="A353" s="19" t="s">
        <v>24</v>
      </c>
      <c r="B353" s="19" t="s">
        <v>357</v>
      </c>
      <c r="C353" s="23">
        <v>2020</v>
      </c>
      <c r="D353" s="9" t="s">
        <v>5</v>
      </c>
      <c r="E353" s="9" t="s">
        <v>29</v>
      </c>
      <c r="F353" s="1">
        <f t="shared" si="1"/>
        <v>25.150000000000006</v>
      </c>
      <c r="G353" s="23">
        <v>74.849999999999994</v>
      </c>
    </row>
    <row r="354" spans="1:7">
      <c r="A354" s="19" t="s">
        <v>25</v>
      </c>
      <c r="B354" s="19" t="s">
        <v>358</v>
      </c>
      <c r="C354" s="23">
        <v>2020</v>
      </c>
      <c r="D354" s="9" t="s">
        <v>5</v>
      </c>
      <c r="E354" s="9" t="s">
        <v>29</v>
      </c>
      <c r="F354" s="1">
        <f t="shared" si="1"/>
        <v>24.340000000000003</v>
      </c>
      <c r="G354" s="23">
        <v>75.66</v>
      </c>
    </row>
    <row r="355" spans="1:7">
      <c r="A355" s="19" t="s">
        <v>26</v>
      </c>
      <c r="B355" s="19" t="s">
        <v>359</v>
      </c>
      <c r="C355" s="23">
        <v>2020</v>
      </c>
      <c r="D355" s="9" t="s">
        <v>5</v>
      </c>
      <c r="E355" s="9" t="s">
        <v>29</v>
      </c>
      <c r="F355" s="1">
        <f t="shared" si="1"/>
        <v>24.519999999999996</v>
      </c>
      <c r="G355" s="23">
        <v>75.48</v>
      </c>
    </row>
    <row r="356" spans="1:7">
      <c r="A356" s="19" t="s">
        <v>27</v>
      </c>
      <c r="B356" s="19" t="s">
        <v>360</v>
      </c>
      <c r="C356" s="23">
        <v>2020</v>
      </c>
      <c r="D356" s="9" t="s">
        <v>5</v>
      </c>
      <c r="E356" s="9" t="s">
        <v>29</v>
      </c>
      <c r="F356" s="1">
        <f t="shared" si="1"/>
        <v>25.090000000000003</v>
      </c>
      <c r="G356" s="23">
        <v>74.91</v>
      </c>
    </row>
    <row r="357" spans="1:7">
      <c r="A357" s="19" t="s">
        <v>28</v>
      </c>
      <c r="B357" s="19" t="s">
        <v>361</v>
      </c>
      <c r="C357" s="23">
        <v>2020</v>
      </c>
      <c r="D357" s="9" t="s">
        <v>5</v>
      </c>
      <c r="E357" s="9" t="s">
        <v>29</v>
      </c>
      <c r="F357" s="1">
        <f t="shared" si="1"/>
        <v>24.870000000000005</v>
      </c>
      <c r="G357" s="23">
        <v>75.13</v>
      </c>
    </row>
    <row r="358" spans="1:7">
      <c r="A358" s="19" t="s">
        <v>29</v>
      </c>
      <c r="B358" s="19" t="s">
        <v>362</v>
      </c>
      <c r="C358" s="23">
        <v>2020</v>
      </c>
      <c r="D358" s="9" t="s">
        <v>5</v>
      </c>
      <c r="E358" s="9" t="s">
        <v>29</v>
      </c>
      <c r="F358" s="1">
        <f t="shared" si="1"/>
        <v>24.620000000000005</v>
      </c>
      <c r="G358" s="23">
        <v>75.38</v>
      </c>
    </row>
    <row r="359" spans="1:7">
      <c r="A359" s="19" t="s">
        <v>30</v>
      </c>
      <c r="B359" s="19" t="s">
        <v>363</v>
      </c>
      <c r="C359" s="23">
        <v>2020</v>
      </c>
      <c r="D359" s="9" t="s">
        <v>5</v>
      </c>
      <c r="E359" s="9" t="s">
        <v>29</v>
      </c>
      <c r="F359" s="1">
        <f t="shared" si="1"/>
        <v>24.939999999999998</v>
      </c>
      <c r="G359" s="23">
        <v>75.06</v>
      </c>
    </row>
    <row r="360" spans="1:7">
      <c r="A360" s="19" t="s">
        <v>31</v>
      </c>
      <c r="B360" s="19" t="s">
        <v>364</v>
      </c>
      <c r="C360" s="23">
        <v>2020</v>
      </c>
      <c r="D360" s="9" t="s">
        <v>5</v>
      </c>
      <c r="E360" s="9" t="s">
        <v>29</v>
      </c>
      <c r="F360" s="1">
        <f t="shared" si="1"/>
        <v>24.75</v>
      </c>
      <c r="G360" s="23">
        <v>75.25</v>
      </c>
    </row>
    <row r="361" spans="1:7">
      <c r="A361" s="19" t="s">
        <v>32</v>
      </c>
      <c r="B361" s="19" t="s">
        <v>365</v>
      </c>
      <c r="C361" s="23">
        <v>2020</v>
      </c>
      <c r="D361" s="9" t="s">
        <v>5</v>
      </c>
      <c r="E361" s="9" t="s">
        <v>29</v>
      </c>
      <c r="F361" s="1">
        <f t="shared" si="1"/>
        <v>24.730000000000004</v>
      </c>
      <c r="G361" s="23">
        <v>75.27</v>
      </c>
    </row>
    <row r="362" spans="1:7">
      <c r="A362" s="19" t="s">
        <v>33</v>
      </c>
      <c r="B362" s="19" t="s">
        <v>366</v>
      </c>
      <c r="C362" s="23">
        <v>2020</v>
      </c>
      <c r="D362" s="9" t="s">
        <v>5</v>
      </c>
      <c r="E362" s="9" t="s">
        <v>29</v>
      </c>
      <c r="F362" s="1">
        <f t="shared" si="1"/>
        <v>25.430000000000007</v>
      </c>
      <c r="G362" s="23">
        <v>74.569999999999993</v>
      </c>
    </row>
    <row r="363" spans="1:7">
      <c r="A363" s="19" t="s">
        <v>34</v>
      </c>
      <c r="B363" s="19" t="s">
        <v>367</v>
      </c>
      <c r="C363" s="23">
        <v>2020</v>
      </c>
      <c r="D363" s="9" t="s">
        <v>5</v>
      </c>
      <c r="E363" s="9" t="s">
        <v>29</v>
      </c>
      <c r="F363" s="1">
        <f t="shared" si="1"/>
        <v>25.290000000000006</v>
      </c>
      <c r="G363" s="23">
        <v>74.709999999999994</v>
      </c>
    </row>
    <row r="364" spans="1:7">
      <c r="A364" s="19" t="s">
        <v>35</v>
      </c>
      <c r="B364" s="19" t="s">
        <v>368</v>
      </c>
      <c r="C364" s="23">
        <v>2020</v>
      </c>
      <c r="D364" s="9" t="s">
        <v>5</v>
      </c>
      <c r="E364" s="9" t="s">
        <v>29</v>
      </c>
      <c r="F364" s="1">
        <f t="shared" si="1"/>
        <v>24.950000000000003</v>
      </c>
      <c r="G364" s="23">
        <v>75.05</v>
      </c>
    </row>
    <row r="365" spans="1:7">
      <c r="A365" s="20" t="s">
        <v>3</v>
      </c>
      <c r="B365" s="19" t="s">
        <v>336</v>
      </c>
      <c r="C365" s="23">
        <v>2021</v>
      </c>
      <c r="D365" s="9" t="s">
        <v>5</v>
      </c>
      <c r="E365" s="9" t="s">
        <v>29</v>
      </c>
      <c r="F365" s="1">
        <f t="shared" si="1"/>
        <v>24.650000000000006</v>
      </c>
      <c r="G365" s="23">
        <v>75.349999999999994</v>
      </c>
    </row>
    <row r="366" spans="1:7">
      <c r="A366" s="20" t="s">
        <v>4</v>
      </c>
      <c r="B366" s="19" t="s">
        <v>337</v>
      </c>
      <c r="C366" s="23">
        <v>2021</v>
      </c>
      <c r="D366" s="9" t="s">
        <v>5</v>
      </c>
      <c r="E366" s="9" t="s">
        <v>29</v>
      </c>
      <c r="F366" s="1">
        <f t="shared" si="1"/>
        <v>23.989999999999995</v>
      </c>
      <c r="G366" s="23">
        <v>76.010000000000005</v>
      </c>
    </row>
    <row r="367" spans="1:7">
      <c r="A367" s="19" t="s">
        <v>5</v>
      </c>
      <c r="B367" s="19" t="s">
        <v>338</v>
      </c>
      <c r="C367" s="23">
        <v>2021</v>
      </c>
      <c r="D367" s="9" t="s">
        <v>5</v>
      </c>
      <c r="E367" s="9" t="s">
        <v>29</v>
      </c>
      <c r="F367" s="1">
        <f t="shared" si="1"/>
        <v>23.930000000000007</v>
      </c>
      <c r="G367" s="23">
        <v>76.069999999999993</v>
      </c>
    </row>
    <row r="368" spans="1:7">
      <c r="A368" s="19" t="s">
        <v>6</v>
      </c>
      <c r="B368" s="19" t="s">
        <v>339</v>
      </c>
      <c r="C368" s="23">
        <v>2021</v>
      </c>
      <c r="D368" s="9" t="s">
        <v>5</v>
      </c>
      <c r="E368" s="9" t="s">
        <v>29</v>
      </c>
      <c r="F368" s="1">
        <f t="shared" si="1"/>
        <v>24.03</v>
      </c>
      <c r="G368" s="23">
        <v>75.97</v>
      </c>
    </row>
    <row r="369" spans="1:7">
      <c r="A369" s="19" t="s">
        <v>7</v>
      </c>
      <c r="B369" s="19" t="s">
        <v>340</v>
      </c>
      <c r="C369" s="23">
        <v>2021</v>
      </c>
      <c r="D369" s="9" t="s">
        <v>5</v>
      </c>
      <c r="E369" s="9" t="s">
        <v>29</v>
      </c>
      <c r="F369" s="1">
        <f t="shared" si="1"/>
        <v>25.08</v>
      </c>
      <c r="G369" s="23">
        <v>74.92</v>
      </c>
    </row>
    <row r="370" spans="1:7">
      <c r="A370" s="19" t="s">
        <v>8</v>
      </c>
      <c r="B370" s="19" t="s">
        <v>341</v>
      </c>
      <c r="C370" s="23">
        <v>2021</v>
      </c>
      <c r="D370" s="9" t="s">
        <v>5</v>
      </c>
      <c r="E370" s="9" t="s">
        <v>29</v>
      </c>
      <c r="F370" s="1">
        <f t="shared" si="1"/>
        <v>24.200000000000003</v>
      </c>
      <c r="G370" s="23">
        <v>75.8</v>
      </c>
    </row>
    <row r="371" spans="1:7">
      <c r="A371" s="19" t="s">
        <v>9</v>
      </c>
      <c r="B371" s="19" t="s">
        <v>342</v>
      </c>
      <c r="C371" s="23">
        <v>2021</v>
      </c>
      <c r="D371" s="9" t="s">
        <v>5</v>
      </c>
      <c r="E371" s="9" t="s">
        <v>29</v>
      </c>
      <c r="F371" s="1">
        <f t="shared" si="1"/>
        <v>24.370000000000005</v>
      </c>
      <c r="G371" s="23">
        <v>75.63</v>
      </c>
    </row>
    <row r="372" spans="1:7">
      <c r="A372" s="19" t="s">
        <v>10</v>
      </c>
      <c r="B372" s="19" t="s">
        <v>343</v>
      </c>
      <c r="C372" s="23">
        <v>2021</v>
      </c>
      <c r="D372" s="9" t="s">
        <v>5</v>
      </c>
      <c r="E372" s="9" t="s">
        <v>29</v>
      </c>
      <c r="F372" s="1">
        <f t="shared" si="1"/>
        <v>25.560000000000002</v>
      </c>
      <c r="G372" s="23">
        <v>74.44</v>
      </c>
    </row>
    <row r="373" spans="1:7">
      <c r="A373" s="19" t="s">
        <v>11</v>
      </c>
      <c r="B373" s="19" t="s">
        <v>344</v>
      </c>
      <c r="C373" s="23">
        <v>2021</v>
      </c>
      <c r="D373" s="9" t="s">
        <v>5</v>
      </c>
      <c r="E373" s="9" t="s">
        <v>29</v>
      </c>
      <c r="F373" s="1">
        <f t="shared" si="1"/>
        <v>24.459999999999994</v>
      </c>
      <c r="G373" s="23">
        <v>75.540000000000006</v>
      </c>
    </row>
    <row r="374" spans="1:7">
      <c r="A374" s="19" t="s">
        <v>12</v>
      </c>
      <c r="B374" s="19" t="s">
        <v>345</v>
      </c>
      <c r="C374" s="23">
        <v>2021</v>
      </c>
      <c r="D374" s="9" t="s">
        <v>5</v>
      </c>
      <c r="E374" s="9" t="s">
        <v>29</v>
      </c>
      <c r="F374" s="1">
        <f t="shared" si="1"/>
        <v>23.299999999999997</v>
      </c>
      <c r="G374" s="23">
        <v>76.7</v>
      </c>
    </row>
    <row r="375" spans="1:7">
      <c r="A375" s="19" t="s">
        <v>13</v>
      </c>
      <c r="B375" s="19" t="s">
        <v>346</v>
      </c>
      <c r="C375" s="23">
        <v>2021</v>
      </c>
      <c r="D375" s="9" t="s">
        <v>5</v>
      </c>
      <c r="E375" s="9" t="s">
        <v>29</v>
      </c>
      <c r="F375" s="1">
        <f t="shared" si="1"/>
        <v>24.75</v>
      </c>
      <c r="G375" s="23">
        <v>75.25</v>
      </c>
    </row>
    <row r="376" spans="1:7">
      <c r="A376" s="19" t="s">
        <v>14</v>
      </c>
      <c r="B376" s="19" t="s">
        <v>347</v>
      </c>
      <c r="C376" s="23">
        <v>2021</v>
      </c>
      <c r="D376" s="9" t="s">
        <v>5</v>
      </c>
      <c r="E376" s="9" t="s">
        <v>29</v>
      </c>
      <c r="F376" s="1">
        <f t="shared" si="1"/>
        <v>24.650000000000006</v>
      </c>
      <c r="G376" s="23">
        <v>75.349999999999994</v>
      </c>
    </row>
    <row r="377" spans="1:7">
      <c r="A377" s="19" t="s">
        <v>15</v>
      </c>
      <c r="B377" s="19" t="s">
        <v>348</v>
      </c>
      <c r="C377" s="23">
        <v>2021</v>
      </c>
      <c r="D377" s="9" t="s">
        <v>5</v>
      </c>
      <c r="E377" s="9" t="s">
        <v>29</v>
      </c>
      <c r="F377" s="1">
        <f t="shared" si="1"/>
        <v>26.540000000000006</v>
      </c>
      <c r="G377" s="23">
        <v>73.459999999999994</v>
      </c>
    </row>
    <row r="378" spans="1:7">
      <c r="A378" s="19" t="s">
        <v>16</v>
      </c>
      <c r="B378" s="19" t="s">
        <v>349</v>
      </c>
      <c r="C378" s="23">
        <v>2021</v>
      </c>
      <c r="D378" s="9" t="s">
        <v>5</v>
      </c>
      <c r="E378" s="9" t="s">
        <v>29</v>
      </c>
      <c r="F378" s="1">
        <f t="shared" si="1"/>
        <v>24.769999999999996</v>
      </c>
      <c r="G378" s="23">
        <v>75.23</v>
      </c>
    </row>
    <row r="379" spans="1:7">
      <c r="A379" s="19" t="s">
        <v>17</v>
      </c>
      <c r="B379" s="19" t="s">
        <v>350</v>
      </c>
      <c r="C379" s="23">
        <v>2021</v>
      </c>
      <c r="D379" s="9" t="s">
        <v>5</v>
      </c>
      <c r="E379" s="9" t="s">
        <v>29</v>
      </c>
      <c r="F379" s="1">
        <f t="shared" si="1"/>
        <v>24.379999999999995</v>
      </c>
      <c r="G379" s="23">
        <v>75.62</v>
      </c>
    </row>
    <row r="380" spans="1:7">
      <c r="A380" s="19" t="s">
        <v>18</v>
      </c>
      <c r="B380" s="19" t="s">
        <v>351</v>
      </c>
      <c r="C380" s="23">
        <v>2021</v>
      </c>
      <c r="D380" s="9" t="s">
        <v>5</v>
      </c>
      <c r="E380" s="9" t="s">
        <v>29</v>
      </c>
      <c r="F380" s="1">
        <f t="shared" si="1"/>
        <v>24.400000000000006</v>
      </c>
      <c r="G380" s="23">
        <v>75.599999999999994</v>
      </c>
    </row>
    <row r="381" spans="1:7">
      <c r="A381" s="19" t="s">
        <v>19</v>
      </c>
      <c r="B381" s="19" t="s">
        <v>352</v>
      </c>
      <c r="C381" s="23">
        <v>2021</v>
      </c>
      <c r="D381" s="9" t="s">
        <v>5</v>
      </c>
      <c r="E381" s="9" t="s">
        <v>29</v>
      </c>
      <c r="F381" s="1">
        <f t="shared" si="1"/>
        <v>25</v>
      </c>
      <c r="G381" s="23">
        <v>75</v>
      </c>
    </row>
    <row r="382" spans="1:7">
      <c r="A382" s="19" t="s">
        <v>20</v>
      </c>
      <c r="B382" s="19" t="s">
        <v>353</v>
      </c>
      <c r="C382" s="23">
        <v>2021</v>
      </c>
      <c r="D382" s="9" t="s">
        <v>5</v>
      </c>
      <c r="E382" s="9" t="s">
        <v>29</v>
      </c>
      <c r="F382" s="1">
        <f t="shared" si="1"/>
        <v>24.61</v>
      </c>
      <c r="G382" s="23">
        <v>75.39</v>
      </c>
    </row>
    <row r="383" spans="1:7">
      <c r="A383" s="19" t="s">
        <v>21</v>
      </c>
      <c r="B383" s="19" t="s">
        <v>354</v>
      </c>
      <c r="C383" s="23">
        <v>2021</v>
      </c>
      <c r="D383" s="9" t="s">
        <v>5</v>
      </c>
      <c r="E383" s="9" t="s">
        <v>29</v>
      </c>
      <c r="F383" s="1">
        <f t="shared" si="1"/>
        <v>24.560000000000002</v>
      </c>
      <c r="G383" s="23">
        <v>75.44</v>
      </c>
    </row>
    <row r="384" spans="1:7">
      <c r="A384" s="19" t="s">
        <v>22</v>
      </c>
      <c r="B384" s="19" t="s">
        <v>355</v>
      </c>
      <c r="C384" s="23">
        <v>2021</v>
      </c>
      <c r="D384" s="9" t="s">
        <v>5</v>
      </c>
      <c r="E384" s="9" t="s">
        <v>29</v>
      </c>
      <c r="F384" s="1">
        <f t="shared" si="1"/>
        <v>23.97</v>
      </c>
      <c r="G384" s="23">
        <v>76.03</v>
      </c>
    </row>
    <row r="385" spans="1:7">
      <c r="A385" s="19" t="s">
        <v>23</v>
      </c>
      <c r="B385" s="19" t="s">
        <v>356</v>
      </c>
      <c r="C385" s="23">
        <v>2021</v>
      </c>
      <c r="D385" s="9" t="s">
        <v>5</v>
      </c>
      <c r="E385" s="9" t="s">
        <v>29</v>
      </c>
      <c r="F385" s="1">
        <f t="shared" si="1"/>
        <v>25.689999999999998</v>
      </c>
      <c r="G385" s="23">
        <v>74.31</v>
      </c>
    </row>
    <row r="386" spans="1:7">
      <c r="A386" s="19" t="s">
        <v>24</v>
      </c>
      <c r="B386" s="19" t="s">
        <v>357</v>
      </c>
      <c r="C386" s="23">
        <v>2021</v>
      </c>
      <c r="D386" s="9" t="s">
        <v>5</v>
      </c>
      <c r="E386" s="9" t="s">
        <v>29</v>
      </c>
      <c r="F386" s="1">
        <f t="shared" si="1"/>
        <v>25.03</v>
      </c>
      <c r="G386" s="23">
        <v>74.97</v>
      </c>
    </row>
    <row r="387" spans="1:7">
      <c r="A387" s="19" t="s">
        <v>25</v>
      </c>
      <c r="B387" s="19" t="s">
        <v>358</v>
      </c>
      <c r="C387" s="23">
        <v>2021</v>
      </c>
      <c r="D387" s="9" t="s">
        <v>5</v>
      </c>
      <c r="E387" s="9" t="s">
        <v>29</v>
      </c>
      <c r="F387" s="1">
        <f t="shared" si="1"/>
        <v>24.22</v>
      </c>
      <c r="G387" s="23">
        <v>75.78</v>
      </c>
    </row>
    <row r="388" spans="1:7">
      <c r="A388" s="19" t="s">
        <v>26</v>
      </c>
      <c r="B388" s="19" t="s">
        <v>359</v>
      </c>
      <c r="C388" s="23">
        <v>2021</v>
      </c>
      <c r="D388" s="9" t="s">
        <v>5</v>
      </c>
      <c r="E388" s="9" t="s">
        <v>29</v>
      </c>
      <c r="F388" s="1">
        <f t="shared" si="1"/>
        <v>24.379999999999995</v>
      </c>
      <c r="G388" s="23">
        <v>75.62</v>
      </c>
    </row>
    <row r="389" spans="1:7">
      <c r="A389" s="19" t="s">
        <v>27</v>
      </c>
      <c r="B389" s="19" t="s">
        <v>360</v>
      </c>
      <c r="C389" s="23">
        <v>2021</v>
      </c>
      <c r="D389" s="9" t="s">
        <v>5</v>
      </c>
      <c r="E389" s="9" t="s">
        <v>29</v>
      </c>
      <c r="F389" s="1">
        <f t="shared" si="1"/>
        <v>24.97</v>
      </c>
      <c r="G389" s="23">
        <v>75.03</v>
      </c>
    </row>
    <row r="390" spans="1:7">
      <c r="A390" s="19" t="s">
        <v>28</v>
      </c>
      <c r="B390" s="19" t="s">
        <v>361</v>
      </c>
      <c r="C390" s="23">
        <v>2021</v>
      </c>
      <c r="D390" s="9" t="s">
        <v>5</v>
      </c>
      <c r="E390" s="9" t="s">
        <v>29</v>
      </c>
      <c r="F390" s="1">
        <f t="shared" si="1"/>
        <v>24.739999999999995</v>
      </c>
      <c r="G390" s="23">
        <v>75.260000000000005</v>
      </c>
    </row>
    <row r="391" spans="1:7">
      <c r="A391" s="19" t="s">
        <v>29</v>
      </c>
      <c r="B391" s="19" t="s">
        <v>362</v>
      </c>
      <c r="C391" s="23">
        <v>2021</v>
      </c>
      <c r="D391" s="9" t="s">
        <v>5</v>
      </c>
      <c r="E391" s="9" t="s">
        <v>29</v>
      </c>
      <c r="F391" s="1">
        <f t="shared" si="1"/>
        <v>24.480000000000004</v>
      </c>
      <c r="G391" s="23">
        <v>75.52</v>
      </c>
    </row>
    <row r="392" spans="1:7">
      <c r="A392" s="19" t="s">
        <v>30</v>
      </c>
      <c r="B392" s="19" t="s">
        <v>363</v>
      </c>
      <c r="C392" s="23">
        <v>2021</v>
      </c>
      <c r="D392" s="9" t="s">
        <v>5</v>
      </c>
      <c r="E392" s="9" t="s">
        <v>29</v>
      </c>
      <c r="F392" s="1">
        <f t="shared" si="1"/>
        <v>24.810000000000002</v>
      </c>
      <c r="G392" s="23">
        <v>75.19</v>
      </c>
    </row>
    <row r="393" spans="1:7">
      <c r="A393" s="19" t="s">
        <v>31</v>
      </c>
      <c r="B393" s="19" t="s">
        <v>364</v>
      </c>
      <c r="C393" s="23">
        <v>2021</v>
      </c>
      <c r="D393" s="9" t="s">
        <v>5</v>
      </c>
      <c r="E393" s="9" t="s">
        <v>29</v>
      </c>
      <c r="F393" s="1">
        <f t="shared" si="1"/>
        <v>24.629999999999995</v>
      </c>
      <c r="G393" s="23">
        <v>75.37</v>
      </c>
    </row>
    <row r="394" spans="1:7">
      <c r="A394" s="19" t="s">
        <v>32</v>
      </c>
      <c r="B394" s="19" t="s">
        <v>365</v>
      </c>
      <c r="C394" s="23">
        <v>2021</v>
      </c>
      <c r="D394" s="9" t="s">
        <v>5</v>
      </c>
      <c r="E394" s="9" t="s">
        <v>29</v>
      </c>
      <c r="F394" s="1">
        <f t="shared" si="1"/>
        <v>24.599999999999994</v>
      </c>
      <c r="G394" s="23">
        <v>75.400000000000006</v>
      </c>
    </row>
    <row r="395" spans="1:7">
      <c r="A395" s="19" t="s">
        <v>33</v>
      </c>
      <c r="B395" s="19" t="s">
        <v>366</v>
      </c>
      <c r="C395" s="23">
        <v>2021</v>
      </c>
      <c r="D395" s="9" t="s">
        <v>5</v>
      </c>
      <c r="E395" s="9" t="s">
        <v>29</v>
      </c>
      <c r="F395" s="1">
        <f t="shared" si="1"/>
        <v>25.299999999999997</v>
      </c>
      <c r="G395" s="23">
        <v>74.7</v>
      </c>
    </row>
    <row r="396" spans="1:7">
      <c r="A396" s="19" t="s">
        <v>34</v>
      </c>
      <c r="B396" s="19" t="s">
        <v>367</v>
      </c>
      <c r="C396" s="23">
        <v>2021</v>
      </c>
      <c r="D396" s="9" t="s">
        <v>5</v>
      </c>
      <c r="E396" s="9" t="s">
        <v>29</v>
      </c>
      <c r="F396" s="1">
        <f t="shared" si="1"/>
        <v>25.159999999999997</v>
      </c>
      <c r="G396" s="23">
        <v>74.84</v>
      </c>
    </row>
    <row r="397" spans="1:7">
      <c r="A397" s="19" t="s">
        <v>35</v>
      </c>
      <c r="B397" s="19" t="s">
        <v>368</v>
      </c>
      <c r="C397" s="23">
        <v>2021</v>
      </c>
      <c r="D397" s="9" t="s">
        <v>5</v>
      </c>
      <c r="E397" s="9" t="s">
        <v>29</v>
      </c>
      <c r="F397" s="1">
        <f t="shared" si="1"/>
        <v>24.83</v>
      </c>
      <c r="G397" s="23">
        <v>75.17</v>
      </c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filterMode="1">
    <outlinePr summaryBelow="0" summaryRight="0"/>
  </sheetPr>
  <dimension ref="A1:F364"/>
  <sheetViews>
    <sheetView workbookViewId="0"/>
  </sheetViews>
  <sheetFormatPr baseColWidth="10" defaultColWidth="12.6640625" defaultRowHeight="15.75" customHeight="1"/>
  <sheetData>
    <row r="1" spans="1:6" ht="16">
      <c r="A1" s="19" t="s">
        <v>1</v>
      </c>
      <c r="B1" s="19" t="s">
        <v>334</v>
      </c>
      <c r="C1" s="19" t="s">
        <v>0</v>
      </c>
      <c r="D1" s="19" t="s">
        <v>37</v>
      </c>
      <c r="E1" s="19" t="s">
        <v>39</v>
      </c>
      <c r="F1" s="37" t="s">
        <v>335</v>
      </c>
    </row>
    <row r="2" spans="1:6" ht="16" hidden="1">
      <c r="A2" s="20" t="s">
        <v>3</v>
      </c>
      <c r="B2" s="19" t="s">
        <v>336</v>
      </c>
      <c r="C2" s="5">
        <v>2010</v>
      </c>
      <c r="D2" s="9" t="s">
        <v>5</v>
      </c>
      <c r="E2" s="9" t="s">
        <v>30</v>
      </c>
      <c r="F2" s="5">
        <v>4.4615937900000002</v>
      </c>
    </row>
    <row r="3" spans="1:6" ht="16" hidden="1">
      <c r="A3" s="20" t="s">
        <v>4</v>
      </c>
      <c r="B3" s="19" t="s">
        <v>337</v>
      </c>
      <c r="C3" s="5">
        <v>2010</v>
      </c>
      <c r="D3" s="9" t="s">
        <v>5</v>
      </c>
      <c r="E3" s="9" t="s">
        <v>30</v>
      </c>
      <c r="F3" s="5">
        <v>4.2194235300000003</v>
      </c>
    </row>
    <row r="4" spans="1:6" ht="16" hidden="1">
      <c r="A4" s="19" t="s">
        <v>5</v>
      </c>
      <c r="B4" s="19" t="s">
        <v>338</v>
      </c>
      <c r="C4" s="5">
        <v>2010</v>
      </c>
      <c r="D4" s="9" t="s">
        <v>5</v>
      </c>
      <c r="E4" s="9" t="s">
        <v>30</v>
      </c>
      <c r="F4" s="5">
        <v>3.3913669099999999</v>
      </c>
    </row>
    <row r="5" spans="1:6" ht="16" hidden="1">
      <c r="A5" s="19" t="s">
        <v>6</v>
      </c>
      <c r="B5" s="19" t="s">
        <v>339</v>
      </c>
      <c r="C5" s="5">
        <v>2010</v>
      </c>
      <c r="D5" s="9" t="s">
        <v>5</v>
      </c>
      <c r="E5" s="9" t="s">
        <v>30</v>
      </c>
      <c r="F5" s="5">
        <v>7.0640758799999999</v>
      </c>
    </row>
    <row r="6" spans="1:6" ht="16" hidden="1">
      <c r="A6" s="19" t="s">
        <v>7</v>
      </c>
      <c r="B6" s="19" t="s">
        <v>340</v>
      </c>
      <c r="C6" s="5">
        <v>2010</v>
      </c>
      <c r="D6" s="9" t="s">
        <v>5</v>
      </c>
      <c r="E6" s="9" t="s">
        <v>30</v>
      </c>
      <c r="F6" s="5">
        <v>7.5385346799999997</v>
      </c>
    </row>
    <row r="7" spans="1:6" ht="16" hidden="1">
      <c r="A7" s="19" t="s">
        <v>8</v>
      </c>
      <c r="B7" s="19" t="s">
        <v>341</v>
      </c>
      <c r="C7" s="5">
        <v>2010</v>
      </c>
      <c r="D7" s="9" t="s">
        <v>5</v>
      </c>
      <c r="E7" s="9" t="s">
        <v>30</v>
      </c>
      <c r="F7" s="5">
        <v>6.1490523000000001</v>
      </c>
    </row>
    <row r="8" spans="1:6" ht="16" hidden="1">
      <c r="A8" s="19" t="s">
        <v>9</v>
      </c>
      <c r="B8" s="19" t="s">
        <v>342</v>
      </c>
      <c r="C8" s="5">
        <v>2010</v>
      </c>
      <c r="D8" s="9" t="s">
        <v>5</v>
      </c>
      <c r="E8" s="9" t="s">
        <v>30</v>
      </c>
      <c r="F8" s="5">
        <v>4.7651620499999998</v>
      </c>
    </row>
    <row r="9" spans="1:6" ht="16" hidden="1">
      <c r="A9" s="19" t="s">
        <v>10</v>
      </c>
      <c r="B9" s="19" t="s">
        <v>343</v>
      </c>
      <c r="C9" s="5">
        <v>2010</v>
      </c>
      <c r="D9" s="9" t="s">
        <v>5</v>
      </c>
      <c r="E9" s="9" t="s">
        <v>30</v>
      </c>
      <c r="F9" s="5">
        <v>1.8346405100000001</v>
      </c>
    </row>
    <row r="10" spans="1:6" ht="16" hidden="1">
      <c r="A10" s="19" t="s">
        <v>11</v>
      </c>
      <c r="B10" s="19" t="s">
        <v>344</v>
      </c>
      <c r="C10" s="5">
        <v>2010</v>
      </c>
      <c r="D10" s="9" t="s">
        <v>5</v>
      </c>
      <c r="E10" s="9" t="s">
        <v>30</v>
      </c>
      <c r="F10" s="5">
        <v>6.8692911900000002</v>
      </c>
    </row>
    <row r="11" spans="1:6" ht="16" hidden="1">
      <c r="A11" s="19" t="s">
        <v>12</v>
      </c>
      <c r="B11" s="19" t="s">
        <v>345</v>
      </c>
      <c r="C11" s="5">
        <v>2010</v>
      </c>
      <c r="D11" s="9" t="s">
        <v>5</v>
      </c>
      <c r="E11" s="9" t="s">
        <v>30</v>
      </c>
      <c r="F11" s="5">
        <v>4.2367711100000003</v>
      </c>
    </row>
    <row r="12" spans="1:6" ht="16" hidden="1">
      <c r="A12" s="19" t="s">
        <v>13</v>
      </c>
      <c r="B12" s="19" t="s">
        <v>346</v>
      </c>
      <c r="C12" s="5">
        <v>2010</v>
      </c>
      <c r="D12" s="9" t="s">
        <v>5</v>
      </c>
      <c r="E12" s="9" t="s">
        <v>30</v>
      </c>
      <c r="F12" s="5">
        <v>5.7565094500000002</v>
      </c>
    </row>
    <row r="13" spans="1:6" ht="16" hidden="1">
      <c r="A13" s="19" t="s">
        <v>14</v>
      </c>
      <c r="B13" s="19" t="s">
        <v>347</v>
      </c>
      <c r="C13" s="5">
        <v>2010</v>
      </c>
      <c r="D13" s="9" t="s">
        <v>5</v>
      </c>
      <c r="E13" s="9" t="s">
        <v>30</v>
      </c>
      <c r="F13" s="5">
        <v>5.1582357200000004</v>
      </c>
    </row>
    <row r="14" spans="1:6" ht="16" hidden="1">
      <c r="A14" s="19" t="s">
        <v>15</v>
      </c>
      <c r="B14" s="19" t="s">
        <v>348</v>
      </c>
      <c r="C14" s="5">
        <v>2010</v>
      </c>
      <c r="D14" s="9" t="s">
        <v>5</v>
      </c>
      <c r="E14" s="9" t="s">
        <v>30</v>
      </c>
      <c r="F14" s="5">
        <v>2.68534169</v>
      </c>
    </row>
    <row r="15" spans="1:6" ht="16" hidden="1">
      <c r="A15" s="19" t="s">
        <v>16</v>
      </c>
      <c r="B15" s="19" t="s">
        <v>349</v>
      </c>
      <c r="C15" s="5">
        <v>2010</v>
      </c>
      <c r="D15" s="9" t="s">
        <v>5</v>
      </c>
      <c r="E15" s="9" t="s">
        <v>30</v>
      </c>
      <c r="F15" s="5">
        <v>2.1012991300000001</v>
      </c>
    </row>
    <row r="16" spans="1:6" ht="16" hidden="1">
      <c r="A16" s="19" t="s">
        <v>17</v>
      </c>
      <c r="B16" s="19" t="s">
        <v>350</v>
      </c>
      <c r="C16" s="5">
        <v>2010</v>
      </c>
      <c r="D16" s="9" t="s">
        <v>5</v>
      </c>
      <c r="E16" s="9" t="s">
        <v>30</v>
      </c>
      <c r="F16" s="5">
        <v>5.4280677600000002</v>
      </c>
    </row>
    <row r="17" spans="1:6" ht="16" hidden="1">
      <c r="A17" s="19" t="s">
        <v>18</v>
      </c>
      <c r="B17" s="19" t="s">
        <v>351</v>
      </c>
      <c r="C17" s="5">
        <v>2010</v>
      </c>
      <c r="D17" s="9" t="s">
        <v>5</v>
      </c>
      <c r="E17" s="9" t="s">
        <v>30</v>
      </c>
      <c r="F17" s="5">
        <v>3.5385139900000002</v>
      </c>
    </row>
    <row r="18" spans="1:6" ht="16" hidden="1">
      <c r="A18" s="19" t="s">
        <v>19</v>
      </c>
      <c r="B18" s="19" t="s">
        <v>352</v>
      </c>
      <c r="C18" s="5">
        <v>2010</v>
      </c>
      <c r="D18" s="9" t="s">
        <v>5</v>
      </c>
      <c r="E18" s="9" t="s">
        <v>30</v>
      </c>
      <c r="F18" s="5">
        <v>3.4704370500000001</v>
      </c>
    </row>
    <row r="19" spans="1:6" ht="16" hidden="1">
      <c r="A19" s="19" t="s">
        <v>20</v>
      </c>
      <c r="B19" s="19" t="s">
        <v>353</v>
      </c>
      <c r="C19" s="5">
        <v>2010</v>
      </c>
      <c r="D19" s="9" t="s">
        <v>5</v>
      </c>
      <c r="E19" s="9" t="s">
        <v>30</v>
      </c>
      <c r="F19" s="5">
        <v>2.5320344600000002</v>
      </c>
    </row>
    <row r="20" spans="1:6" ht="16" hidden="1">
      <c r="A20" s="19" t="s">
        <v>21</v>
      </c>
      <c r="B20" s="19" t="s">
        <v>354</v>
      </c>
      <c r="C20" s="5">
        <v>2010</v>
      </c>
      <c r="D20" s="9" t="s">
        <v>5</v>
      </c>
      <c r="E20" s="9" t="s">
        <v>30</v>
      </c>
      <c r="F20" s="5">
        <v>4.2397134000000003</v>
      </c>
    </row>
    <row r="21" spans="1:6" ht="16" hidden="1">
      <c r="A21" s="19" t="s">
        <v>22</v>
      </c>
      <c r="B21" s="19" t="s">
        <v>355</v>
      </c>
      <c r="C21" s="5">
        <v>2010</v>
      </c>
      <c r="D21" s="9" t="s">
        <v>5</v>
      </c>
      <c r="E21" s="9" t="s">
        <v>30</v>
      </c>
      <c r="F21" s="5">
        <v>5.1144761599999997</v>
      </c>
    </row>
    <row r="22" spans="1:6" ht="16" hidden="1">
      <c r="A22" s="19" t="s">
        <v>23</v>
      </c>
      <c r="B22" s="19" t="s">
        <v>356</v>
      </c>
      <c r="C22" s="5">
        <v>2010</v>
      </c>
      <c r="D22" s="9" t="s">
        <v>5</v>
      </c>
      <c r="E22" s="9" t="s">
        <v>30</v>
      </c>
      <c r="F22" s="5">
        <v>3.4455894100000002</v>
      </c>
    </row>
    <row r="23" spans="1:6" ht="16" hidden="1">
      <c r="A23" s="19" t="s">
        <v>24</v>
      </c>
      <c r="B23" s="19" t="s">
        <v>357</v>
      </c>
      <c r="C23" s="5">
        <v>2010</v>
      </c>
      <c r="D23" s="9" t="s">
        <v>5</v>
      </c>
      <c r="E23" s="9" t="s">
        <v>30</v>
      </c>
      <c r="F23" s="5">
        <v>3.5468177299999999</v>
      </c>
    </row>
    <row r="24" spans="1:6" ht="16" hidden="1">
      <c r="A24" s="19" t="s">
        <v>25</v>
      </c>
      <c r="B24" s="19" t="s">
        <v>358</v>
      </c>
      <c r="C24" s="5">
        <v>2010</v>
      </c>
      <c r="D24" s="9" t="s">
        <v>5</v>
      </c>
      <c r="E24" s="9" t="s">
        <v>30</v>
      </c>
      <c r="F24" s="5">
        <v>4.6500508500000004</v>
      </c>
    </row>
    <row r="25" spans="1:6" ht="16" hidden="1">
      <c r="A25" s="19" t="s">
        <v>26</v>
      </c>
      <c r="B25" s="19" t="s">
        <v>359</v>
      </c>
      <c r="C25" s="5">
        <v>2010</v>
      </c>
      <c r="D25" s="9" t="s">
        <v>5</v>
      </c>
      <c r="E25" s="9" t="s">
        <v>30</v>
      </c>
      <c r="F25" s="5">
        <v>9.95792024</v>
      </c>
    </row>
    <row r="26" spans="1:6" ht="16" hidden="1">
      <c r="A26" s="19" t="s">
        <v>27</v>
      </c>
      <c r="B26" s="19" t="s">
        <v>360</v>
      </c>
      <c r="C26" s="5">
        <v>2010</v>
      </c>
      <c r="D26" s="9" t="s">
        <v>5</v>
      </c>
      <c r="E26" s="9" t="s">
        <v>30</v>
      </c>
      <c r="F26" s="5">
        <v>6.3430229499999999</v>
      </c>
    </row>
    <row r="27" spans="1:6" ht="16" hidden="1">
      <c r="A27" s="19" t="s">
        <v>28</v>
      </c>
      <c r="B27" s="19" t="s">
        <v>361</v>
      </c>
      <c r="C27" s="5">
        <v>2010</v>
      </c>
      <c r="D27" s="9" t="s">
        <v>5</v>
      </c>
      <c r="E27" s="9" t="s">
        <v>30</v>
      </c>
      <c r="F27" s="5">
        <v>4.0827224600000003</v>
      </c>
    </row>
    <row r="28" spans="1:6" ht="16" hidden="1">
      <c r="A28" s="19" t="s">
        <v>29</v>
      </c>
      <c r="B28" s="19" t="s">
        <v>362</v>
      </c>
      <c r="C28" s="5">
        <v>2010</v>
      </c>
      <c r="D28" s="9" t="s">
        <v>5</v>
      </c>
      <c r="E28" s="9" t="s">
        <v>30</v>
      </c>
      <c r="F28" s="5">
        <v>6.3850244900000002</v>
      </c>
    </row>
    <row r="29" spans="1:6" ht="16" hidden="1">
      <c r="A29" s="19" t="s">
        <v>30</v>
      </c>
      <c r="B29" s="19" t="s">
        <v>363</v>
      </c>
      <c r="C29" s="5">
        <v>2010</v>
      </c>
      <c r="D29" s="9" t="s">
        <v>5</v>
      </c>
      <c r="E29" s="9" t="s">
        <v>30</v>
      </c>
      <c r="F29" s="5">
        <v>8.3534239899999996</v>
      </c>
    </row>
    <row r="30" spans="1:6" ht="16" hidden="1">
      <c r="A30" s="19" t="s">
        <v>31</v>
      </c>
      <c r="B30" s="19" t="s">
        <v>364</v>
      </c>
      <c r="C30" s="5">
        <v>2010</v>
      </c>
      <c r="D30" s="9" t="s">
        <v>5</v>
      </c>
      <c r="E30" s="9" t="s">
        <v>30</v>
      </c>
      <c r="F30" s="5">
        <v>5.0786984100000003</v>
      </c>
    </row>
    <row r="31" spans="1:6" ht="16" hidden="1">
      <c r="A31" s="19" t="s">
        <v>32</v>
      </c>
      <c r="B31" s="19" t="s">
        <v>365</v>
      </c>
      <c r="C31" s="5">
        <v>2010</v>
      </c>
      <c r="D31" s="9" t="s">
        <v>5</v>
      </c>
      <c r="E31" s="9" t="s">
        <v>30</v>
      </c>
      <c r="F31" s="5">
        <v>2.82066711</v>
      </c>
    </row>
    <row r="32" spans="1:6" ht="16" hidden="1">
      <c r="A32" s="19" t="s">
        <v>33</v>
      </c>
      <c r="B32" s="19" t="s">
        <v>366</v>
      </c>
      <c r="C32" s="5">
        <v>2010</v>
      </c>
      <c r="D32" s="9" t="s">
        <v>5</v>
      </c>
      <c r="E32" s="9" t="s">
        <v>30</v>
      </c>
      <c r="F32" s="5">
        <v>3.4278862999999999</v>
      </c>
    </row>
    <row r="33" spans="1:6" ht="16" hidden="1">
      <c r="A33" s="19" t="s">
        <v>34</v>
      </c>
      <c r="B33" s="19" t="s">
        <v>367</v>
      </c>
      <c r="C33" s="5">
        <v>2010</v>
      </c>
      <c r="D33" s="9" t="s">
        <v>5</v>
      </c>
      <c r="E33" s="9" t="s">
        <v>30</v>
      </c>
      <c r="F33" s="5">
        <v>10.533975399999999</v>
      </c>
    </row>
    <row r="34" spans="1:6" ht="16" hidden="1">
      <c r="A34" s="19" t="s">
        <v>35</v>
      </c>
      <c r="B34" s="19" t="s">
        <v>368</v>
      </c>
      <c r="C34" s="5">
        <v>2010</v>
      </c>
      <c r="D34" s="9" t="s">
        <v>5</v>
      </c>
      <c r="E34" s="9" t="s">
        <v>30</v>
      </c>
      <c r="F34" s="5">
        <v>3.42128495</v>
      </c>
    </row>
    <row r="35" spans="1:6" ht="16" hidden="1">
      <c r="A35" s="20" t="s">
        <v>3</v>
      </c>
      <c r="B35" s="19" t="s">
        <v>336</v>
      </c>
      <c r="C35" s="5">
        <v>2011</v>
      </c>
      <c r="D35" s="9" t="s">
        <v>5</v>
      </c>
      <c r="E35" s="9" t="s">
        <v>30</v>
      </c>
      <c r="F35" s="5">
        <v>4.9563372499999998</v>
      </c>
    </row>
    <row r="36" spans="1:6" ht="16" hidden="1">
      <c r="A36" s="20" t="s">
        <v>4</v>
      </c>
      <c r="B36" s="19" t="s">
        <v>337</v>
      </c>
      <c r="C36" s="5">
        <v>2011</v>
      </c>
      <c r="D36" s="9" t="s">
        <v>5</v>
      </c>
      <c r="E36" s="9" t="s">
        <v>30</v>
      </c>
      <c r="F36" s="5">
        <v>8.0102989600000001</v>
      </c>
    </row>
    <row r="37" spans="1:6" ht="16" hidden="1">
      <c r="A37" s="19" t="s">
        <v>5</v>
      </c>
      <c r="B37" s="19" t="s">
        <v>338</v>
      </c>
      <c r="C37" s="5">
        <v>2011</v>
      </c>
      <c r="D37" s="9" t="s">
        <v>5</v>
      </c>
      <c r="E37" s="9" t="s">
        <v>30</v>
      </c>
      <c r="F37" s="5">
        <v>4.6235872499999999</v>
      </c>
    </row>
    <row r="38" spans="1:6" ht="16" hidden="1">
      <c r="A38" s="19" t="s">
        <v>6</v>
      </c>
      <c r="B38" s="19" t="s">
        <v>339</v>
      </c>
      <c r="C38" s="5">
        <v>2011</v>
      </c>
      <c r="D38" s="9" t="s">
        <v>5</v>
      </c>
      <c r="E38" s="9" t="s">
        <v>30</v>
      </c>
      <c r="F38" s="5">
        <v>4.6053308199999998</v>
      </c>
    </row>
    <row r="39" spans="1:6" ht="16" hidden="1">
      <c r="A39" s="19" t="s">
        <v>7</v>
      </c>
      <c r="B39" s="19" t="s">
        <v>340</v>
      </c>
      <c r="C39" s="5">
        <v>2011</v>
      </c>
      <c r="D39" s="9" t="s">
        <v>5</v>
      </c>
      <c r="E39" s="9" t="s">
        <v>30</v>
      </c>
      <c r="F39" s="5">
        <v>9.53007326</v>
      </c>
    </row>
    <row r="40" spans="1:6" ht="16" hidden="1">
      <c r="A40" s="19" t="s">
        <v>8</v>
      </c>
      <c r="B40" s="19" t="s">
        <v>341</v>
      </c>
      <c r="C40" s="5">
        <v>2011</v>
      </c>
      <c r="D40" s="9" t="s">
        <v>5</v>
      </c>
      <c r="E40" s="9" t="s">
        <v>30</v>
      </c>
      <c r="F40" s="5">
        <v>5.9710773699999997</v>
      </c>
    </row>
    <row r="41" spans="1:6" ht="16" hidden="1">
      <c r="A41" s="19" t="s">
        <v>9</v>
      </c>
      <c r="B41" s="19" t="s">
        <v>342</v>
      </c>
      <c r="C41" s="5">
        <v>2011</v>
      </c>
      <c r="D41" s="9" t="s">
        <v>5</v>
      </c>
      <c r="E41" s="9" t="s">
        <v>30</v>
      </c>
      <c r="F41" s="5">
        <v>7.1843166399999996</v>
      </c>
    </row>
    <row r="42" spans="1:6" ht="16" hidden="1">
      <c r="A42" s="19" t="s">
        <v>10</v>
      </c>
      <c r="B42" s="19" t="s">
        <v>343</v>
      </c>
      <c r="C42" s="5">
        <v>2011</v>
      </c>
      <c r="D42" s="9" t="s">
        <v>5</v>
      </c>
      <c r="E42" s="9" t="s">
        <v>30</v>
      </c>
      <c r="F42" s="5">
        <v>4.6512220500000003</v>
      </c>
    </row>
    <row r="43" spans="1:6" ht="16" hidden="1">
      <c r="A43" s="19" t="s">
        <v>11</v>
      </c>
      <c r="B43" s="19" t="s">
        <v>344</v>
      </c>
      <c r="C43" s="5">
        <v>2011</v>
      </c>
      <c r="D43" s="9" t="s">
        <v>5</v>
      </c>
      <c r="E43" s="9" t="s">
        <v>30</v>
      </c>
      <c r="F43" s="5">
        <v>8.2581999100000001</v>
      </c>
    </row>
    <row r="44" spans="1:6" ht="16" hidden="1">
      <c r="A44" s="19" t="s">
        <v>12</v>
      </c>
      <c r="B44" s="19" t="s">
        <v>345</v>
      </c>
      <c r="C44" s="5">
        <v>2011</v>
      </c>
      <c r="D44" s="9" t="s">
        <v>5</v>
      </c>
      <c r="E44" s="9" t="s">
        <v>30</v>
      </c>
      <c r="F44" s="5">
        <v>4.5713779700000003</v>
      </c>
    </row>
    <row r="45" spans="1:6" ht="16" hidden="1">
      <c r="A45" s="19" t="s">
        <v>13</v>
      </c>
      <c r="B45" s="19" t="s">
        <v>346</v>
      </c>
      <c r="C45" s="5">
        <v>2011</v>
      </c>
      <c r="D45" s="9" t="s">
        <v>5</v>
      </c>
      <c r="E45" s="9" t="s">
        <v>30</v>
      </c>
      <c r="F45" s="5">
        <v>5.1116296700000001</v>
      </c>
    </row>
    <row r="46" spans="1:6" ht="16" hidden="1">
      <c r="A46" s="19" t="s">
        <v>14</v>
      </c>
      <c r="B46" s="19" t="s">
        <v>347</v>
      </c>
      <c r="C46" s="5">
        <v>2011</v>
      </c>
      <c r="D46" s="9" t="s">
        <v>5</v>
      </c>
      <c r="E46" s="9" t="s">
        <v>30</v>
      </c>
      <c r="F46" s="5">
        <v>6.3659122799999999</v>
      </c>
    </row>
    <row r="47" spans="1:6" ht="16" hidden="1">
      <c r="A47" s="19" t="s">
        <v>15</v>
      </c>
      <c r="B47" s="19" t="s">
        <v>348</v>
      </c>
      <c r="C47" s="5">
        <v>2011</v>
      </c>
      <c r="D47" s="9" t="s">
        <v>5</v>
      </c>
      <c r="E47" s="9" t="s">
        <v>30</v>
      </c>
      <c r="F47" s="5">
        <v>2.5970435799999998</v>
      </c>
    </row>
    <row r="48" spans="1:6" ht="16" hidden="1">
      <c r="A48" s="19" t="s">
        <v>16</v>
      </c>
      <c r="B48" s="19" t="s">
        <v>349</v>
      </c>
      <c r="C48" s="5">
        <v>2011</v>
      </c>
      <c r="D48" s="9" t="s">
        <v>5</v>
      </c>
      <c r="E48" s="9" t="s">
        <v>30</v>
      </c>
      <c r="F48" s="5">
        <v>4.13657582</v>
      </c>
    </row>
    <row r="49" spans="1:6" ht="16" hidden="1">
      <c r="A49" s="19" t="s">
        <v>17</v>
      </c>
      <c r="B49" s="19" t="s">
        <v>350</v>
      </c>
      <c r="C49" s="5">
        <v>2011</v>
      </c>
      <c r="D49" s="9" t="s">
        <v>5</v>
      </c>
      <c r="E49" s="9" t="s">
        <v>30</v>
      </c>
      <c r="F49" s="5">
        <v>5.9850208</v>
      </c>
    </row>
    <row r="50" spans="1:6" ht="16" hidden="1">
      <c r="A50" s="19" t="s">
        <v>18</v>
      </c>
      <c r="B50" s="19" t="s">
        <v>351</v>
      </c>
      <c r="C50" s="5">
        <v>2011</v>
      </c>
      <c r="D50" s="9" t="s">
        <v>5</v>
      </c>
      <c r="E50" s="9" t="s">
        <v>30</v>
      </c>
      <c r="F50" s="5">
        <v>3.8459694400000002</v>
      </c>
    </row>
    <row r="51" spans="1:6" ht="16" hidden="1">
      <c r="A51" s="19" t="s">
        <v>19</v>
      </c>
      <c r="B51" s="19" t="s">
        <v>352</v>
      </c>
      <c r="C51" s="5">
        <v>2011</v>
      </c>
      <c r="D51" s="9" t="s">
        <v>5</v>
      </c>
      <c r="E51" s="9" t="s">
        <v>30</v>
      </c>
      <c r="F51" s="5">
        <v>3.3678636700000002</v>
      </c>
    </row>
    <row r="52" spans="1:6" ht="16" hidden="1">
      <c r="A52" s="19" t="s">
        <v>20</v>
      </c>
      <c r="B52" s="19" t="s">
        <v>353</v>
      </c>
      <c r="C52" s="5">
        <v>2011</v>
      </c>
      <c r="D52" s="9" t="s">
        <v>5</v>
      </c>
      <c r="E52" s="9" t="s">
        <v>30</v>
      </c>
      <c r="F52" s="5">
        <v>3.3427551499999999</v>
      </c>
    </row>
    <row r="53" spans="1:6" ht="16" hidden="1">
      <c r="A53" s="19" t="s">
        <v>21</v>
      </c>
      <c r="B53" s="19" t="s">
        <v>354</v>
      </c>
      <c r="C53" s="5">
        <v>2011</v>
      </c>
      <c r="D53" s="9" t="s">
        <v>5</v>
      </c>
      <c r="E53" s="9" t="s">
        <v>30</v>
      </c>
      <c r="F53" s="5">
        <v>4.1274039900000004</v>
      </c>
    </row>
    <row r="54" spans="1:6" ht="16" hidden="1">
      <c r="A54" s="19" t="s">
        <v>22</v>
      </c>
      <c r="B54" s="19" t="s">
        <v>355</v>
      </c>
      <c r="C54" s="5">
        <v>2011</v>
      </c>
      <c r="D54" s="9" t="s">
        <v>5</v>
      </c>
      <c r="E54" s="9" t="s">
        <v>30</v>
      </c>
      <c r="F54" s="5">
        <v>4.5345172399999996</v>
      </c>
    </row>
    <row r="55" spans="1:6" ht="16" hidden="1">
      <c r="A55" s="19" t="s">
        <v>23</v>
      </c>
      <c r="B55" s="19" t="s">
        <v>356</v>
      </c>
      <c r="C55" s="5">
        <v>2011</v>
      </c>
      <c r="D55" s="9" t="s">
        <v>5</v>
      </c>
      <c r="E55" s="9" t="s">
        <v>30</v>
      </c>
      <c r="F55" s="5">
        <v>3.6518303799999998</v>
      </c>
    </row>
    <row r="56" spans="1:6" ht="16" hidden="1">
      <c r="A56" s="19" t="s">
        <v>24</v>
      </c>
      <c r="B56" s="19" t="s">
        <v>357</v>
      </c>
      <c r="C56" s="5">
        <v>2011</v>
      </c>
      <c r="D56" s="9" t="s">
        <v>5</v>
      </c>
      <c r="E56" s="9" t="s">
        <v>30</v>
      </c>
      <c r="F56" s="5">
        <v>4.2996752699999998</v>
      </c>
    </row>
    <row r="57" spans="1:6" ht="16" hidden="1">
      <c r="A57" s="19" t="s">
        <v>25</v>
      </c>
      <c r="B57" s="19" t="s">
        <v>358</v>
      </c>
      <c r="C57" s="5">
        <v>2011</v>
      </c>
      <c r="D57" s="9" t="s">
        <v>5</v>
      </c>
      <c r="E57" s="9" t="s">
        <v>30</v>
      </c>
      <c r="F57" s="5">
        <v>5.2015383799999997</v>
      </c>
    </row>
    <row r="58" spans="1:6" ht="16" hidden="1">
      <c r="A58" s="19" t="s">
        <v>26</v>
      </c>
      <c r="B58" s="19" t="s">
        <v>359</v>
      </c>
      <c r="C58" s="5">
        <v>2011</v>
      </c>
      <c r="D58" s="9" t="s">
        <v>5</v>
      </c>
      <c r="E58" s="9" t="s">
        <v>30</v>
      </c>
      <c r="F58" s="5">
        <v>8.8518428300000007</v>
      </c>
    </row>
    <row r="59" spans="1:6" ht="16" hidden="1">
      <c r="A59" s="19" t="s">
        <v>27</v>
      </c>
      <c r="B59" s="19" t="s">
        <v>360</v>
      </c>
      <c r="C59" s="5">
        <v>2011</v>
      </c>
      <c r="D59" s="9" t="s">
        <v>5</v>
      </c>
      <c r="E59" s="9" t="s">
        <v>30</v>
      </c>
      <c r="F59" s="5">
        <v>5.9944941099999998</v>
      </c>
    </row>
    <row r="60" spans="1:6" ht="16" hidden="1">
      <c r="A60" s="19" t="s">
        <v>28</v>
      </c>
      <c r="B60" s="19" t="s">
        <v>361</v>
      </c>
      <c r="C60" s="5">
        <v>2011</v>
      </c>
      <c r="D60" s="9" t="s">
        <v>5</v>
      </c>
      <c r="E60" s="9" t="s">
        <v>30</v>
      </c>
      <c r="F60" s="5">
        <v>3.8944006899999999</v>
      </c>
    </row>
    <row r="61" spans="1:6" ht="16" hidden="1">
      <c r="A61" s="19" t="s">
        <v>29</v>
      </c>
      <c r="B61" s="19" t="s">
        <v>362</v>
      </c>
      <c r="C61" s="5">
        <v>2011</v>
      </c>
      <c r="D61" s="9" t="s">
        <v>5</v>
      </c>
      <c r="E61" s="9" t="s">
        <v>30</v>
      </c>
      <c r="F61" s="5">
        <v>6.5231811100000003</v>
      </c>
    </row>
    <row r="62" spans="1:6" ht="16" hidden="1">
      <c r="A62" s="19" t="s">
        <v>30</v>
      </c>
      <c r="B62" s="19" t="s">
        <v>363</v>
      </c>
      <c r="C62" s="5">
        <v>2011</v>
      </c>
      <c r="D62" s="9" t="s">
        <v>5</v>
      </c>
      <c r="E62" s="9" t="s">
        <v>30</v>
      </c>
      <c r="F62" s="5">
        <v>8.2092664299999996</v>
      </c>
    </row>
    <row r="63" spans="1:6" ht="16" hidden="1">
      <c r="A63" s="19" t="s">
        <v>31</v>
      </c>
      <c r="B63" s="19" t="s">
        <v>364</v>
      </c>
      <c r="C63" s="5">
        <v>2011</v>
      </c>
      <c r="D63" s="9" t="s">
        <v>5</v>
      </c>
      <c r="E63" s="9" t="s">
        <v>30</v>
      </c>
      <c r="F63" s="5">
        <v>4.4449456200000004</v>
      </c>
    </row>
    <row r="64" spans="1:6" ht="16" hidden="1">
      <c r="A64" s="19" t="s">
        <v>32</v>
      </c>
      <c r="B64" s="19" t="s">
        <v>365</v>
      </c>
      <c r="C64" s="5">
        <v>2011</v>
      </c>
      <c r="D64" s="9" t="s">
        <v>5</v>
      </c>
      <c r="E64" s="9" t="s">
        <v>30</v>
      </c>
      <c r="F64" s="5">
        <v>4.2251420800000004</v>
      </c>
    </row>
    <row r="65" spans="1:6" ht="16" hidden="1">
      <c r="A65" s="19" t="s">
        <v>33</v>
      </c>
      <c r="B65" s="19" t="s">
        <v>366</v>
      </c>
      <c r="C65" s="5">
        <v>2011</v>
      </c>
      <c r="D65" s="9" t="s">
        <v>5</v>
      </c>
      <c r="E65" s="9" t="s">
        <v>30</v>
      </c>
      <c r="F65" s="5">
        <v>3.9335477399999998</v>
      </c>
    </row>
    <row r="66" spans="1:6" ht="16" hidden="1">
      <c r="A66" s="19" t="s">
        <v>34</v>
      </c>
      <c r="B66" s="19" t="s">
        <v>367</v>
      </c>
      <c r="C66" s="5">
        <v>2011</v>
      </c>
      <c r="D66" s="9" t="s">
        <v>5</v>
      </c>
      <c r="E66" s="9" t="s">
        <v>30</v>
      </c>
      <c r="F66" s="5">
        <v>9.2502475400000002</v>
      </c>
    </row>
    <row r="67" spans="1:6" ht="16" hidden="1">
      <c r="A67" s="19" t="s">
        <v>35</v>
      </c>
      <c r="B67" s="19" t="s">
        <v>368</v>
      </c>
      <c r="C67" s="5">
        <v>2011</v>
      </c>
      <c r="D67" s="9" t="s">
        <v>5</v>
      </c>
      <c r="E67" s="9" t="s">
        <v>30</v>
      </c>
      <c r="F67" s="5">
        <v>5.3645717099999999</v>
      </c>
    </row>
    <row r="68" spans="1:6" ht="16" hidden="1">
      <c r="A68" s="20" t="s">
        <v>3</v>
      </c>
      <c r="B68" s="19" t="s">
        <v>336</v>
      </c>
      <c r="C68" s="5">
        <v>2012</v>
      </c>
      <c r="D68" s="9" t="s">
        <v>5</v>
      </c>
      <c r="E68" s="9" t="s">
        <v>30</v>
      </c>
      <c r="F68" s="5">
        <v>4.7453441700000001</v>
      </c>
    </row>
    <row r="69" spans="1:6" ht="16" hidden="1">
      <c r="A69" s="20" t="s">
        <v>4</v>
      </c>
      <c r="B69" s="19" t="s">
        <v>337</v>
      </c>
      <c r="C69" s="5">
        <v>2012</v>
      </c>
      <c r="D69" s="9" t="s">
        <v>5</v>
      </c>
      <c r="E69" s="9" t="s">
        <v>30</v>
      </c>
      <c r="F69" s="5">
        <v>9.2728636000000009</v>
      </c>
    </row>
    <row r="70" spans="1:6" ht="16" hidden="1">
      <c r="A70" s="19" t="s">
        <v>5</v>
      </c>
      <c r="B70" s="19" t="s">
        <v>338</v>
      </c>
      <c r="C70" s="5">
        <v>2012</v>
      </c>
      <c r="D70" s="9" t="s">
        <v>5</v>
      </c>
      <c r="E70" s="9" t="s">
        <v>30</v>
      </c>
      <c r="F70" s="5">
        <v>3.46797464</v>
      </c>
    </row>
    <row r="71" spans="1:6" ht="16" hidden="1">
      <c r="A71" s="19" t="s">
        <v>6</v>
      </c>
      <c r="B71" s="19" t="s">
        <v>339</v>
      </c>
      <c r="C71" s="5">
        <v>2012</v>
      </c>
      <c r="D71" s="9" t="s">
        <v>5</v>
      </c>
      <c r="E71" s="9" t="s">
        <v>30</v>
      </c>
      <c r="F71" s="5">
        <v>6.5805708599999999</v>
      </c>
    </row>
    <row r="72" spans="1:6" ht="16" hidden="1">
      <c r="A72" s="19" t="s">
        <v>7</v>
      </c>
      <c r="B72" s="19" t="s">
        <v>340</v>
      </c>
      <c r="C72" s="5">
        <v>2012</v>
      </c>
      <c r="D72" s="9" t="s">
        <v>5</v>
      </c>
      <c r="E72" s="9" t="s">
        <v>30</v>
      </c>
      <c r="F72" s="5">
        <v>7.2658996299999998</v>
      </c>
    </row>
    <row r="73" spans="1:6" ht="16" hidden="1">
      <c r="A73" s="19" t="s">
        <v>8</v>
      </c>
      <c r="B73" s="19" t="s">
        <v>341</v>
      </c>
      <c r="C73" s="5">
        <v>2012</v>
      </c>
      <c r="D73" s="9" t="s">
        <v>5</v>
      </c>
      <c r="E73" s="9" t="s">
        <v>30</v>
      </c>
      <c r="F73" s="5">
        <v>5.2178468499999999</v>
      </c>
    </row>
    <row r="74" spans="1:6" ht="16" hidden="1">
      <c r="A74" s="19" t="s">
        <v>9</v>
      </c>
      <c r="B74" s="19" t="s">
        <v>342</v>
      </c>
      <c r="C74" s="5">
        <v>2012</v>
      </c>
      <c r="D74" s="9" t="s">
        <v>5</v>
      </c>
      <c r="E74" s="9" t="s">
        <v>30</v>
      </c>
      <c r="F74" s="5">
        <v>6.7459857699999999</v>
      </c>
    </row>
    <row r="75" spans="1:6" ht="16" hidden="1">
      <c r="A75" s="19" t="s">
        <v>10</v>
      </c>
      <c r="B75" s="19" t="s">
        <v>343</v>
      </c>
      <c r="C75" s="5">
        <v>2012</v>
      </c>
      <c r="D75" s="9" t="s">
        <v>5</v>
      </c>
      <c r="E75" s="9" t="s">
        <v>30</v>
      </c>
      <c r="F75" s="5">
        <v>3.7509034899999998</v>
      </c>
    </row>
    <row r="76" spans="1:6" ht="16" hidden="1">
      <c r="A76" s="19" t="s">
        <v>11</v>
      </c>
      <c r="B76" s="19" t="s">
        <v>344</v>
      </c>
      <c r="C76" s="5">
        <v>2012</v>
      </c>
      <c r="D76" s="9" t="s">
        <v>5</v>
      </c>
      <c r="E76" s="9" t="s">
        <v>30</v>
      </c>
      <c r="F76" s="5">
        <v>7.5319883000000001</v>
      </c>
    </row>
    <row r="77" spans="1:6" ht="16" hidden="1">
      <c r="A77" s="19" t="s">
        <v>12</v>
      </c>
      <c r="B77" s="19" t="s">
        <v>345</v>
      </c>
      <c r="C77" s="5">
        <v>2012</v>
      </c>
      <c r="D77" s="9" t="s">
        <v>5</v>
      </c>
      <c r="E77" s="9" t="s">
        <v>30</v>
      </c>
      <c r="F77" s="5">
        <v>4.7076504799999999</v>
      </c>
    </row>
    <row r="78" spans="1:6" ht="16" hidden="1">
      <c r="A78" s="19" t="s">
        <v>13</v>
      </c>
      <c r="B78" s="19" t="s">
        <v>346</v>
      </c>
      <c r="C78" s="5">
        <v>2012</v>
      </c>
      <c r="D78" s="9" t="s">
        <v>5</v>
      </c>
      <c r="E78" s="9" t="s">
        <v>30</v>
      </c>
      <c r="F78" s="5">
        <v>4.4485053299999997</v>
      </c>
    </row>
    <row r="79" spans="1:6" ht="16" hidden="1">
      <c r="A79" s="19" t="s">
        <v>14</v>
      </c>
      <c r="B79" s="19" t="s">
        <v>347</v>
      </c>
      <c r="C79" s="5">
        <v>2012</v>
      </c>
      <c r="D79" s="9" t="s">
        <v>5</v>
      </c>
      <c r="E79" s="9" t="s">
        <v>30</v>
      </c>
      <c r="F79" s="5">
        <v>5.9256786699999999</v>
      </c>
    </row>
    <row r="80" spans="1:6" ht="16" hidden="1">
      <c r="A80" s="19" t="s">
        <v>15</v>
      </c>
      <c r="B80" s="19" t="s">
        <v>348</v>
      </c>
      <c r="C80" s="5">
        <v>2012</v>
      </c>
      <c r="D80" s="9" t="s">
        <v>5</v>
      </c>
      <c r="E80" s="9" t="s">
        <v>30</v>
      </c>
      <c r="F80" s="5">
        <v>2.5744296200000001</v>
      </c>
    </row>
    <row r="81" spans="1:6" ht="16" hidden="1">
      <c r="A81" s="19" t="s">
        <v>16</v>
      </c>
      <c r="B81" s="19" t="s">
        <v>349</v>
      </c>
      <c r="C81" s="5">
        <v>2012</v>
      </c>
      <c r="D81" s="9" t="s">
        <v>5</v>
      </c>
      <c r="E81" s="9" t="s">
        <v>30</v>
      </c>
      <c r="F81" s="5">
        <v>3.6755418999999998</v>
      </c>
    </row>
    <row r="82" spans="1:6" ht="16" hidden="1">
      <c r="A82" s="19" t="s">
        <v>17</v>
      </c>
      <c r="B82" s="19" t="s">
        <v>350</v>
      </c>
      <c r="C82" s="5">
        <v>2012</v>
      </c>
      <c r="D82" s="9" t="s">
        <v>5</v>
      </c>
      <c r="E82" s="9" t="s">
        <v>30</v>
      </c>
      <c r="F82" s="5">
        <v>6.6076625399999998</v>
      </c>
    </row>
    <row r="83" spans="1:6" ht="16" hidden="1">
      <c r="A83" s="19" t="s">
        <v>18</v>
      </c>
      <c r="B83" s="19" t="s">
        <v>351</v>
      </c>
      <c r="C83" s="5">
        <v>2012</v>
      </c>
      <c r="D83" s="9" t="s">
        <v>5</v>
      </c>
      <c r="E83" s="9" t="s">
        <v>30</v>
      </c>
      <c r="F83" s="5">
        <v>3.7799304299999998</v>
      </c>
    </row>
    <row r="84" spans="1:6" ht="16" hidden="1">
      <c r="A84" s="19" t="s">
        <v>19</v>
      </c>
      <c r="B84" s="19" t="s">
        <v>352</v>
      </c>
      <c r="C84" s="5">
        <v>2012</v>
      </c>
      <c r="D84" s="9" t="s">
        <v>5</v>
      </c>
      <c r="E84" s="9" t="s">
        <v>30</v>
      </c>
      <c r="F84" s="5">
        <v>3.2627513700000002</v>
      </c>
    </row>
    <row r="85" spans="1:6" ht="16" hidden="1">
      <c r="A85" s="19" t="s">
        <v>20</v>
      </c>
      <c r="B85" s="19" t="s">
        <v>353</v>
      </c>
      <c r="C85" s="5">
        <v>2012</v>
      </c>
      <c r="D85" s="9" t="s">
        <v>5</v>
      </c>
      <c r="E85" s="9" t="s">
        <v>30</v>
      </c>
      <c r="F85" s="5">
        <v>3.34725684</v>
      </c>
    </row>
    <row r="86" spans="1:6" ht="16" hidden="1">
      <c r="A86" s="19" t="s">
        <v>21</v>
      </c>
      <c r="B86" s="19" t="s">
        <v>354</v>
      </c>
      <c r="C86" s="5">
        <v>2012</v>
      </c>
      <c r="D86" s="9" t="s">
        <v>5</v>
      </c>
      <c r="E86" s="9" t="s">
        <v>30</v>
      </c>
      <c r="F86" s="5">
        <v>4.4032263299999999</v>
      </c>
    </row>
    <row r="87" spans="1:6" ht="16" hidden="1">
      <c r="A87" s="19" t="s">
        <v>22</v>
      </c>
      <c r="B87" s="19" t="s">
        <v>355</v>
      </c>
      <c r="C87" s="5">
        <v>2012</v>
      </c>
      <c r="D87" s="9" t="s">
        <v>5</v>
      </c>
      <c r="E87" s="9" t="s">
        <v>30</v>
      </c>
      <c r="F87" s="5">
        <v>4.6645933299999998</v>
      </c>
    </row>
    <row r="88" spans="1:6" ht="16" hidden="1">
      <c r="A88" s="19" t="s">
        <v>23</v>
      </c>
      <c r="B88" s="19" t="s">
        <v>356</v>
      </c>
      <c r="C88" s="5">
        <v>2012</v>
      </c>
      <c r="D88" s="9" t="s">
        <v>5</v>
      </c>
      <c r="E88" s="9" t="s">
        <v>30</v>
      </c>
      <c r="F88" s="5">
        <v>3.1597814899999999</v>
      </c>
    </row>
    <row r="89" spans="1:6" ht="16" hidden="1">
      <c r="A89" s="19" t="s">
        <v>24</v>
      </c>
      <c r="B89" s="19" t="s">
        <v>357</v>
      </c>
      <c r="C89" s="5">
        <v>2012</v>
      </c>
      <c r="D89" s="9" t="s">
        <v>5</v>
      </c>
      <c r="E89" s="9" t="s">
        <v>30</v>
      </c>
      <c r="F89" s="5">
        <v>3.5773920700000001</v>
      </c>
    </row>
    <row r="90" spans="1:6" ht="16" hidden="1">
      <c r="A90" s="19" t="s">
        <v>25</v>
      </c>
      <c r="B90" s="19" t="s">
        <v>358</v>
      </c>
      <c r="C90" s="5">
        <v>2012</v>
      </c>
      <c r="D90" s="9" t="s">
        <v>5</v>
      </c>
      <c r="E90" s="9" t="s">
        <v>30</v>
      </c>
      <c r="F90" s="5">
        <v>5.9558150999999997</v>
      </c>
    </row>
    <row r="91" spans="1:6" ht="16" hidden="1">
      <c r="A91" s="19" t="s">
        <v>26</v>
      </c>
      <c r="B91" s="19" t="s">
        <v>359</v>
      </c>
      <c r="C91" s="5">
        <v>2012</v>
      </c>
      <c r="D91" s="9" t="s">
        <v>5</v>
      </c>
      <c r="E91" s="9" t="s">
        <v>30</v>
      </c>
      <c r="F91" s="5">
        <v>10.238827799999999</v>
      </c>
    </row>
    <row r="92" spans="1:6" ht="16" hidden="1">
      <c r="A92" s="19" t="s">
        <v>27</v>
      </c>
      <c r="B92" s="19" t="s">
        <v>360</v>
      </c>
      <c r="C92" s="5">
        <v>2012</v>
      </c>
      <c r="D92" s="9" t="s">
        <v>5</v>
      </c>
      <c r="E92" s="9" t="s">
        <v>30</v>
      </c>
      <c r="F92" s="5">
        <v>5.8939653300000003</v>
      </c>
    </row>
    <row r="93" spans="1:6" ht="16" hidden="1">
      <c r="A93" s="19" t="s">
        <v>28</v>
      </c>
      <c r="B93" s="19" t="s">
        <v>361</v>
      </c>
      <c r="C93" s="5">
        <v>2012</v>
      </c>
      <c r="D93" s="9" t="s">
        <v>5</v>
      </c>
      <c r="E93" s="9" t="s">
        <v>30</v>
      </c>
      <c r="F93" s="5">
        <v>3.4215624099999999</v>
      </c>
    </row>
    <row r="94" spans="1:6" ht="16" hidden="1">
      <c r="A94" s="19" t="s">
        <v>29</v>
      </c>
      <c r="B94" s="19" t="s">
        <v>362</v>
      </c>
      <c r="C94" s="5">
        <v>2012</v>
      </c>
      <c r="D94" s="9" t="s">
        <v>5</v>
      </c>
      <c r="E94" s="9" t="s">
        <v>30</v>
      </c>
      <c r="F94" s="5">
        <v>6.6437145600000003</v>
      </c>
    </row>
    <row r="95" spans="1:6" ht="16" hidden="1">
      <c r="A95" s="19" t="s">
        <v>30</v>
      </c>
      <c r="B95" s="19" t="s">
        <v>363</v>
      </c>
      <c r="C95" s="5">
        <v>2012</v>
      </c>
      <c r="D95" s="9" t="s">
        <v>5</v>
      </c>
      <c r="E95" s="9" t="s">
        <v>30</v>
      </c>
      <c r="F95" s="5">
        <v>7.3966818999999999</v>
      </c>
    </row>
    <row r="96" spans="1:6" ht="16" hidden="1">
      <c r="A96" s="19" t="s">
        <v>31</v>
      </c>
      <c r="B96" s="19" t="s">
        <v>364</v>
      </c>
      <c r="C96" s="5">
        <v>2012</v>
      </c>
      <c r="D96" s="9" t="s">
        <v>5</v>
      </c>
      <c r="E96" s="9" t="s">
        <v>30</v>
      </c>
      <c r="F96" s="5">
        <v>4.9553721499999996</v>
      </c>
    </row>
    <row r="97" spans="1:6" ht="16" hidden="1">
      <c r="A97" s="19" t="s">
        <v>32</v>
      </c>
      <c r="B97" s="19" t="s">
        <v>365</v>
      </c>
      <c r="C97" s="5">
        <v>2012</v>
      </c>
      <c r="D97" s="9" t="s">
        <v>5</v>
      </c>
      <c r="E97" s="9" t="s">
        <v>30</v>
      </c>
      <c r="F97" s="5">
        <v>3.5784809700000002</v>
      </c>
    </row>
    <row r="98" spans="1:6" ht="16" hidden="1">
      <c r="A98" s="19" t="s">
        <v>33</v>
      </c>
      <c r="B98" s="19" t="s">
        <v>366</v>
      </c>
      <c r="C98" s="5">
        <v>2012</v>
      </c>
      <c r="D98" s="9" t="s">
        <v>5</v>
      </c>
      <c r="E98" s="9" t="s">
        <v>30</v>
      </c>
      <c r="F98" s="5">
        <v>3.6319111999999998</v>
      </c>
    </row>
    <row r="99" spans="1:6" ht="16" hidden="1">
      <c r="A99" s="19" t="s">
        <v>34</v>
      </c>
      <c r="B99" s="19" t="s">
        <v>367</v>
      </c>
      <c r="C99" s="5">
        <v>2012</v>
      </c>
      <c r="D99" s="9" t="s">
        <v>5</v>
      </c>
      <c r="E99" s="9" t="s">
        <v>30</v>
      </c>
      <c r="F99" s="5">
        <v>7.83706353</v>
      </c>
    </row>
    <row r="100" spans="1:6" ht="16" hidden="1">
      <c r="A100" s="19" t="s">
        <v>35</v>
      </c>
      <c r="B100" s="19" t="s">
        <v>368</v>
      </c>
      <c r="C100" s="5">
        <v>2012</v>
      </c>
      <c r="D100" s="9" t="s">
        <v>5</v>
      </c>
      <c r="E100" s="9" t="s">
        <v>30</v>
      </c>
      <c r="F100" s="5">
        <v>3.4237593400000002</v>
      </c>
    </row>
    <row r="101" spans="1:6" ht="16" hidden="1">
      <c r="A101" s="20" t="s">
        <v>3</v>
      </c>
      <c r="B101" s="19" t="s">
        <v>336</v>
      </c>
      <c r="C101" s="5">
        <v>2013</v>
      </c>
      <c r="D101" s="9" t="s">
        <v>5</v>
      </c>
      <c r="E101" s="9" t="s">
        <v>30</v>
      </c>
      <c r="F101" s="5">
        <v>4.9884373200000001</v>
      </c>
    </row>
    <row r="102" spans="1:6" ht="16" hidden="1">
      <c r="A102" s="20" t="s">
        <v>4</v>
      </c>
      <c r="B102" s="19" t="s">
        <v>337</v>
      </c>
      <c r="C102" s="5">
        <v>2013</v>
      </c>
      <c r="D102" s="9" t="s">
        <v>5</v>
      </c>
      <c r="E102" s="9" t="s">
        <v>30</v>
      </c>
      <c r="F102" s="5">
        <v>8.8405432000000008</v>
      </c>
    </row>
    <row r="103" spans="1:6" ht="16" hidden="1">
      <c r="A103" s="19" t="s">
        <v>5</v>
      </c>
      <c r="B103" s="19" t="s">
        <v>338</v>
      </c>
      <c r="C103" s="5">
        <v>2013</v>
      </c>
      <c r="D103" s="9" t="s">
        <v>5</v>
      </c>
      <c r="E103" s="9" t="s">
        <v>30</v>
      </c>
      <c r="F103" s="5">
        <v>3.7354613099999998</v>
      </c>
    </row>
    <row r="104" spans="1:6" ht="16" hidden="1">
      <c r="A104" s="19" t="s">
        <v>6</v>
      </c>
      <c r="B104" s="19" t="s">
        <v>339</v>
      </c>
      <c r="C104" s="5">
        <v>2013</v>
      </c>
      <c r="D104" s="9" t="s">
        <v>5</v>
      </c>
      <c r="E104" s="9" t="s">
        <v>30</v>
      </c>
      <c r="F104" s="5">
        <v>7.2909254199999998</v>
      </c>
    </row>
    <row r="105" spans="1:6" ht="16" hidden="1">
      <c r="A105" s="19" t="s">
        <v>7</v>
      </c>
      <c r="B105" s="19" t="s">
        <v>340</v>
      </c>
      <c r="C105" s="5">
        <v>2013</v>
      </c>
      <c r="D105" s="9" t="s">
        <v>5</v>
      </c>
      <c r="E105" s="9" t="s">
        <v>30</v>
      </c>
      <c r="F105" s="5">
        <v>8.7112842799999992</v>
      </c>
    </row>
    <row r="106" spans="1:6" ht="16" hidden="1">
      <c r="A106" s="19" t="s">
        <v>8</v>
      </c>
      <c r="B106" s="19" t="s">
        <v>341</v>
      </c>
      <c r="C106" s="5">
        <v>2013</v>
      </c>
      <c r="D106" s="9" t="s">
        <v>5</v>
      </c>
      <c r="E106" s="9" t="s">
        <v>30</v>
      </c>
      <c r="F106" s="5">
        <v>5.9631477500000001</v>
      </c>
    </row>
    <row r="107" spans="1:6" ht="16" hidden="1">
      <c r="A107" s="19" t="s">
        <v>9</v>
      </c>
      <c r="B107" s="19" t="s">
        <v>342</v>
      </c>
      <c r="C107" s="5">
        <v>2013</v>
      </c>
      <c r="D107" s="9" t="s">
        <v>5</v>
      </c>
      <c r="E107" s="9" t="s">
        <v>30</v>
      </c>
      <c r="F107" s="5">
        <v>7.4776246500000001</v>
      </c>
    </row>
    <row r="108" spans="1:6" ht="16" hidden="1">
      <c r="A108" s="19" t="s">
        <v>10</v>
      </c>
      <c r="B108" s="19" t="s">
        <v>343</v>
      </c>
      <c r="C108" s="5">
        <v>2013</v>
      </c>
      <c r="D108" s="9" t="s">
        <v>5</v>
      </c>
      <c r="E108" s="9" t="s">
        <v>30</v>
      </c>
      <c r="F108" s="5">
        <v>6.1397596400000003</v>
      </c>
    </row>
    <row r="109" spans="1:6" ht="16" hidden="1">
      <c r="A109" s="19" t="s">
        <v>11</v>
      </c>
      <c r="B109" s="19" t="s">
        <v>344</v>
      </c>
      <c r="C109" s="5">
        <v>2013</v>
      </c>
      <c r="D109" s="9" t="s">
        <v>5</v>
      </c>
      <c r="E109" s="9" t="s">
        <v>30</v>
      </c>
      <c r="F109" s="5">
        <v>8.7036991300000004</v>
      </c>
    </row>
    <row r="110" spans="1:6" ht="16" hidden="1">
      <c r="A110" s="19" t="s">
        <v>12</v>
      </c>
      <c r="B110" s="19" t="s">
        <v>345</v>
      </c>
      <c r="C110" s="5">
        <v>2013</v>
      </c>
      <c r="D110" s="9" t="s">
        <v>5</v>
      </c>
      <c r="E110" s="9" t="s">
        <v>30</v>
      </c>
      <c r="F110" s="5">
        <v>4.6920735599999999</v>
      </c>
    </row>
    <row r="111" spans="1:6" ht="16" hidden="1">
      <c r="A111" s="19" t="s">
        <v>13</v>
      </c>
      <c r="B111" s="19" t="s">
        <v>346</v>
      </c>
      <c r="C111" s="5">
        <v>2013</v>
      </c>
      <c r="D111" s="9" t="s">
        <v>5</v>
      </c>
      <c r="E111" s="9" t="s">
        <v>30</v>
      </c>
      <c r="F111" s="5">
        <v>5.1914910299999999</v>
      </c>
    </row>
    <row r="112" spans="1:6" ht="16" hidden="1">
      <c r="A112" s="19" t="s">
        <v>14</v>
      </c>
      <c r="B112" s="19" t="s">
        <v>347</v>
      </c>
      <c r="C112" s="5">
        <v>2013</v>
      </c>
      <c r="D112" s="9" t="s">
        <v>5</v>
      </c>
      <c r="E112" s="9" t="s">
        <v>30</v>
      </c>
      <c r="F112" s="5">
        <v>6.0707097599999997</v>
      </c>
    </row>
    <row r="113" spans="1:6" ht="16" hidden="1">
      <c r="A113" s="19" t="s">
        <v>15</v>
      </c>
      <c r="B113" s="19" t="s">
        <v>348</v>
      </c>
      <c r="C113" s="5">
        <v>2013</v>
      </c>
      <c r="D113" s="9" t="s">
        <v>5</v>
      </c>
      <c r="E113" s="9" t="s">
        <v>30</v>
      </c>
      <c r="F113" s="5">
        <v>2.9507421800000002</v>
      </c>
    </row>
    <row r="114" spans="1:6" ht="16" hidden="1">
      <c r="A114" s="19" t="s">
        <v>16</v>
      </c>
      <c r="B114" s="19" t="s">
        <v>349</v>
      </c>
      <c r="C114" s="5">
        <v>2013</v>
      </c>
      <c r="D114" s="9" t="s">
        <v>5</v>
      </c>
      <c r="E114" s="9" t="s">
        <v>30</v>
      </c>
      <c r="F114" s="5">
        <v>3.9751552800000001</v>
      </c>
    </row>
    <row r="115" spans="1:6" ht="16" hidden="1">
      <c r="A115" s="19" t="s">
        <v>17</v>
      </c>
      <c r="B115" s="19" t="s">
        <v>350</v>
      </c>
      <c r="C115" s="5">
        <v>2013</v>
      </c>
      <c r="D115" s="9" t="s">
        <v>5</v>
      </c>
      <c r="E115" s="9" t="s">
        <v>30</v>
      </c>
      <c r="F115" s="5">
        <v>6.1878791900000003</v>
      </c>
    </row>
    <row r="116" spans="1:6" ht="16" hidden="1">
      <c r="A116" s="19" t="s">
        <v>18</v>
      </c>
      <c r="B116" s="19" t="s">
        <v>351</v>
      </c>
      <c r="C116" s="5">
        <v>2013</v>
      </c>
      <c r="D116" s="9" t="s">
        <v>5</v>
      </c>
      <c r="E116" s="9" t="s">
        <v>30</v>
      </c>
      <c r="F116" s="5">
        <v>3.86642668</v>
      </c>
    </row>
    <row r="117" spans="1:6" ht="16" hidden="1">
      <c r="A117" s="19" t="s">
        <v>19</v>
      </c>
      <c r="B117" s="19" t="s">
        <v>352</v>
      </c>
      <c r="C117" s="5">
        <v>2013</v>
      </c>
      <c r="D117" s="9" t="s">
        <v>5</v>
      </c>
      <c r="E117" s="9" t="s">
        <v>30</v>
      </c>
      <c r="F117" s="5">
        <v>3.1178968999999999</v>
      </c>
    </row>
    <row r="118" spans="1:6" ht="16" hidden="1">
      <c r="A118" s="19" t="s">
        <v>20</v>
      </c>
      <c r="B118" s="19" t="s">
        <v>353</v>
      </c>
      <c r="C118" s="5">
        <v>2013</v>
      </c>
      <c r="D118" s="9" t="s">
        <v>5</v>
      </c>
      <c r="E118" s="9" t="s">
        <v>30</v>
      </c>
      <c r="F118" s="5">
        <v>3.4592776500000002</v>
      </c>
    </row>
    <row r="119" spans="1:6" ht="16" hidden="1">
      <c r="A119" s="19" t="s">
        <v>21</v>
      </c>
      <c r="B119" s="19" t="s">
        <v>354</v>
      </c>
      <c r="C119" s="5">
        <v>2013</v>
      </c>
      <c r="D119" s="9" t="s">
        <v>5</v>
      </c>
      <c r="E119" s="9" t="s">
        <v>30</v>
      </c>
      <c r="F119" s="5">
        <v>4.6711630900000003</v>
      </c>
    </row>
    <row r="120" spans="1:6" ht="16" hidden="1">
      <c r="A120" s="19" t="s">
        <v>22</v>
      </c>
      <c r="B120" s="19" t="s">
        <v>355</v>
      </c>
      <c r="C120" s="5">
        <v>2013</v>
      </c>
      <c r="D120" s="9" t="s">
        <v>5</v>
      </c>
      <c r="E120" s="9" t="s">
        <v>30</v>
      </c>
      <c r="F120" s="5">
        <v>4.89064517</v>
      </c>
    </row>
    <row r="121" spans="1:6" ht="16" hidden="1">
      <c r="A121" s="19" t="s">
        <v>23</v>
      </c>
      <c r="B121" s="19" t="s">
        <v>356</v>
      </c>
      <c r="C121" s="5">
        <v>2013</v>
      </c>
      <c r="D121" s="9" t="s">
        <v>5</v>
      </c>
      <c r="E121" s="9" t="s">
        <v>30</v>
      </c>
      <c r="F121" s="5">
        <v>3.0570632400000002</v>
      </c>
    </row>
    <row r="122" spans="1:6" ht="16" hidden="1">
      <c r="A122" s="19" t="s">
        <v>24</v>
      </c>
      <c r="B122" s="19" t="s">
        <v>357</v>
      </c>
      <c r="C122" s="5">
        <v>2013</v>
      </c>
      <c r="D122" s="9" t="s">
        <v>5</v>
      </c>
      <c r="E122" s="9" t="s">
        <v>30</v>
      </c>
      <c r="F122" s="5">
        <v>3.9220223500000002</v>
      </c>
    </row>
    <row r="123" spans="1:6" ht="16" hidden="1">
      <c r="A123" s="19" t="s">
        <v>25</v>
      </c>
      <c r="B123" s="19" t="s">
        <v>358</v>
      </c>
      <c r="C123" s="5">
        <v>2013</v>
      </c>
      <c r="D123" s="9" t="s">
        <v>5</v>
      </c>
      <c r="E123" s="9" t="s">
        <v>30</v>
      </c>
      <c r="F123" s="5">
        <v>5.6640089700000003</v>
      </c>
    </row>
    <row r="124" spans="1:6" ht="16" hidden="1">
      <c r="A124" s="19" t="s">
        <v>26</v>
      </c>
      <c r="B124" s="19" t="s">
        <v>359</v>
      </c>
      <c r="C124" s="5">
        <v>2013</v>
      </c>
      <c r="D124" s="9" t="s">
        <v>5</v>
      </c>
      <c r="E124" s="9" t="s">
        <v>30</v>
      </c>
      <c r="F124" s="5">
        <v>9.4752050499999996</v>
      </c>
    </row>
    <row r="125" spans="1:6" ht="16" hidden="1">
      <c r="A125" s="19" t="s">
        <v>27</v>
      </c>
      <c r="B125" s="19" t="s">
        <v>360</v>
      </c>
      <c r="C125" s="5">
        <v>2013</v>
      </c>
      <c r="D125" s="9" t="s">
        <v>5</v>
      </c>
      <c r="E125" s="9" t="s">
        <v>30</v>
      </c>
      <c r="F125" s="5">
        <v>5.7981783399999998</v>
      </c>
    </row>
    <row r="126" spans="1:6" ht="16" hidden="1">
      <c r="A126" s="19" t="s">
        <v>28</v>
      </c>
      <c r="B126" s="19" t="s">
        <v>361</v>
      </c>
      <c r="C126" s="5">
        <v>2013</v>
      </c>
      <c r="D126" s="9" t="s">
        <v>5</v>
      </c>
      <c r="E126" s="9" t="s">
        <v>30</v>
      </c>
      <c r="F126" s="5">
        <v>4.1902510199999998</v>
      </c>
    </row>
    <row r="127" spans="1:6" ht="16" hidden="1">
      <c r="A127" s="19" t="s">
        <v>29</v>
      </c>
      <c r="B127" s="19" t="s">
        <v>362</v>
      </c>
      <c r="C127" s="5">
        <v>2013</v>
      </c>
      <c r="D127" s="9" t="s">
        <v>5</v>
      </c>
      <c r="E127" s="9" t="s">
        <v>30</v>
      </c>
      <c r="F127" s="5">
        <v>8.4367728</v>
      </c>
    </row>
    <row r="128" spans="1:6" ht="16" hidden="1">
      <c r="A128" s="19" t="s">
        <v>30</v>
      </c>
      <c r="B128" s="19" t="s">
        <v>363</v>
      </c>
      <c r="C128" s="5">
        <v>2013</v>
      </c>
      <c r="D128" s="9" t="s">
        <v>5</v>
      </c>
      <c r="E128" s="9" t="s">
        <v>30</v>
      </c>
      <c r="F128" s="5">
        <v>7.1192926500000002</v>
      </c>
    </row>
    <row r="129" spans="1:6" ht="16" hidden="1">
      <c r="A129" s="19" t="s">
        <v>31</v>
      </c>
      <c r="B129" s="19" t="s">
        <v>364</v>
      </c>
      <c r="C129" s="5">
        <v>2013</v>
      </c>
      <c r="D129" s="9" t="s">
        <v>5</v>
      </c>
      <c r="E129" s="9" t="s">
        <v>30</v>
      </c>
      <c r="F129" s="5">
        <v>4.5816808599999996</v>
      </c>
    </row>
    <row r="130" spans="1:6" ht="16" hidden="1">
      <c r="A130" s="19" t="s">
        <v>32</v>
      </c>
      <c r="B130" s="19" t="s">
        <v>365</v>
      </c>
      <c r="C130" s="5">
        <v>2013</v>
      </c>
      <c r="D130" s="9" t="s">
        <v>5</v>
      </c>
      <c r="E130" s="9" t="s">
        <v>30</v>
      </c>
      <c r="F130" s="5">
        <v>3.195465</v>
      </c>
    </row>
    <row r="131" spans="1:6" ht="16" hidden="1">
      <c r="A131" s="19" t="s">
        <v>33</v>
      </c>
      <c r="B131" s="19" t="s">
        <v>366</v>
      </c>
      <c r="C131" s="5">
        <v>2013</v>
      </c>
      <c r="D131" s="9" t="s">
        <v>5</v>
      </c>
      <c r="E131" s="9" t="s">
        <v>30</v>
      </c>
      <c r="F131" s="5">
        <v>3.2897252300000002</v>
      </c>
    </row>
    <row r="132" spans="1:6" ht="16" hidden="1">
      <c r="A132" s="19" t="s">
        <v>34</v>
      </c>
      <c r="B132" s="19" t="s">
        <v>367</v>
      </c>
      <c r="C132" s="5">
        <v>2013</v>
      </c>
      <c r="D132" s="9" t="s">
        <v>5</v>
      </c>
      <c r="E132" s="9" t="s">
        <v>30</v>
      </c>
      <c r="F132" s="5">
        <v>8.0616859000000005</v>
      </c>
    </row>
    <row r="133" spans="1:6" ht="16" hidden="1">
      <c r="A133" s="19" t="s">
        <v>35</v>
      </c>
      <c r="B133" s="19" t="s">
        <v>368</v>
      </c>
      <c r="C133" s="5">
        <v>2013</v>
      </c>
      <c r="D133" s="9" t="s">
        <v>5</v>
      </c>
      <c r="E133" s="9" t="s">
        <v>30</v>
      </c>
      <c r="F133" s="5">
        <v>3.9574207100000001</v>
      </c>
    </row>
    <row r="134" spans="1:6" ht="16" hidden="1">
      <c r="A134" s="20" t="s">
        <v>3</v>
      </c>
      <c r="B134" s="19" t="s">
        <v>336</v>
      </c>
      <c r="C134" s="5">
        <v>2014</v>
      </c>
      <c r="D134" s="9" t="s">
        <v>5</v>
      </c>
      <c r="E134" s="9" t="s">
        <v>30</v>
      </c>
      <c r="F134" s="5">
        <v>5.2836331699999999</v>
      </c>
    </row>
    <row r="135" spans="1:6" ht="16" hidden="1">
      <c r="A135" s="20" t="s">
        <v>4</v>
      </c>
      <c r="B135" s="19" t="s">
        <v>337</v>
      </c>
      <c r="C135" s="5">
        <v>2014</v>
      </c>
      <c r="D135" s="9" t="s">
        <v>5</v>
      </c>
      <c r="E135" s="9" t="s">
        <v>30</v>
      </c>
      <c r="F135" s="5">
        <v>8.4273558099999999</v>
      </c>
    </row>
    <row r="136" spans="1:6" ht="16" hidden="1">
      <c r="A136" s="19" t="s">
        <v>5</v>
      </c>
      <c r="B136" s="19" t="s">
        <v>338</v>
      </c>
      <c r="C136" s="5">
        <v>2014</v>
      </c>
      <c r="D136" s="9" t="s">
        <v>5</v>
      </c>
      <c r="E136" s="9" t="s">
        <v>30</v>
      </c>
      <c r="F136" s="5">
        <v>5.44161567</v>
      </c>
    </row>
    <row r="137" spans="1:6" ht="16" hidden="1">
      <c r="A137" s="19" t="s">
        <v>6</v>
      </c>
      <c r="B137" s="19" t="s">
        <v>339</v>
      </c>
      <c r="C137" s="5">
        <v>2014</v>
      </c>
      <c r="D137" s="9" t="s">
        <v>5</v>
      </c>
      <c r="E137" s="9" t="s">
        <v>30</v>
      </c>
      <c r="F137" s="5">
        <v>8.3935224799999997</v>
      </c>
    </row>
    <row r="138" spans="1:6" ht="16" hidden="1">
      <c r="A138" s="19" t="s">
        <v>7</v>
      </c>
      <c r="B138" s="19" t="s">
        <v>340</v>
      </c>
      <c r="C138" s="5">
        <v>2014</v>
      </c>
      <c r="D138" s="9" t="s">
        <v>5</v>
      </c>
      <c r="E138" s="9" t="s">
        <v>30</v>
      </c>
      <c r="F138" s="5">
        <v>10.215536699999999</v>
      </c>
    </row>
    <row r="139" spans="1:6" ht="16" hidden="1">
      <c r="A139" s="19" t="s">
        <v>8</v>
      </c>
      <c r="B139" s="19" t="s">
        <v>341</v>
      </c>
      <c r="C139" s="5">
        <v>2014</v>
      </c>
      <c r="D139" s="9" t="s">
        <v>5</v>
      </c>
      <c r="E139" s="9" t="s">
        <v>30</v>
      </c>
      <c r="F139" s="5">
        <v>5.8780904300000003</v>
      </c>
    </row>
    <row r="140" spans="1:6" ht="16" hidden="1">
      <c r="A140" s="19" t="s">
        <v>9</v>
      </c>
      <c r="B140" s="19" t="s">
        <v>342</v>
      </c>
      <c r="C140" s="5">
        <v>2014</v>
      </c>
      <c r="D140" s="9" t="s">
        <v>5</v>
      </c>
      <c r="E140" s="9" t="s">
        <v>30</v>
      </c>
      <c r="F140" s="5">
        <v>5.9260262600000004</v>
      </c>
    </row>
    <row r="141" spans="1:6" ht="16" hidden="1">
      <c r="A141" s="19" t="s">
        <v>10</v>
      </c>
      <c r="B141" s="19" t="s">
        <v>343</v>
      </c>
      <c r="C141" s="5">
        <v>2014</v>
      </c>
      <c r="D141" s="9" t="s">
        <v>5</v>
      </c>
      <c r="E141" s="9" t="s">
        <v>30</v>
      </c>
      <c r="F141" s="5">
        <v>6.1486926300000002</v>
      </c>
    </row>
    <row r="142" spans="1:6" ht="16" hidden="1">
      <c r="A142" s="19" t="s">
        <v>11</v>
      </c>
      <c r="B142" s="19" t="s">
        <v>344</v>
      </c>
      <c r="C142" s="5">
        <v>2014</v>
      </c>
      <c r="D142" s="9" t="s">
        <v>5</v>
      </c>
      <c r="E142" s="9" t="s">
        <v>30</v>
      </c>
      <c r="F142" s="5">
        <v>9.0799098899999997</v>
      </c>
    </row>
    <row r="143" spans="1:6" ht="16" hidden="1">
      <c r="A143" s="19" t="s">
        <v>12</v>
      </c>
      <c r="B143" s="19" t="s">
        <v>345</v>
      </c>
      <c r="C143" s="5">
        <v>2014</v>
      </c>
      <c r="D143" s="9" t="s">
        <v>5</v>
      </c>
      <c r="E143" s="9" t="s">
        <v>30</v>
      </c>
      <c r="F143" s="5">
        <v>4.7892181200000001</v>
      </c>
    </row>
    <row r="144" spans="1:6" ht="16" hidden="1">
      <c r="A144" s="19" t="s">
        <v>13</v>
      </c>
      <c r="B144" s="19" t="s">
        <v>346</v>
      </c>
      <c r="C144" s="5">
        <v>2014</v>
      </c>
      <c r="D144" s="9" t="s">
        <v>5</v>
      </c>
      <c r="E144" s="9" t="s">
        <v>30</v>
      </c>
      <c r="F144" s="5">
        <v>5.9152750599999999</v>
      </c>
    </row>
    <row r="145" spans="1:6" ht="16" hidden="1">
      <c r="A145" s="19" t="s">
        <v>14</v>
      </c>
      <c r="B145" s="19" t="s">
        <v>347</v>
      </c>
      <c r="C145" s="5">
        <v>2014</v>
      </c>
      <c r="D145" s="9" t="s">
        <v>5</v>
      </c>
      <c r="E145" s="9" t="s">
        <v>30</v>
      </c>
      <c r="F145" s="5">
        <v>7.2038521099999997</v>
      </c>
    </row>
    <row r="146" spans="1:6" ht="16" hidden="1">
      <c r="A146" s="19" t="s">
        <v>15</v>
      </c>
      <c r="B146" s="19" t="s">
        <v>348</v>
      </c>
      <c r="C146" s="5">
        <v>2014</v>
      </c>
      <c r="D146" s="9" t="s">
        <v>5</v>
      </c>
      <c r="E146" s="9" t="s">
        <v>30</v>
      </c>
      <c r="F146" s="5">
        <v>2.2805562899999998</v>
      </c>
    </row>
    <row r="147" spans="1:6" ht="16" hidden="1">
      <c r="A147" s="19" t="s">
        <v>16</v>
      </c>
      <c r="B147" s="19" t="s">
        <v>349</v>
      </c>
      <c r="C147" s="5">
        <v>2014</v>
      </c>
      <c r="D147" s="9" t="s">
        <v>5</v>
      </c>
      <c r="E147" s="9" t="s">
        <v>30</v>
      </c>
      <c r="F147" s="5">
        <v>4.4067669800000004</v>
      </c>
    </row>
    <row r="148" spans="1:6" ht="16" hidden="1">
      <c r="A148" s="19" t="s">
        <v>17</v>
      </c>
      <c r="B148" s="19" t="s">
        <v>350</v>
      </c>
      <c r="C148" s="5">
        <v>2014</v>
      </c>
      <c r="D148" s="9" t="s">
        <v>5</v>
      </c>
      <c r="E148" s="9" t="s">
        <v>30</v>
      </c>
      <c r="F148" s="5">
        <v>6.4288067499999997</v>
      </c>
    </row>
    <row r="149" spans="1:6" ht="16" hidden="1">
      <c r="A149" s="19" t="s">
        <v>18</v>
      </c>
      <c r="B149" s="19" t="s">
        <v>351</v>
      </c>
      <c r="C149" s="5">
        <v>2014</v>
      </c>
      <c r="D149" s="9" t="s">
        <v>5</v>
      </c>
      <c r="E149" s="9" t="s">
        <v>30</v>
      </c>
      <c r="F149" s="5">
        <v>4.1235633800000002</v>
      </c>
    </row>
    <row r="150" spans="1:6" ht="16" hidden="1">
      <c r="A150" s="19" t="s">
        <v>19</v>
      </c>
      <c r="B150" s="19" t="s">
        <v>352</v>
      </c>
      <c r="C150" s="5">
        <v>2014</v>
      </c>
      <c r="D150" s="9" t="s">
        <v>5</v>
      </c>
      <c r="E150" s="9" t="s">
        <v>30</v>
      </c>
      <c r="F150" s="5">
        <v>4.1727873000000004</v>
      </c>
    </row>
    <row r="151" spans="1:6" ht="16" hidden="1">
      <c r="A151" s="19" t="s">
        <v>20</v>
      </c>
      <c r="B151" s="19" t="s">
        <v>353</v>
      </c>
      <c r="C151" s="5">
        <v>2014</v>
      </c>
      <c r="D151" s="9" t="s">
        <v>5</v>
      </c>
      <c r="E151" s="9" t="s">
        <v>30</v>
      </c>
      <c r="F151" s="5">
        <v>2.8342380199999999</v>
      </c>
    </row>
    <row r="152" spans="1:6" ht="16" hidden="1">
      <c r="A152" s="19" t="s">
        <v>21</v>
      </c>
      <c r="B152" s="19" t="s">
        <v>354</v>
      </c>
      <c r="C152" s="5">
        <v>2014</v>
      </c>
      <c r="D152" s="9" t="s">
        <v>5</v>
      </c>
      <c r="E152" s="9" t="s">
        <v>30</v>
      </c>
      <c r="F152" s="5">
        <v>6.8869879300000001</v>
      </c>
    </row>
    <row r="153" spans="1:6" ht="16" hidden="1">
      <c r="A153" s="19" t="s">
        <v>22</v>
      </c>
      <c r="B153" s="19" t="s">
        <v>355</v>
      </c>
      <c r="C153" s="5">
        <v>2014</v>
      </c>
      <c r="D153" s="9" t="s">
        <v>5</v>
      </c>
      <c r="E153" s="9" t="s">
        <v>30</v>
      </c>
      <c r="F153" s="5">
        <v>4.3062815299999997</v>
      </c>
    </row>
    <row r="154" spans="1:6" ht="16" hidden="1">
      <c r="A154" s="19" t="s">
        <v>23</v>
      </c>
      <c r="B154" s="19" t="s">
        <v>356</v>
      </c>
      <c r="C154" s="5">
        <v>2014</v>
      </c>
      <c r="D154" s="9" t="s">
        <v>5</v>
      </c>
      <c r="E154" s="9" t="s">
        <v>30</v>
      </c>
      <c r="F154" s="5">
        <v>3.30820683</v>
      </c>
    </row>
    <row r="155" spans="1:6" ht="16" hidden="1">
      <c r="A155" s="19" t="s">
        <v>24</v>
      </c>
      <c r="B155" s="19" t="s">
        <v>357</v>
      </c>
      <c r="C155" s="5">
        <v>2014</v>
      </c>
      <c r="D155" s="9" t="s">
        <v>5</v>
      </c>
      <c r="E155" s="9" t="s">
        <v>30</v>
      </c>
      <c r="F155" s="5">
        <v>4.4686363800000004</v>
      </c>
    </row>
    <row r="156" spans="1:6" ht="16" hidden="1">
      <c r="A156" s="19" t="s">
        <v>25</v>
      </c>
      <c r="B156" s="19" t="s">
        <v>358</v>
      </c>
      <c r="C156" s="5">
        <v>2014</v>
      </c>
      <c r="D156" s="9" t="s">
        <v>5</v>
      </c>
      <c r="E156" s="9" t="s">
        <v>30</v>
      </c>
      <c r="F156" s="5">
        <v>3.9529207099999999</v>
      </c>
    </row>
    <row r="157" spans="1:6" ht="16" hidden="1">
      <c r="A157" s="19" t="s">
        <v>26</v>
      </c>
      <c r="B157" s="19" t="s">
        <v>359</v>
      </c>
      <c r="C157" s="5">
        <v>2014</v>
      </c>
      <c r="D157" s="9" t="s">
        <v>5</v>
      </c>
      <c r="E157" s="9" t="s">
        <v>30</v>
      </c>
      <c r="F157" s="5">
        <v>7.9433999100000001</v>
      </c>
    </row>
    <row r="158" spans="1:6" ht="16" hidden="1">
      <c r="A158" s="19" t="s">
        <v>27</v>
      </c>
      <c r="B158" s="19" t="s">
        <v>360</v>
      </c>
      <c r="C158" s="5">
        <v>2014</v>
      </c>
      <c r="D158" s="9" t="s">
        <v>5</v>
      </c>
      <c r="E158" s="9" t="s">
        <v>30</v>
      </c>
      <c r="F158" s="5">
        <v>6.3280605599999999</v>
      </c>
    </row>
    <row r="159" spans="1:6" ht="16" hidden="1">
      <c r="A159" s="19" t="s">
        <v>28</v>
      </c>
      <c r="B159" s="19" t="s">
        <v>361</v>
      </c>
      <c r="C159" s="5">
        <v>2014</v>
      </c>
      <c r="D159" s="9" t="s">
        <v>5</v>
      </c>
      <c r="E159" s="9" t="s">
        <v>30</v>
      </c>
      <c r="F159" s="5">
        <v>4.8043326300000002</v>
      </c>
    </row>
    <row r="160" spans="1:6" ht="16" hidden="1">
      <c r="A160" s="19" t="s">
        <v>29</v>
      </c>
      <c r="B160" s="19" t="s">
        <v>362</v>
      </c>
      <c r="C160" s="5">
        <v>2014</v>
      </c>
      <c r="D160" s="9" t="s">
        <v>5</v>
      </c>
      <c r="E160" s="9" t="s">
        <v>30</v>
      </c>
      <c r="F160" s="5">
        <v>8.2870522500000003</v>
      </c>
    </row>
    <row r="161" spans="1:6" ht="16" hidden="1">
      <c r="A161" s="19" t="s">
        <v>30</v>
      </c>
      <c r="B161" s="19" t="s">
        <v>363</v>
      </c>
      <c r="C161" s="5">
        <v>2014</v>
      </c>
      <c r="D161" s="9" t="s">
        <v>5</v>
      </c>
      <c r="E161" s="9" t="s">
        <v>30</v>
      </c>
      <c r="F161" s="5">
        <v>6.85144398</v>
      </c>
    </row>
    <row r="162" spans="1:6" ht="16" hidden="1">
      <c r="A162" s="19" t="s">
        <v>31</v>
      </c>
      <c r="B162" s="19" t="s">
        <v>364</v>
      </c>
      <c r="C162" s="5">
        <v>2014</v>
      </c>
      <c r="D162" s="9" t="s">
        <v>5</v>
      </c>
      <c r="E162" s="9" t="s">
        <v>30</v>
      </c>
      <c r="F162" s="5">
        <v>5.0839854200000003</v>
      </c>
    </row>
    <row r="163" spans="1:6" ht="16" hidden="1">
      <c r="A163" s="19" t="s">
        <v>32</v>
      </c>
      <c r="B163" s="19" t="s">
        <v>365</v>
      </c>
      <c r="C163" s="5">
        <v>2014</v>
      </c>
      <c r="D163" s="9" t="s">
        <v>5</v>
      </c>
      <c r="E163" s="9" t="s">
        <v>30</v>
      </c>
      <c r="F163" s="5">
        <v>4.1608833000000001</v>
      </c>
    </row>
    <row r="164" spans="1:6" ht="16" hidden="1">
      <c r="A164" s="19" t="s">
        <v>33</v>
      </c>
      <c r="B164" s="19" t="s">
        <v>366</v>
      </c>
      <c r="C164" s="5">
        <v>2014</v>
      </c>
      <c r="D164" s="9" t="s">
        <v>5</v>
      </c>
      <c r="E164" s="9" t="s">
        <v>30</v>
      </c>
      <c r="F164" s="5">
        <v>3.9136873699999999</v>
      </c>
    </row>
    <row r="165" spans="1:6" ht="16" hidden="1">
      <c r="A165" s="19" t="s">
        <v>34</v>
      </c>
      <c r="B165" s="19" t="s">
        <v>367</v>
      </c>
      <c r="C165" s="5">
        <v>2014</v>
      </c>
      <c r="D165" s="9" t="s">
        <v>5</v>
      </c>
      <c r="E165" s="9" t="s">
        <v>30</v>
      </c>
      <c r="F165" s="5">
        <v>8.6156956999999998</v>
      </c>
    </row>
    <row r="166" spans="1:6" ht="16" hidden="1">
      <c r="A166" s="19" t="s">
        <v>35</v>
      </c>
      <c r="B166" s="19" t="s">
        <v>368</v>
      </c>
      <c r="C166" s="5">
        <v>2014</v>
      </c>
      <c r="D166" s="9" t="s">
        <v>5</v>
      </c>
      <c r="E166" s="9" t="s">
        <v>30</v>
      </c>
      <c r="F166" s="5">
        <v>4.4171339400000003</v>
      </c>
    </row>
    <row r="167" spans="1:6" ht="16" hidden="1">
      <c r="A167" s="20" t="s">
        <v>3</v>
      </c>
      <c r="B167" s="19" t="s">
        <v>336</v>
      </c>
      <c r="C167" s="5">
        <v>2015</v>
      </c>
      <c r="D167" s="9" t="s">
        <v>5</v>
      </c>
      <c r="E167" s="9" t="s">
        <v>30</v>
      </c>
      <c r="F167" s="5">
        <v>5.2946983799999998</v>
      </c>
    </row>
    <row r="168" spans="1:6" ht="16" hidden="1">
      <c r="A168" s="20" t="s">
        <v>4</v>
      </c>
      <c r="B168" s="19" t="s">
        <v>337</v>
      </c>
      <c r="C168" s="5">
        <v>2015</v>
      </c>
      <c r="D168" s="9" t="s">
        <v>5</v>
      </c>
      <c r="E168" s="9" t="s">
        <v>30</v>
      </c>
      <c r="F168" s="5">
        <v>9.3105325400000005</v>
      </c>
    </row>
    <row r="169" spans="1:6" ht="16" hidden="1">
      <c r="A169" s="19" t="s">
        <v>5</v>
      </c>
      <c r="B169" s="19" t="s">
        <v>338</v>
      </c>
      <c r="C169" s="5">
        <v>2015</v>
      </c>
      <c r="D169" s="9" t="s">
        <v>5</v>
      </c>
      <c r="E169" s="9" t="s">
        <v>30</v>
      </c>
      <c r="F169" s="5">
        <v>4.4672186600000003</v>
      </c>
    </row>
    <row r="170" spans="1:6" ht="16" hidden="1">
      <c r="A170" s="19" t="s">
        <v>6</v>
      </c>
      <c r="B170" s="19" t="s">
        <v>339</v>
      </c>
      <c r="C170" s="5">
        <v>2015</v>
      </c>
      <c r="D170" s="9" t="s">
        <v>5</v>
      </c>
      <c r="E170" s="9" t="s">
        <v>30</v>
      </c>
      <c r="F170" s="5">
        <v>7.9183603199999997</v>
      </c>
    </row>
    <row r="171" spans="1:6" ht="16" hidden="1">
      <c r="A171" s="19" t="s">
        <v>7</v>
      </c>
      <c r="B171" s="19" t="s">
        <v>340</v>
      </c>
      <c r="C171" s="5">
        <v>2015</v>
      </c>
      <c r="D171" s="9" t="s">
        <v>5</v>
      </c>
      <c r="E171" s="9" t="s">
        <v>30</v>
      </c>
      <c r="F171" s="5">
        <v>9.3801263499999994</v>
      </c>
    </row>
    <row r="172" spans="1:6" ht="16" hidden="1">
      <c r="A172" s="19" t="s">
        <v>8</v>
      </c>
      <c r="B172" s="19" t="s">
        <v>341</v>
      </c>
      <c r="C172" s="5">
        <v>2015</v>
      </c>
      <c r="D172" s="9" t="s">
        <v>5</v>
      </c>
      <c r="E172" s="9" t="s">
        <v>30</v>
      </c>
      <c r="F172" s="5">
        <v>6.0322153600000004</v>
      </c>
    </row>
    <row r="173" spans="1:6" ht="16" hidden="1">
      <c r="A173" s="19" t="s">
        <v>9</v>
      </c>
      <c r="B173" s="19" t="s">
        <v>342</v>
      </c>
      <c r="C173" s="5">
        <v>2015</v>
      </c>
      <c r="D173" s="9" t="s">
        <v>5</v>
      </c>
      <c r="E173" s="9" t="s">
        <v>30</v>
      </c>
      <c r="F173" s="5">
        <v>7.4823748500000002</v>
      </c>
    </row>
    <row r="174" spans="1:6" ht="16" hidden="1">
      <c r="A174" s="19" t="s">
        <v>10</v>
      </c>
      <c r="B174" s="19" t="s">
        <v>343</v>
      </c>
      <c r="C174" s="5">
        <v>2015</v>
      </c>
      <c r="D174" s="9" t="s">
        <v>5</v>
      </c>
      <c r="E174" s="9" t="s">
        <v>30</v>
      </c>
      <c r="F174" s="5">
        <v>5.9534810800000004</v>
      </c>
    </row>
    <row r="175" spans="1:6" ht="16" hidden="1">
      <c r="A175" s="19" t="s">
        <v>11</v>
      </c>
      <c r="B175" s="19" t="s">
        <v>344</v>
      </c>
      <c r="C175" s="5">
        <v>2015</v>
      </c>
      <c r="D175" s="9" t="s">
        <v>5</v>
      </c>
      <c r="E175" s="9" t="s">
        <v>30</v>
      </c>
      <c r="F175" s="5">
        <v>11.6411506</v>
      </c>
    </row>
    <row r="176" spans="1:6" ht="16" hidden="1">
      <c r="A176" s="19" t="s">
        <v>12</v>
      </c>
      <c r="B176" s="19" t="s">
        <v>345</v>
      </c>
      <c r="C176" s="5">
        <v>2015</v>
      </c>
      <c r="D176" s="9" t="s">
        <v>5</v>
      </c>
      <c r="E176" s="9" t="s">
        <v>30</v>
      </c>
      <c r="F176" s="5">
        <v>4.0734168799999999</v>
      </c>
    </row>
    <row r="177" spans="1:6" ht="16" hidden="1">
      <c r="A177" s="19" t="s">
        <v>13</v>
      </c>
      <c r="B177" s="19" t="s">
        <v>346</v>
      </c>
      <c r="C177" s="5">
        <v>2015</v>
      </c>
      <c r="D177" s="9" t="s">
        <v>5</v>
      </c>
      <c r="E177" s="9" t="s">
        <v>30</v>
      </c>
      <c r="F177" s="5">
        <v>6.5110927099999998</v>
      </c>
    </row>
    <row r="178" spans="1:6" ht="16" hidden="1">
      <c r="A178" s="19" t="s">
        <v>14</v>
      </c>
      <c r="B178" s="19" t="s">
        <v>347</v>
      </c>
      <c r="C178" s="5">
        <v>2015</v>
      </c>
      <c r="D178" s="9" t="s">
        <v>5</v>
      </c>
      <c r="E178" s="9" t="s">
        <v>30</v>
      </c>
      <c r="F178" s="5">
        <v>7.8575285099999999</v>
      </c>
    </row>
    <row r="179" spans="1:6" ht="16" hidden="1">
      <c r="A179" s="19" t="s">
        <v>15</v>
      </c>
      <c r="B179" s="19" t="s">
        <v>348</v>
      </c>
      <c r="C179" s="5">
        <v>2015</v>
      </c>
      <c r="D179" s="9" t="s">
        <v>5</v>
      </c>
      <c r="E179" s="9" t="s">
        <v>30</v>
      </c>
      <c r="F179" s="5">
        <v>2.0410491300000002</v>
      </c>
    </row>
    <row r="180" spans="1:6" ht="16" hidden="1">
      <c r="A180" s="19" t="s">
        <v>16</v>
      </c>
      <c r="B180" s="19" t="s">
        <v>349</v>
      </c>
      <c r="C180" s="5">
        <v>2015</v>
      </c>
      <c r="D180" s="9" t="s">
        <v>5</v>
      </c>
      <c r="E180" s="9" t="s">
        <v>30</v>
      </c>
      <c r="F180" s="5">
        <v>4.0351854400000002</v>
      </c>
    </row>
    <row r="181" spans="1:6" ht="16" hidden="1">
      <c r="A181" s="19" t="s">
        <v>17</v>
      </c>
      <c r="B181" s="19" t="s">
        <v>350</v>
      </c>
      <c r="C181" s="5">
        <v>2015</v>
      </c>
      <c r="D181" s="9" t="s">
        <v>5</v>
      </c>
      <c r="E181" s="9" t="s">
        <v>30</v>
      </c>
      <c r="F181" s="5">
        <v>6.6178477999999998</v>
      </c>
    </row>
    <row r="182" spans="1:6" ht="16" hidden="1">
      <c r="A182" s="19" t="s">
        <v>18</v>
      </c>
      <c r="B182" s="19" t="s">
        <v>351</v>
      </c>
      <c r="C182" s="5">
        <v>2015</v>
      </c>
      <c r="D182" s="9" t="s">
        <v>5</v>
      </c>
      <c r="E182" s="9" t="s">
        <v>30</v>
      </c>
      <c r="F182" s="5">
        <v>4.0538171900000002</v>
      </c>
    </row>
    <row r="183" spans="1:6" ht="16" hidden="1">
      <c r="A183" s="19" t="s">
        <v>19</v>
      </c>
      <c r="B183" s="19" t="s">
        <v>352</v>
      </c>
      <c r="C183" s="5">
        <v>2015</v>
      </c>
      <c r="D183" s="9" t="s">
        <v>5</v>
      </c>
      <c r="E183" s="9" t="s">
        <v>30</v>
      </c>
      <c r="F183" s="5">
        <v>3.6385307099999999</v>
      </c>
    </row>
    <row r="184" spans="1:6" ht="16" hidden="1">
      <c r="A184" s="19" t="s">
        <v>20</v>
      </c>
      <c r="B184" s="19" t="s">
        <v>353</v>
      </c>
      <c r="C184" s="5">
        <v>2015</v>
      </c>
      <c r="D184" s="9" t="s">
        <v>5</v>
      </c>
      <c r="E184" s="9" t="s">
        <v>30</v>
      </c>
      <c r="F184" s="5">
        <v>2.2791963800000001</v>
      </c>
    </row>
    <row r="185" spans="1:6" ht="16" hidden="1">
      <c r="A185" s="19" t="s">
        <v>21</v>
      </c>
      <c r="B185" s="19" t="s">
        <v>354</v>
      </c>
      <c r="C185" s="5">
        <v>2015</v>
      </c>
      <c r="D185" s="9" t="s">
        <v>5</v>
      </c>
      <c r="E185" s="9" t="s">
        <v>30</v>
      </c>
      <c r="F185" s="5">
        <v>6.27362018</v>
      </c>
    </row>
    <row r="186" spans="1:6" ht="16" hidden="1">
      <c r="A186" s="19" t="s">
        <v>22</v>
      </c>
      <c r="B186" s="19" t="s">
        <v>355</v>
      </c>
      <c r="C186" s="5">
        <v>2015</v>
      </c>
      <c r="D186" s="9" t="s">
        <v>5</v>
      </c>
      <c r="E186" s="9" t="s">
        <v>30</v>
      </c>
      <c r="F186" s="5">
        <v>4.8603139999999998</v>
      </c>
    </row>
    <row r="187" spans="1:6" ht="16" hidden="1">
      <c r="A187" s="19" t="s">
        <v>23</v>
      </c>
      <c r="B187" s="19" t="s">
        <v>356</v>
      </c>
      <c r="C187" s="5">
        <v>2015</v>
      </c>
      <c r="D187" s="9" t="s">
        <v>5</v>
      </c>
      <c r="E187" s="9" t="s">
        <v>30</v>
      </c>
      <c r="F187" s="5">
        <v>3.88134625</v>
      </c>
    </row>
    <row r="188" spans="1:6" ht="16" hidden="1">
      <c r="A188" s="19" t="s">
        <v>24</v>
      </c>
      <c r="B188" s="19" t="s">
        <v>357</v>
      </c>
      <c r="C188" s="5">
        <v>2015</v>
      </c>
      <c r="D188" s="9" t="s">
        <v>5</v>
      </c>
      <c r="E188" s="9" t="s">
        <v>30</v>
      </c>
      <c r="F188" s="5">
        <v>4.2712689299999997</v>
      </c>
    </row>
    <row r="189" spans="1:6" ht="16" hidden="1">
      <c r="A189" s="19" t="s">
        <v>25</v>
      </c>
      <c r="B189" s="19" t="s">
        <v>358</v>
      </c>
      <c r="C189" s="5">
        <v>2015</v>
      </c>
      <c r="D189" s="9" t="s">
        <v>5</v>
      </c>
      <c r="E189" s="9" t="s">
        <v>30</v>
      </c>
      <c r="F189" s="5">
        <v>5.31514972</v>
      </c>
    </row>
    <row r="190" spans="1:6" ht="16" hidden="1">
      <c r="A190" s="19" t="s">
        <v>26</v>
      </c>
      <c r="B190" s="19" t="s">
        <v>359</v>
      </c>
      <c r="C190" s="5">
        <v>2015</v>
      </c>
      <c r="D190" s="9" t="s">
        <v>5</v>
      </c>
      <c r="E190" s="9" t="s">
        <v>30</v>
      </c>
      <c r="F190" s="5">
        <v>9.1810924600000003</v>
      </c>
    </row>
    <row r="191" spans="1:6" ht="16" hidden="1">
      <c r="A191" s="19" t="s">
        <v>27</v>
      </c>
      <c r="B191" s="19" t="s">
        <v>360</v>
      </c>
      <c r="C191" s="5">
        <v>2015</v>
      </c>
      <c r="D191" s="9" t="s">
        <v>5</v>
      </c>
      <c r="E191" s="9" t="s">
        <v>30</v>
      </c>
      <c r="F191" s="5">
        <v>5.94582268</v>
      </c>
    </row>
    <row r="192" spans="1:6" ht="16" hidden="1">
      <c r="A192" s="19" t="s">
        <v>28</v>
      </c>
      <c r="B192" s="19" t="s">
        <v>361</v>
      </c>
      <c r="C192" s="5">
        <v>2015</v>
      </c>
      <c r="D192" s="9" t="s">
        <v>5</v>
      </c>
      <c r="E192" s="9" t="s">
        <v>30</v>
      </c>
      <c r="F192" s="5">
        <v>4.7085506600000002</v>
      </c>
    </row>
    <row r="193" spans="1:6" ht="16" hidden="1">
      <c r="A193" s="19" t="s">
        <v>29</v>
      </c>
      <c r="B193" s="19" t="s">
        <v>362</v>
      </c>
      <c r="C193" s="5">
        <v>2015</v>
      </c>
      <c r="D193" s="9" t="s">
        <v>5</v>
      </c>
      <c r="E193" s="9" t="s">
        <v>30</v>
      </c>
      <c r="F193" s="5">
        <v>8.6315852199999998</v>
      </c>
    </row>
    <row r="194" spans="1:6" ht="16" hidden="1">
      <c r="A194" s="19" t="s">
        <v>30</v>
      </c>
      <c r="B194" s="19" t="s">
        <v>363</v>
      </c>
      <c r="C194" s="5">
        <v>2015</v>
      </c>
      <c r="D194" s="9" t="s">
        <v>5</v>
      </c>
      <c r="E194" s="9" t="s">
        <v>30</v>
      </c>
      <c r="F194" s="5">
        <v>7.0066427100000004</v>
      </c>
    </row>
    <row r="195" spans="1:6" ht="16" hidden="1">
      <c r="A195" s="19" t="s">
        <v>31</v>
      </c>
      <c r="B195" s="19" t="s">
        <v>364</v>
      </c>
      <c r="C195" s="5">
        <v>2015</v>
      </c>
      <c r="D195" s="9" t="s">
        <v>5</v>
      </c>
      <c r="E195" s="9" t="s">
        <v>30</v>
      </c>
      <c r="F195" s="5">
        <v>4.2635759799999997</v>
      </c>
    </row>
    <row r="196" spans="1:6" ht="16" hidden="1">
      <c r="A196" s="19" t="s">
        <v>32</v>
      </c>
      <c r="B196" s="19" t="s">
        <v>365</v>
      </c>
      <c r="C196" s="5">
        <v>2015</v>
      </c>
      <c r="D196" s="9" t="s">
        <v>5</v>
      </c>
      <c r="E196" s="9" t="s">
        <v>30</v>
      </c>
      <c r="F196" s="5">
        <v>4.0148425599999999</v>
      </c>
    </row>
    <row r="197" spans="1:6" ht="16" hidden="1">
      <c r="A197" s="19" t="s">
        <v>33</v>
      </c>
      <c r="B197" s="19" t="s">
        <v>366</v>
      </c>
      <c r="C197" s="5">
        <v>2015</v>
      </c>
      <c r="D197" s="9" t="s">
        <v>5</v>
      </c>
      <c r="E197" s="9" t="s">
        <v>30</v>
      </c>
      <c r="F197" s="5">
        <v>3.05778931</v>
      </c>
    </row>
    <row r="198" spans="1:6" ht="16" hidden="1">
      <c r="A198" s="19" t="s">
        <v>34</v>
      </c>
      <c r="B198" s="19" t="s">
        <v>367</v>
      </c>
      <c r="C198" s="5">
        <v>2015</v>
      </c>
      <c r="D198" s="9" t="s">
        <v>5</v>
      </c>
      <c r="E198" s="9" t="s">
        <v>30</v>
      </c>
      <c r="F198" s="5">
        <v>8.9252076999999996</v>
      </c>
    </row>
    <row r="199" spans="1:6" ht="16" hidden="1">
      <c r="A199" s="19" t="s">
        <v>35</v>
      </c>
      <c r="B199" s="19" t="s">
        <v>368</v>
      </c>
      <c r="C199" s="5">
        <v>2015</v>
      </c>
      <c r="D199" s="9" t="s">
        <v>5</v>
      </c>
      <c r="E199" s="9" t="s">
        <v>30</v>
      </c>
      <c r="F199" s="5">
        <v>6.4306634000000003</v>
      </c>
    </row>
    <row r="200" spans="1:6" ht="16" hidden="1">
      <c r="A200" s="20" t="s">
        <v>3</v>
      </c>
      <c r="B200" s="19" t="s">
        <v>336</v>
      </c>
      <c r="C200" s="5">
        <v>2016</v>
      </c>
      <c r="D200" s="9" t="s">
        <v>5</v>
      </c>
      <c r="E200" s="9" t="s">
        <v>30</v>
      </c>
      <c r="F200" s="5">
        <v>5.19088248</v>
      </c>
    </row>
    <row r="201" spans="1:6" ht="16" hidden="1">
      <c r="A201" s="20" t="s">
        <v>4</v>
      </c>
      <c r="B201" s="19" t="s">
        <v>337</v>
      </c>
      <c r="C201" s="5">
        <v>2016</v>
      </c>
      <c r="D201" s="9" t="s">
        <v>5</v>
      </c>
      <c r="E201" s="9" t="s">
        <v>30</v>
      </c>
      <c r="F201" s="5">
        <v>9.2229073400000008</v>
      </c>
    </row>
    <row r="202" spans="1:6" ht="16" hidden="1">
      <c r="A202" s="19" t="s">
        <v>5</v>
      </c>
      <c r="B202" s="19" t="s">
        <v>338</v>
      </c>
      <c r="C202" s="5">
        <v>2016</v>
      </c>
      <c r="D202" s="9" t="s">
        <v>5</v>
      </c>
      <c r="E202" s="9" t="s">
        <v>30</v>
      </c>
      <c r="F202" s="5">
        <v>4.9951003900000002</v>
      </c>
    </row>
    <row r="203" spans="1:6" ht="16" hidden="1">
      <c r="A203" s="19" t="s">
        <v>6</v>
      </c>
      <c r="B203" s="19" t="s">
        <v>339</v>
      </c>
      <c r="C203" s="5">
        <v>2016</v>
      </c>
      <c r="D203" s="9" t="s">
        <v>5</v>
      </c>
      <c r="E203" s="9" t="s">
        <v>30</v>
      </c>
      <c r="F203" s="5">
        <v>7.4627372000000003</v>
      </c>
    </row>
    <row r="204" spans="1:6" ht="16" hidden="1">
      <c r="A204" s="19" t="s">
        <v>7</v>
      </c>
      <c r="B204" s="19" t="s">
        <v>340</v>
      </c>
      <c r="C204" s="5">
        <v>2016</v>
      </c>
      <c r="D204" s="9" t="s">
        <v>5</v>
      </c>
      <c r="E204" s="9" t="s">
        <v>30</v>
      </c>
      <c r="F204" s="5">
        <v>9.3204033299999995</v>
      </c>
    </row>
    <row r="205" spans="1:6" ht="16" hidden="1">
      <c r="A205" s="19" t="s">
        <v>8</v>
      </c>
      <c r="B205" s="19" t="s">
        <v>341</v>
      </c>
      <c r="C205" s="5">
        <v>2016</v>
      </c>
      <c r="D205" s="9" t="s">
        <v>5</v>
      </c>
      <c r="E205" s="9" t="s">
        <v>30</v>
      </c>
      <c r="F205" s="5">
        <v>5.6193399900000003</v>
      </c>
    </row>
    <row r="206" spans="1:6" ht="16" hidden="1">
      <c r="A206" s="19" t="s">
        <v>9</v>
      </c>
      <c r="B206" s="19" t="s">
        <v>342</v>
      </c>
      <c r="C206" s="5">
        <v>2016</v>
      </c>
      <c r="D206" s="9" t="s">
        <v>5</v>
      </c>
      <c r="E206" s="9" t="s">
        <v>30</v>
      </c>
      <c r="F206" s="5">
        <v>8.9837109000000002</v>
      </c>
    </row>
    <row r="207" spans="1:6" ht="16" hidden="1">
      <c r="A207" s="19" t="s">
        <v>10</v>
      </c>
      <c r="B207" s="19" t="s">
        <v>343</v>
      </c>
      <c r="C207" s="5">
        <v>2016</v>
      </c>
      <c r="D207" s="9" t="s">
        <v>5</v>
      </c>
      <c r="E207" s="9" t="s">
        <v>30</v>
      </c>
      <c r="F207" s="5">
        <v>5.0426923199999996</v>
      </c>
    </row>
    <row r="208" spans="1:6" ht="16" hidden="1">
      <c r="A208" s="19" t="s">
        <v>11</v>
      </c>
      <c r="B208" s="19" t="s">
        <v>344</v>
      </c>
      <c r="C208" s="5">
        <v>2016</v>
      </c>
      <c r="D208" s="9" t="s">
        <v>5</v>
      </c>
      <c r="E208" s="9" t="s">
        <v>30</v>
      </c>
      <c r="F208" s="5">
        <v>12.0019203</v>
      </c>
    </row>
    <row r="209" spans="1:6" ht="16" hidden="1">
      <c r="A209" s="19" t="s">
        <v>12</v>
      </c>
      <c r="B209" s="19" t="s">
        <v>345</v>
      </c>
      <c r="C209" s="5">
        <v>2016</v>
      </c>
      <c r="D209" s="9" t="s">
        <v>5</v>
      </c>
      <c r="E209" s="9" t="s">
        <v>30</v>
      </c>
      <c r="F209" s="5">
        <v>4.1639100600000001</v>
      </c>
    </row>
    <row r="210" spans="1:6" ht="16" hidden="1">
      <c r="A210" s="19" t="s">
        <v>13</v>
      </c>
      <c r="B210" s="19" t="s">
        <v>346</v>
      </c>
      <c r="C210" s="5">
        <v>2016</v>
      </c>
      <c r="D210" s="9" t="s">
        <v>5</v>
      </c>
      <c r="E210" s="9" t="s">
        <v>30</v>
      </c>
      <c r="F210" s="5">
        <v>6.3264340099999998</v>
      </c>
    </row>
    <row r="211" spans="1:6" ht="16" hidden="1">
      <c r="A211" s="19" t="s">
        <v>14</v>
      </c>
      <c r="B211" s="19" t="s">
        <v>347</v>
      </c>
      <c r="C211" s="5">
        <v>2016</v>
      </c>
      <c r="D211" s="9" t="s">
        <v>5</v>
      </c>
      <c r="E211" s="9" t="s">
        <v>30</v>
      </c>
      <c r="F211" s="5">
        <v>7.6532054199999999</v>
      </c>
    </row>
    <row r="212" spans="1:6" ht="16" hidden="1">
      <c r="A212" s="19" t="s">
        <v>15</v>
      </c>
      <c r="B212" s="19" t="s">
        <v>348</v>
      </c>
      <c r="C212" s="5">
        <v>2016</v>
      </c>
      <c r="D212" s="9" t="s">
        <v>5</v>
      </c>
      <c r="E212" s="9" t="s">
        <v>30</v>
      </c>
      <c r="F212" s="5">
        <v>2.3072789600000001</v>
      </c>
    </row>
    <row r="213" spans="1:6" ht="16" hidden="1">
      <c r="A213" s="19" t="s">
        <v>16</v>
      </c>
      <c r="B213" s="19" t="s">
        <v>349</v>
      </c>
      <c r="C213" s="5">
        <v>2016</v>
      </c>
      <c r="D213" s="9" t="s">
        <v>5</v>
      </c>
      <c r="E213" s="9" t="s">
        <v>30</v>
      </c>
      <c r="F213" s="5">
        <v>3.8451644200000001</v>
      </c>
    </row>
    <row r="214" spans="1:6" ht="16" hidden="1">
      <c r="A214" s="19" t="s">
        <v>17</v>
      </c>
      <c r="B214" s="19" t="s">
        <v>350</v>
      </c>
      <c r="C214" s="5">
        <v>2016</v>
      </c>
      <c r="D214" s="9" t="s">
        <v>5</v>
      </c>
      <c r="E214" s="9" t="s">
        <v>30</v>
      </c>
      <c r="F214" s="5">
        <v>7.41066702</v>
      </c>
    </row>
    <row r="215" spans="1:6" ht="16" hidden="1">
      <c r="A215" s="19" t="s">
        <v>18</v>
      </c>
      <c r="B215" s="19" t="s">
        <v>351</v>
      </c>
      <c r="C215" s="5">
        <v>2016</v>
      </c>
      <c r="D215" s="9" t="s">
        <v>5</v>
      </c>
      <c r="E215" s="9" t="s">
        <v>30</v>
      </c>
      <c r="F215" s="5">
        <v>3.4757024699999999</v>
      </c>
    </row>
    <row r="216" spans="1:6" ht="16" hidden="1">
      <c r="A216" s="19" t="s">
        <v>19</v>
      </c>
      <c r="B216" s="19" t="s">
        <v>352</v>
      </c>
      <c r="C216" s="5">
        <v>2016</v>
      </c>
      <c r="D216" s="9" t="s">
        <v>5</v>
      </c>
      <c r="E216" s="9" t="s">
        <v>30</v>
      </c>
      <c r="F216" s="5">
        <v>3.8848803200000002</v>
      </c>
    </row>
    <row r="217" spans="1:6" ht="16" hidden="1">
      <c r="A217" s="19" t="s">
        <v>20</v>
      </c>
      <c r="B217" s="19" t="s">
        <v>353</v>
      </c>
      <c r="C217" s="5">
        <v>2016</v>
      </c>
      <c r="D217" s="9" t="s">
        <v>5</v>
      </c>
      <c r="E217" s="9" t="s">
        <v>30</v>
      </c>
      <c r="F217" s="5">
        <v>4.4507721599999996</v>
      </c>
    </row>
    <row r="218" spans="1:6" ht="16" hidden="1">
      <c r="A218" s="19" t="s">
        <v>21</v>
      </c>
      <c r="B218" s="19" t="s">
        <v>354</v>
      </c>
      <c r="C218" s="5">
        <v>2016</v>
      </c>
      <c r="D218" s="9" t="s">
        <v>5</v>
      </c>
      <c r="E218" s="9" t="s">
        <v>30</v>
      </c>
      <c r="F218" s="5">
        <v>6.5040543299999998</v>
      </c>
    </row>
    <row r="219" spans="1:6" ht="16" hidden="1">
      <c r="A219" s="19" t="s">
        <v>22</v>
      </c>
      <c r="B219" s="19" t="s">
        <v>355</v>
      </c>
      <c r="C219" s="5">
        <v>2016</v>
      </c>
      <c r="D219" s="9" t="s">
        <v>5</v>
      </c>
      <c r="E219" s="9" t="s">
        <v>30</v>
      </c>
      <c r="F219" s="5">
        <v>5.5154666299999997</v>
      </c>
    </row>
    <row r="220" spans="1:6" ht="16" hidden="1">
      <c r="A220" s="19" t="s">
        <v>23</v>
      </c>
      <c r="B220" s="19" t="s">
        <v>356</v>
      </c>
      <c r="C220" s="5">
        <v>2016</v>
      </c>
      <c r="D220" s="9" t="s">
        <v>5</v>
      </c>
      <c r="E220" s="9" t="s">
        <v>30</v>
      </c>
      <c r="F220" s="5">
        <v>2.8172536500000001</v>
      </c>
    </row>
    <row r="221" spans="1:6" ht="16" hidden="1">
      <c r="A221" s="19" t="s">
        <v>24</v>
      </c>
      <c r="B221" s="19" t="s">
        <v>357</v>
      </c>
      <c r="C221" s="5">
        <v>2016</v>
      </c>
      <c r="D221" s="9" t="s">
        <v>5</v>
      </c>
      <c r="E221" s="9" t="s">
        <v>30</v>
      </c>
      <c r="F221" s="5">
        <v>3.5613253899999999</v>
      </c>
    </row>
    <row r="222" spans="1:6" ht="16" hidden="1">
      <c r="A222" s="19" t="s">
        <v>25</v>
      </c>
      <c r="B222" s="19" t="s">
        <v>358</v>
      </c>
      <c r="C222" s="5">
        <v>2016</v>
      </c>
      <c r="D222" s="9" t="s">
        <v>5</v>
      </c>
      <c r="E222" s="9" t="s">
        <v>30</v>
      </c>
      <c r="F222" s="5">
        <v>4.8255903900000003</v>
      </c>
    </row>
    <row r="223" spans="1:6" ht="16" hidden="1">
      <c r="A223" s="19" t="s">
        <v>26</v>
      </c>
      <c r="B223" s="19" t="s">
        <v>359</v>
      </c>
      <c r="C223" s="5">
        <v>2016</v>
      </c>
      <c r="D223" s="9" t="s">
        <v>5</v>
      </c>
      <c r="E223" s="9" t="s">
        <v>30</v>
      </c>
      <c r="F223" s="5">
        <v>7.9876287599999998</v>
      </c>
    </row>
    <row r="224" spans="1:6" ht="16" hidden="1">
      <c r="A224" s="19" t="s">
        <v>27</v>
      </c>
      <c r="B224" s="19" t="s">
        <v>360</v>
      </c>
      <c r="C224" s="5">
        <v>2016</v>
      </c>
      <c r="D224" s="9" t="s">
        <v>5</v>
      </c>
      <c r="E224" s="9" t="s">
        <v>30</v>
      </c>
      <c r="F224" s="5">
        <v>6.4354760799999999</v>
      </c>
    </row>
    <row r="225" spans="1:6" ht="16" hidden="1">
      <c r="A225" s="19" t="s">
        <v>28</v>
      </c>
      <c r="B225" s="19" t="s">
        <v>361</v>
      </c>
      <c r="C225" s="5">
        <v>2016</v>
      </c>
      <c r="D225" s="9" t="s">
        <v>5</v>
      </c>
      <c r="E225" s="9" t="s">
        <v>30</v>
      </c>
      <c r="F225" s="5">
        <v>5.4109306699999999</v>
      </c>
    </row>
    <row r="226" spans="1:6" ht="16" hidden="1">
      <c r="A226" s="19" t="s">
        <v>29</v>
      </c>
      <c r="B226" s="19" t="s">
        <v>362</v>
      </c>
      <c r="C226" s="5">
        <v>2016</v>
      </c>
      <c r="D226" s="9" t="s">
        <v>5</v>
      </c>
      <c r="E226" s="9" t="s">
        <v>30</v>
      </c>
      <c r="F226" s="5">
        <v>7.4589433100000004</v>
      </c>
    </row>
    <row r="227" spans="1:6" ht="16" hidden="1">
      <c r="A227" s="19" t="s">
        <v>30</v>
      </c>
      <c r="B227" s="19" t="s">
        <v>363</v>
      </c>
      <c r="C227" s="5">
        <v>2016</v>
      </c>
      <c r="D227" s="9" t="s">
        <v>5</v>
      </c>
      <c r="E227" s="9" t="s">
        <v>30</v>
      </c>
      <c r="F227" s="5">
        <v>6.3075487499999996</v>
      </c>
    </row>
    <row r="228" spans="1:6" ht="16" hidden="1">
      <c r="A228" s="19" t="s">
        <v>31</v>
      </c>
      <c r="B228" s="19" t="s">
        <v>364</v>
      </c>
      <c r="C228" s="5">
        <v>2016</v>
      </c>
      <c r="D228" s="9" t="s">
        <v>5</v>
      </c>
      <c r="E228" s="9" t="s">
        <v>30</v>
      </c>
      <c r="F228" s="5">
        <v>4.5079475999999996</v>
      </c>
    </row>
    <row r="229" spans="1:6" ht="16" hidden="1">
      <c r="A229" s="19" t="s">
        <v>32</v>
      </c>
      <c r="B229" s="19" t="s">
        <v>365</v>
      </c>
      <c r="C229" s="5">
        <v>2016</v>
      </c>
      <c r="D229" s="9" t="s">
        <v>5</v>
      </c>
      <c r="E229" s="9" t="s">
        <v>30</v>
      </c>
      <c r="F229" s="5">
        <v>3.9561325799999998</v>
      </c>
    </row>
    <row r="230" spans="1:6" ht="16" hidden="1">
      <c r="A230" s="19" t="s">
        <v>33</v>
      </c>
      <c r="B230" s="19" t="s">
        <v>366</v>
      </c>
      <c r="C230" s="5">
        <v>2016</v>
      </c>
      <c r="D230" s="9" t="s">
        <v>5</v>
      </c>
      <c r="E230" s="9" t="s">
        <v>30</v>
      </c>
      <c r="F230" s="5">
        <v>2.4889982100000001</v>
      </c>
    </row>
    <row r="231" spans="1:6" ht="16" hidden="1">
      <c r="A231" s="19" t="s">
        <v>34</v>
      </c>
      <c r="B231" s="19" t="s">
        <v>367</v>
      </c>
      <c r="C231" s="5">
        <v>2016</v>
      </c>
      <c r="D231" s="9" t="s">
        <v>5</v>
      </c>
      <c r="E231" s="9" t="s">
        <v>30</v>
      </c>
      <c r="F231" s="5">
        <v>10.390174200000001</v>
      </c>
    </row>
    <row r="232" spans="1:6" ht="16" hidden="1">
      <c r="A232" s="19" t="s">
        <v>35</v>
      </c>
      <c r="B232" s="19" t="s">
        <v>368</v>
      </c>
      <c r="C232" s="5">
        <v>2016</v>
      </c>
      <c r="D232" s="9" t="s">
        <v>5</v>
      </c>
      <c r="E232" s="9" t="s">
        <v>30</v>
      </c>
      <c r="F232" s="5">
        <v>4.7010066999999998</v>
      </c>
    </row>
    <row r="233" spans="1:6" ht="16" hidden="1">
      <c r="A233" s="20" t="s">
        <v>3</v>
      </c>
      <c r="B233" s="19" t="s">
        <v>336</v>
      </c>
      <c r="C233" s="5">
        <v>2017</v>
      </c>
      <c r="D233" s="9" t="s">
        <v>5</v>
      </c>
      <c r="E233" s="9" t="s">
        <v>30</v>
      </c>
      <c r="F233" s="5">
        <v>5.2877365899999997</v>
      </c>
    </row>
    <row r="234" spans="1:6" ht="16" hidden="1">
      <c r="A234" s="20" t="s">
        <v>4</v>
      </c>
      <c r="B234" s="19" t="s">
        <v>337</v>
      </c>
      <c r="C234" s="5">
        <v>2017</v>
      </c>
      <c r="D234" s="9" t="s">
        <v>5</v>
      </c>
      <c r="E234" s="9" t="s">
        <v>30</v>
      </c>
      <c r="F234" s="5">
        <v>10.176030799999999</v>
      </c>
    </row>
    <row r="235" spans="1:6" ht="16" hidden="1">
      <c r="A235" s="19" t="s">
        <v>5</v>
      </c>
      <c r="B235" s="19" t="s">
        <v>338</v>
      </c>
      <c r="C235" s="5">
        <v>2017</v>
      </c>
      <c r="D235" s="9" t="s">
        <v>5</v>
      </c>
      <c r="E235" s="9" t="s">
        <v>30</v>
      </c>
      <c r="F235" s="5">
        <v>4.79370881</v>
      </c>
    </row>
    <row r="236" spans="1:6" ht="16" hidden="1">
      <c r="A236" s="19" t="s">
        <v>6</v>
      </c>
      <c r="B236" s="19" t="s">
        <v>339</v>
      </c>
      <c r="C236" s="5">
        <v>2017</v>
      </c>
      <c r="D236" s="9" t="s">
        <v>5</v>
      </c>
      <c r="E236" s="9" t="s">
        <v>30</v>
      </c>
      <c r="F236" s="5">
        <v>6.2311904199999999</v>
      </c>
    </row>
    <row r="237" spans="1:6" ht="16" hidden="1">
      <c r="A237" s="19" t="s">
        <v>7</v>
      </c>
      <c r="B237" s="19" t="s">
        <v>340</v>
      </c>
      <c r="C237" s="5">
        <v>2017</v>
      </c>
      <c r="D237" s="9" t="s">
        <v>5</v>
      </c>
      <c r="E237" s="9" t="s">
        <v>30</v>
      </c>
      <c r="F237" s="5">
        <v>7.7857201500000004</v>
      </c>
    </row>
    <row r="238" spans="1:6" ht="16" hidden="1">
      <c r="A238" s="19" t="s">
        <v>8</v>
      </c>
      <c r="B238" s="19" t="s">
        <v>341</v>
      </c>
      <c r="C238" s="5">
        <v>2017</v>
      </c>
      <c r="D238" s="9" t="s">
        <v>5</v>
      </c>
      <c r="E238" s="9" t="s">
        <v>30</v>
      </c>
      <c r="F238" s="5">
        <v>6.5093793399999997</v>
      </c>
    </row>
    <row r="239" spans="1:6" ht="16" hidden="1">
      <c r="A239" s="19" t="s">
        <v>9</v>
      </c>
      <c r="B239" s="19" t="s">
        <v>342</v>
      </c>
      <c r="C239" s="5">
        <v>2017</v>
      </c>
      <c r="D239" s="9" t="s">
        <v>5</v>
      </c>
      <c r="E239" s="9" t="s">
        <v>30</v>
      </c>
      <c r="F239" s="5">
        <v>6.15299832</v>
      </c>
    </row>
    <row r="240" spans="1:6" ht="16" hidden="1">
      <c r="A240" s="19" t="s">
        <v>10</v>
      </c>
      <c r="B240" s="19" t="s">
        <v>343</v>
      </c>
      <c r="C240" s="5">
        <v>2017</v>
      </c>
      <c r="D240" s="9" t="s">
        <v>5</v>
      </c>
      <c r="E240" s="9" t="s">
        <v>30</v>
      </c>
      <c r="F240" s="5">
        <v>4.7815873099999999</v>
      </c>
    </row>
    <row r="241" spans="1:6" ht="16" hidden="1">
      <c r="A241" s="19" t="s">
        <v>11</v>
      </c>
      <c r="B241" s="19" t="s">
        <v>344</v>
      </c>
      <c r="C241" s="5">
        <v>2017</v>
      </c>
      <c r="D241" s="9" t="s">
        <v>5</v>
      </c>
      <c r="E241" s="9" t="s">
        <v>30</v>
      </c>
      <c r="F241" s="5">
        <v>10.977400599999999</v>
      </c>
    </row>
    <row r="242" spans="1:6" ht="16" hidden="1">
      <c r="A242" s="19" t="s">
        <v>12</v>
      </c>
      <c r="B242" s="19" t="s">
        <v>345</v>
      </c>
      <c r="C242" s="5">
        <v>2017</v>
      </c>
      <c r="D242" s="9" t="s">
        <v>5</v>
      </c>
      <c r="E242" s="9" t="s">
        <v>30</v>
      </c>
      <c r="F242" s="5">
        <v>3.33735363</v>
      </c>
    </row>
    <row r="243" spans="1:6" ht="16" hidden="1">
      <c r="A243" s="19" t="s">
        <v>13</v>
      </c>
      <c r="B243" s="19" t="s">
        <v>346</v>
      </c>
      <c r="C243" s="5">
        <v>2017</v>
      </c>
      <c r="D243" s="9" t="s">
        <v>5</v>
      </c>
      <c r="E243" s="9" t="s">
        <v>30</v>
      </c>
      <c r="F243" s="5">
        <v>6.8150815600000003</v>
      </c>
    </row>
    <row r="244" spans="1:6" ht="16" hidden="1">
      <c r="A244" s="19" t="s">
        <v>14</v>
      </c>
      <c r="B244" s="19" t="s">
        <v>347</v>
      </c>
      <c r="C244" s="5">
        <v>2017</v>
      </c>
      <c r="D244" s="9" t="s">
        <v>5</v>
      </c>
      <c r="E244" s="9" t="s">
        <v>30</v>
      </c>
      <c r="F244" s="5">
        <v>8.15374059</v>
      </c>
    </row>
    <row r="245" spans="1:6" ht="16" hidden="1">
      <c r="A245" s="19" t="s">
        <v>15</v>
      </c>
      <c r="B245" s="19" t="s">
        <v>348</v>
      </c>
      <c r="C245" s="5">
        <v>2017</v>
      </c>
      <c r="D245" s="9" t="s">
        <v>5</v>
      </c>
      <c r="E245" s="9" t="s">
        <v>30</v>
      </c>
      <c r="F245" s="5">
        <v>2.0197878299999998</v>
      </c>
    </row>
    <row r="246" spans="1:6" ht="16" hidden="1">
      <c r="A246" s="19" t="s">
        <v>16</v>
      </c>
      <c r="B246" s="19" t="s">
        <v>349</v>
      </c>
      <c r="C246" s="5">
        <v>2017</v>
      </c>
      <c r="D246" s="9" t="s">
        <v>5</v>
      </c>
      <c r="E246" s="9" t="s">
        <v>30</v>
      </c>
      <c r="F246" s="5">
        <v>3.8965676299999998</v>
      </c>
    </row>
    <row r="247" spans="1:6" ht="16" hidden="1">
      <c r="A247" s="19" t="s">
        <v>17</v>
      </c>
      <c r="B247" s="19" t="s">
        <v>350</v>
      </c>
      <c r="C247" s="5">
        <v>2017</v>
      </c>
      <c r="D247" s="9" t="s">
        <v>5</v>
      </c>
      <c r="E247" s="9" t="s">
        <v>30</v>
      </c>
      <c r="F247" s="5">
        <v>8.0744419399999998</v>
      </c>
    </row>
    <row r="248" spans="1:6" ht="16" hidden="1">
      <c r="A248" s="19" t="s">
        <v>18</v>
      </c>
      <c r="B248" s="19" t="s">
        <v>351</v>
      </c>
      <c r="C248" s="5">
        <v>2017</v>
      </c>
      <c r="D248" s="9" t="s">
        <v>5</v>
      </c>
      <c r="E248" s="9" t="s">
        <v>30</v>
      </c>
      <c r="F248" s="5">
        <v>3.3805659700000001</v>
      </c>
    </row>
    <row r="249" spans="1:6" ht="16" hidden="1">
      <c r="A249" s="19" t="s">
        <v>19</v>
      </c>
      <c r="B249" s="19" t="s">
        <v>352</v>
      </c>
      <c r="C249" s="5">
        <v>2017</v>
      </c>
      <c r="D249" s="9" t="s">
        <v>5</v>
      </c>
      <c r="E249" s="9" t="s">
        <v>30</v>
      </c>
      <c r="F249" s="5">
        <v>4.3626986700000003</v>
      </c>
    </row>
    <row r="250" spans="1:6" ht="16" hidden="1">
      <c r="A250" s="19" t="s">
        <v>20</v>
      </c>
      <c r="B250" s="19" t="s">
        <v>353</v>
      </c>
      <c r="C250" s="5">
        <v>2017</v>
      </c>
      <c r="D250" s="9" t="s">
        <v>5</v>
      </c>
      <c r="E250" s="9" t="s">
        <v>30</v>
      </c>
      <c r="F250" s="5">
        <v>3.5895823199999999</v>
      </c>
    </row>
    <row r="251" spans="1:6" ht="16" hidden="1">
      <c r="A251" s="19" t="s">
        <v>21</v>
      </c>
      <c r="B251" s="19" t="s">
        <v>354</v>
      </c>
      <c r="C251" s="5">
        <v>2017</v>
      </c>
      <c r="D251" s="9" t="s">
        <v>5</v>
      </c>
      <c r="E251" s="9" t="s">
        <v>30</v>
      </c>
      <c r="F251" s="5">
        <v>5.83602709</v>
      </c>
    </row>
    <row r="252" spans="1:6" ht="16" hidden="1">
      <c r="A252" s="19" t="s">
        <v>22</v>
      </c>
      <c r="B252" s="19" t="s">
        <v>355</v>
      </c>
      <c r="C252" s="5">
        <v>2017</v>
      </c>
      <c r="D252" s="9" t="s">
        <v>5</v>
      </c>
      <c r="E252" s="9" t="s">
        <v>30</v>
      </c>
      <c r="F252" s="5">
        <v>5.0230259200000003</v>
      </c>
    </row>
    <row r="253" spans="1:6" ht="16" hidden="1">
      <c r="A253" s="19" t="s">
        <v>23</v>
      </c>
      <c r="B253" s="19" t="s">
        <v>356</v>
      </c>
      <c r="C253" s="5">
        <v>2017</v>
      </c>
      <c r="D253" s="9" t="s">
        <v>5</v>
      </c>
      <c r="E253" s="9" t="s">
        <v>30</v>
      </c>
      <c r="F253" s="5">
        <v>3.16772126</v>
      </c>
    </row>
    <row r="254" spans="1:6" ht="16" hidden="1">
      <c r="A254" s="19" t="s">
        <v>24</v>
      </c>
      <c r="B254" s="19" t="s">
        <v>357</v>
      </c>
      <c r="C254" s="5">
        <v>2017</v>
      </c>
      <c r="D254" s="9" t="s">
        <v>5</v>
      </c>
      <c r="E254" s="9" t="s">
        <v>30</v>
      </c>
      <c r="F254" s="5">
        <v>4.7088973699999999</v>
      </c>
    </row>
    <row r="255" spans="1:6" ht="16" hidden="1">
      <c r="A255" s="19" t="s">
        <v>25</v>
      </c>
      <c r="B255" s="19" t="s">
        <v>358</v>
      </c>
      <c r="C255" s="5">
        <v>2017</v>
      </c>
      <c r="D255" s="9" t="s">
        <v>5</v>
      </c>
      <c r="E255" s="9" t="s">
        <v>30</v>
      </c>
      <c r="F255" s="5">
        <v>6.3538677699999999</v>
      </c>
    </row>
    <row r="256" spans="1:6" ht="16" hidden="1">
      <c r="A256" s="19" t="s">
        <v>26</v>
      </c>
      <c r="B256" s="19" t="s">
        <v>359</v>
      </c>
      <c r="C256" s="5">
        <v>2017</v>
      </c>
      <c r="D256" s="9" t="s">
        <v>5</v>
      </c>
      <c r="E256" s="9" t="s">
        <v>30</v>
      </c>
      <c r="F256" s="5">
        <v>8.40931827</v>
      </c>
    </row>
    <row r="257" spans="1:6" ht="16" hidden="1">
      <c r="A257" s="19" t="s">
        <v>27</v>
      </c>
      <c r="B257" s="19" t="s">
        <v>360</v>
      </c>
      <c r="C257" s="5">
        <v>2017</v>
      </c>
      <c r="D257" s="9" t="s">
        <v>5</v>
      </c>
      <c r="E257" s="9" t="s">
        <v>30</v>
      </c>
      <c r="F257" s="5">
        <v>7.0977839200000004</v>
      </c>
    </row>
    <row r="258" spans="1:6" ht="16" hidden="1">
      <c r="A258" s="19" t="s">
        <v>28</v>
      </c>
      <c r="B258" s="19" t="s">
        <v>361</v>
      </c>
      <c r="C258" s="5">
        <v>2017</v>
      </c>
      <c r="D258" s="9" t="s">
        <v>5</v>
      </c>
      <c r="E258" s="9" t="s">
        <v>30</v>
      </c>
      <c r="F258" s="5">
        <v>5.4591006100000001</v>
      </c>
    </row>
    <row r="259" spans="1:6" ht="16" hidden="1">
      <c r="A259" s="19" t="s">
        <v>29</v>
      </c>
      <c r="B259" s="19" t="s">
        <v>362</v>
      </c>
      <c r="C259" s="5">
        <v>2017</v>
      </c>
      <c r="D259" s="9" t="s">
        <v>5</v>
      </c>
      <c r="E259" s="9" t="s">
        <v>30</v>
      </c>
      <c r="F259" s="5">
        <v>8.9134684499999999</v>
      </c>
    </row>
    <row r="260" spans="1:6" ht="16" hidden="1">
      <c r="A260" s="19" t="s">
        <v>30</v>
      </c>
      <c r="B260" s="19" t="s">
        <v>363</v>
      </c>
      <c r="C260" s="5">
        <v>2017</v>
      </c>
      <c r="D260" s="9" t="s">
        <v>5</v>
      </c>
      <c r="E260" s="9" t="s">
        <v>30</v>
      </c>
      <c r="F260" s="5">
        <v>4.3427001599999997</v>
      </c>
    </row>
    <row r="261" spans="1:6" ht="16" hidden="1">
      <c r="A261" s="19" t="s">
        <v>31</v>
      </c>
      <c r="B261" s="19" t="s">
        <v>364</v>
      </c>
      <c r="C261" s="5">
        <v>2017</v>
      </c>
      <c r="D261" s="9" t="s">
        <v>5</v>
      </c>
      <c r="E261" s="9" t="s">
        <v>30</v>
      </c>
      <c r="F261" s="5">
        <v>4.4391150100000001</v>
      </c>
    </row>
    <row r="262" spans="1:6" ht="16" hidden="1">
      <c r="A262" s="19" t="s">
        <v>32</v>
      </c>
      <c r="B262" s="19" t="s">
        <v>365</v>
      </c>
      <c r="C262" s="5">
        <v>2017</v>
      </c>
      <c r="D262" s="9" t="s">
        <v>5</v>
      </c>
      <c r="E262" s="9" t="s">
        <v>30</v>
      </c>
      <c r="F262" s="5">
        <v>4.1310768099999997</v>
      </c>
    </row>
    <row r="263" spans="1:6" ht="16" hidden="1">
      <c r="A263" s="19" t="s">
        <v>33</v>
      </c>
      <c r="B263" s="19" t="s">
        <v>366</v>
      </c>
      <c r="C263" s="5">
        <v>2017</v>
      </c>
      <c r="D263" s="9" t="s">
        <v>5</v>
      </c>
      <c r="E263" s="9" t="s">
        <v>30</v>
      </c>
      <c r="F263" s="5">
        <v>2.5904351299999999</v>
      </c>
    </row>
    <row r="264" spans="1:6" ht="16" hidden="1">
      <c r="A264" s="19" t="s">
        <v>34</v>
      </c>
      <c r="B264" s="19" t="s">
        <v>367</v>
      </c>
      <c r="C264" s="5">
        <v>2017</v>
      </c>
      <c r="D264" s="9" t="s">
        <v>5</v>
      </c>
      <c r="E264" s="9" t="s">
        <v>30</v>
      </c>
      <c r="F264" s="5">
        <v>8.7524143599999995</v>
      </c>
    </row>
    <row r="265" spans="1:6" ht="16" hidden="1">
      <c r="A265" s="19" t="s">
        <v>35</v>
      </c>
      <c r="B265" s="19" t="s">
        <v>368</v>
      </c>
      <c r="C265" s="5">
        <v>2017</v>
      </c>
      <c r="D265" s="9" t="s">
        <v>5</v>
      </c>
      <c r="E265" s="9" t="s">
        <v>30</v>
      </c>
      <c r="F265" s="5">
        <v>6.6879823099999998</v>
      </c>
    </row>
    <row r="266" spans="1:6" ht="16" hidden="1">
      <c r="A266" s="20" t="s">
        <v>3</v>
      </c>
      <c r="B266" s="19" t="s">
        <v>336</v>
      </c>
      <c r="C266" s="5">
        <v>2018</v>
      </c>
      <c r="D266" s="9" t="s">
        <v>5</v>
      </c>
      <c r="E266" s="9" t="s">
        <v>30</v>
      </c>
      <c r="F266" s="5">
        <v>5.4321548499999999</v>
      </c>
    </row>
    <row r="267" spans="1:6" ht="16" hidden="1">
      <c r="A267" s="20" t="s">
        <v>4</v>
      </c>
      <c r="B267" s="19" t="s">
        <v>337</v>
      </c>
      <c r="C267" s="5">
        <v>2018</v>
      </c>
      <c r="D267" s="9" t="s">
        <v>5</v>
      </c>
      <c r="E267" s="9" t="s">
        <v>30</v>
      </c>
      <c r="F267" s="5">
        <v>10.0301334</v>
      </c>
    </row>
    <row r="268" spans="1:6" ht="16" hidden="1">
      <c r="A268" s="19" t="s">
        <v>5</v>
      </c>
      <c r="B268" s="19" t="s">
        <v>338</v>
      </c>
      <c r="C268" s="5">
        <v>2018</v>
      </c>
      <c r="D268" s="9" t="s">
        <v>5</v>
      </c>
      <c r="E268" s="9" t="s">
        <v>30</v>
      </c>
      <c r="F268" s="5">
        <v>5.5094196899999996</v>
      </c>
    </row>
    <row r="269" spans="1:6" ht="16" hidden="1">
      <c r="A269" s="19" t="s">
        <v>6</v>
      </c>
      <c r="B269" s="19" t="s">
        <v>339</v>
      </c>
      <c r="C269" s="5">
        <v>2018</v>
      </c>
      <c r="D269" s="9" t="s">
        <v>5</v>
      </c>
      <c r="E269" s="9" t="s">
        <v>30</v>
      </c>
      <c r="F269" s="5">
        <v>7.3901780600000002</v>
      </c>
    </row>
    <row r="270" spans="1:6" ht="16" hidden="1">
      <c r="A270" s="19" t="s">
        <v>7</v>
      </c>
      <c r="B270" s="19" t="s">
        <v>340</v>
      </c>
      <c r="C270" s="5">
        <v>2018</v>
      </c>
      <c r="D270" s="9" t="s">
        <v>5</v>
      </c>
      <c r="E270" s="9" t="s">
        <v>30</v>
      </c>
      <c r="F270" s="5">
        <v>7.1331174099999997</v>
      </c>
    </row>
    <row r="271" spans="1:6" ht="16" hidden="1">
      <c r="A271" s="19" t="s">
        <v>8</v>
      </c>
      <c r="B271" s="19" t="s">
        <v>341</v>
      </c>
      <c r="C271" s="5">
        <v>2018</v>
      </c>
      <c r="D271" s="9" t="s">
        <v>5</v>
      </c>
      <c r="E271" s="9" t="s">
        <v>30</v>
      </c>
      <c r="F271" s="5">
        <v>6.8965142899999998</v>
      </c>
    </row>
    <row r="272" spans="1:6" ht="16" hidden="1">
      <c r="A272" s="19" t="s">
        <v>9</v>
      </c>
      <c r="B272" s="19" t="s">
        <v>342</v>
      </c>
      <c r="C272" s="5">
        <v>2018</v>
      </c>
      <c r="D272" s="9" t="s">
        <v>5</v>
      </c>
      <c r="E272" s="9" t="s">
        <v>30</v>
      </c>
      <c r="F272" s="5">
        <v>6.70758733</v>
      </c>
    </row>
    <row r="273" spans="1:6" ht="16" hidden="1">
      <c r="A273" s="19" t="s">
        <v>10</v>
      </c>
      <c r="B273" s="19" t="s">
        <v>343</v>
      </c>
      <c r="C273" s="5">
        <v>2018</v>
      </c>
      <c r="D273" s="9" t="s">
        <v>5</v>
      </c>
      <c r="E273" s="9" t="s">
        <v>30</v>
      </c>
      <c r="F273" s="5">
        <v>2.64204639</v>
      </c>
    </row>
    <row r="274" spans="1:6" ht="16" hidden="1">
      <c r="A274" s="19" t="s">
        <v>11</v>
      </c>
      <c r="B274" s="19" t="s">
        <v>344</v>
      </c>
      <c r="C274" s="5">
        <v>2018</v>
      </c>
      <c r="D274" s="9" t="s">
        <v>5</v>
      </c>
      <c r="E274" s="9" t="s">
        <v>30</v>
      </c>
      <c r="F274" s="5">
        <v>9.7908145500000003</v>
      </c>
    </row>
    <row r="275" spans="1:6" ht="16" hidden="1">
      <c r="A275" s="19" t="s">
        <v>12</v>
      </c>
      <c r="B275" s="19" t="s">
        <v>345</v>
      </c>
      <c r="C275" s="5">
        <v>2018</v>
      </c>
      <c r="D275" s="9" t="s">
        <v>5</v>
      </c>
      <c r="E275" s="9" t="s">
        <v>30</v>
      </c>
      <c r="F275" s="5">
        <v>2.5106745099999999</v>
      </c>
    </row>
    <row r="276" spans="1:6" ht="16" hidden="1">
      <c r="A276" s="19" t="s">
        <v>13</v>
      </c>
      <c r="B276" s="19" t="s">
        <v>346</v>
      </c>
      <c r="C276" s="5">
        <v>2018</v>
      </c>
      <c r="D276" s="9" t="s">
        <v>5</v>
      </c>
      <c r="E276" s="9" t="s">
        <v>30</v>
      </c>
      <c r="F276" s="5">
        <v>6.6432157500000004</v>
      </c>
    </row>
    <row r="277" spans="1:6" ht="16" hidden="1">
      <c r="A277" s="19" t="s">
        <v>14</v>
      </c>
      <c r="B277" s="19" t="s">
        <v>347</v>
      </c>
      <c r="C277" s="5">
        <v>2018</v>
      </c>
      <c r="D277" s="9" t="s">
        <v>5</v>
      </c>
      <c r="E277" s="9" t="s">
        <v>30</v>
      </c>
      <c r="F277" s="5">
        <v>8.2390568900000005</v>
      </c>
    </row>
    <row r="278" spans="1:6" ht="16" hidden="1">
      <c r="A278" s="19" t="s">
        <v>15</v>
      </c>
      <c r="B278" s="19" t="s">
        <v>348</v>
      </c>
      <c r="C278" s="5">
        <v>2018</v>
      </c>
      <c r="D278" s="9" t="s">
        <v>5</v>
      </c>
      <c r="E278" s="9" t="s">
        <v>30</v>
      </c>
      <c r="F278" s="5">
        <v>1.73566485</v>
      </c>
    </row>
    <row r="279" spans="1:6" ht="16" hidden="1">
      <c r="A279" s="19" t="s">
        <v>16</v>
      </c>
      <c r="B279" s="19" t="s">
        <v>349</v>
      </c>
      <c r="C279" s="5">
        <v>2018</v>
      </c>
      <c r="D279" s="9" t="s">
        <v>5</v>
      </c>
      <c r="E279" s="9" t="s">
        <v>30</v>
      </c>
      <c r="F279" s="5">
        <v>3.6161469899999998</v>
      </c>
    </row>
    <row r="280" spans="1:6" ht="16" hidden="1">
      <c r="A280" s="19" t="s">
        <v>17</v>
      </c>
      <c r="B280" s="19" t="s">
        <v>350</v>
      </c>
      <c r="C280" s="5">
        <v>2018</v>
      </c>
      <c r="D280" s="9" t="s">
        <v>5</v>
      </c>
      <c r="E280" s="9" t="s">
        <v>30</v>
      </c>
      <c r="F280" s="5">
        <v>7.6465674000000003</v>
      </c>
    </row>
    <row r="281" spans="1:6" ht="16" hidden="1">
      <c r="A281" s="19" t="s">
        <v>18</v>
      </c>
      <c r="B281" s="19" t="s">
        <v>351</v>
      </c>
      <c r="C281" s="5">
        <v>2018</v>
      </c>
      <c r="D281" s="9" t="s">
        <v>5</v>
      </c>
      <c r="E281" s="9" t="s">
        <v>30</v>
      </c>
      <c r="F281" s="5">
        <v>3.4238813100000001</v>
      </c>
    </row>
    <row r="282" spans="1:6" ht="16" hidden="1">
      <c r="A282" s="19" t="s">
        <v>19</v>
      </c>
      <c r="B282" s="19" t="s">
        <v>352</v>
      </c>
      <c r="C282" s="5">
        <v>2018</v>
      </c>
      <c r="D282" s="9" t="s">
        <v>5</v>
      </c>
      <c r="E282" s="9" t="s">
        <v>30</v>
      </c>
      <c r="F282" s="5">
        <v>5.1497830200000001</v>
      </c>
    </row>
    <row r="283" spans="1:6" ht="16" hidden="1">
      <c r="A283" s="19" t="s">
        <v>20</v>
      </c>
      <c r="B283" s="19" t="s">
        <v>353</v>
      </c>
      <c r="C283" s="5">
        <v>2018</v>
      </c>
      <c r="D283" s="9" t="s">
        <v>5</v>
      </c>
      <c r="E283" s="9" t="s">
        <v>30</v>
      </c>
      <c r="F283" s="5">
        <v>4.3988409099999997</v>
      </c>
    </row>
    <row r="284" spans="1:6" ht="16" hidden="1">
      <c r="A284" s="19" t="s">
        <v>21</v>
      </c>
      <c r="B284" s="19" t="s">
        <v>354</v>
      </c>
      <c r="C284" s="5">
        <v>2018</v>
      </c>
      <c r="D284" s="9" t="s">
        <v>5</v>
      </c>
      <c r="E284" s="9" t="s">
        <v>30</v>
      </c>
      <c r="F284" s="5">
        <v>5.2700375199999998</v>
      </c>
    </row>
    <row r="285" spans="1:6" ht="16" hidden="1">
      <c r="A285" s="19" t="s">
        <v>22</v>
      </c>
      <c r="B285" s="19" t="s">
        <v>355</v>
      </c>
      <c r="C285" s="5">
        <v>2018</v>
      </c>
      <c r="D285" s="9" t="s">
        <v>5</v>
      </c>
      <c r="E285" s="9" t="s">
        <v>30</v>
      </c>
      <c r="F285" s="5">
        <v>5.8113443299999998</v>
      </c>
    </row>
    <row r="286" spans="1:6" ht="16" hidden="1">
      <c r="A286" s="19" t="s">
        <v>23</v>
      </c>
      <c r="B286" s="19" t="s">
        <v>356</v>
      </c>
      <c r="C286" s="5">
        <v>2018</v>
      </c>
      <c r="D286" s="9" t="s">
        <v>5</v>
      </c>
      <c r="E286" s="9" t="s">
        <v>30</v>
      </c>
      <c r="F286" s="5">
        <v>3.4171361600000001</v>
      </c>
    </row>
    <row r="287" spans="1:6" ht="16" hidden="1">
      <c r="A287" s="19" t="s">
        <v>24</v>
      </c>
      <c r="B287" s="19" t="s">
        <v>357</v>
      </c>
      <c r="C287" s="5">
        <v>2018</v>
      </c>
      <c r="D287" s="9" t="s">
        <v>5</v>
      </c>
      <c r="E287" s="9" t="s">
        <v>30</v>
      </c>
      <c r="F287" s="5">
        <v>4.9237368699999999</v>
      </c>
    </row>
    <row r="288" spans="1:6" ht="16" hidden="1">
      <c r="A288" s="19" t="s">
        <v>25</v>
      </c>
      <c r="B288" s="19" t="s">
        <v>358</v>
      </c>
      <c r="C288" s="5">
        <v>2018</v>
      </c>
      <c r="D288" s="9" t="s">
        <v>5</v>
      </c>
      <c r="E288" s="9" t="s">
        <v>30</v>
      </c>
      <c r="F288" s="5">
        <v>6.2786120399999996</v>
      </c>
    </row>
    <row r="289" spans="1:6" ht="16" hidden="1">
      <c r="A289" s="19" t="s">
        <v>26</v>
      </c>
      <c r="B289" s="19" t="s">
        <v>359</v>
      </c>
      <c r="C289" s="5">
        <v>2018</v>
      </c>
      <c r="D289" s="9" t="s">
        <v>5</v>
      </c>
      <c r="E289" s="9" t="s">
        <v>30</v>
      </c>
      <c r="F289" s="5">
        <v>7.59768957</v>
      </c>
    </row>
    <row r="290" spans="1:6" ht="16" hidden="1">
      <c r="A290" s="19" t="s">
        <v>27</v>
      </c>
      <c r="B290" s="19" t="s">
        <v>360</v>
      </c>
      <c r="C290" s="5">
        <v>2018</v>
      </c>
      <c r="D290" s="9" t="s">
        <v>5</v>
      </c>
      <c r="E290" s="9" t="s">
        <v>30</v>
      </c>
      <c r="F290" s="5">
        <v>7.2208376400000001</v>
      </c>
    </row>
    <row r="291" spans="1:6" ht="16" hidden="1">
      <c r="A291" s="19" t="s">
        <v>28</v>
      </c>
      <c r="B291" s="19" t="s">
        <v>361</v>
      </c>
      <c r="C291" s="5">
        <v>2018</v>
      </c>
      <c r="D291" s="9" t="s">
        <v>5</v>
      </c>
      <c r="E291" s="9" t="s">
        <v>30</v>
      </c>
      <c r="F291" s="5">
        <v>4.3483722599999997</v>
      </c>
    </row>
    <row r="292" spans="1:6" ht="16" hidden="1">
      <c r="A292" s="19" t="s">
        <v>29</v>
      </c>
      <c r="B292" s="19" t="s">
        <v>362</v>
      </c>
      <c r="C292" s="5">
        <v>2018</v>
      </c>
      <c r="D292" s="9" t="s">
        <v>5</v>
      </c>
      <c r="E292" s="9" t="s">
        <v>30</v>
      </c>
      <c r="F292" s="5">
        <v>8.8996232499999994</v>
      </c>
    </row>
    <row r="293" spans="1:6" ht="16" hidden="1">
      <c r="A293" s="19" t="s">
        <v>30</v>
      </c>
      <c r="B293" s="19" t="s">
        <v>363</v>
      </c>
      <c r="C293" s="5">
        <v>2018</v>
      </c>
      <c r="D293" s="9" t="s">
        <v>5</v>
      </c>
      <c r="E293" s="9" t="s">
        <v>30</v>
      </c>
      <c r="F293" s="5">
        <v>5.6440451700000001</v>
      </c>
    </row>
    <row r="294" spans="1:6" ht="16" hidden="1">
      <c r="A294" s="19" t="s">
        <v>31</v>
      </c>
      <c r="B294" s="19" t="s">
        <v>364</v>
      </c>
      <c r="C294" s="5">
        <v>2018</v>
      </c>
      <c r="D294" s="9" t="s">
        <v>5</v>
      </c>
      <c r="E294" s="9" t="s">
        <v>30</v>
      </c>
      <c r="F294" s="5">
        <v>4.5676267800000003</v>
      </c>
    </row>
    <row r="295" spans="1:6" ht="16" hidden="1">
      <c r="A295" s="19" t="s">
        <v>32</v>
      </c>
      <c r="B295" s="19" t="s">
        <v>365</v>
      </c>
      <c r="C295" s="5">
        <v>2018</v>
      </c>
      <c r="D295" s="9" t="s">
        <v>5</v>
      </c>
      <c r="E295" s="9" t="s">
        <v>30</v>
      </c>
      <c r="F295" s="5">
        <v>4.0803245300000004</v>
      </c>
    </row>
    <row r="296" spans="1:6" ht="16" hidden="1">
      <c r="A296" s="19" t="s">
        <v>33</v>
      </c>
      <c r="B296" s="19" t="s">
        <v>366</v>
      </c>
      <c r="C296" s="5">
        <v>2018</v>
      </c>
      <c r="D296" s="9" t="s">
        <v>5</v>
      </c>
      <c r="E296" s="9" t="s">
        <v>30</v>
      </c>
      <c r="F296" s="5">
        <v>2.9997048899999998</v>
      </c>
    </row>
    <row r="297" spans="1:6" ht="16" hidden="1">
      <c r="A297" s="19" t="s">
        <v>34</v>
      </c>
      <c r="B297" s="19" t="s">
        <v>367</v>
      </c>
      <c r="C297" s="5">
        <v>2018</v>
      </c>
      <c r="D297" s="9" t="s">
        <v>5</v>
      </c>
      <c r="E297" s="9" t="s">
        <v>30</v>
      </c>
      <c r="F297" s="5">
        <v>10.6419785</v>
      </c>
    </row>
    <row r="298" spans="1:6" ht="16" hidden="1">
      <c r="A298" s="19" t="s">
        <v>35</v>
      </c>
      <c r="B298" s="19" t="s">
        <v>368</v>
      </c>
      <c r="C298" s="5">
        <v>2018</v>
      </c>
      <c r="D298" s="9" t="s">
        <v>5</v>
      </c>
      <c r="E298" s="9" t="s">
        <v>30</v>
      </c>
      <c r="F298" s="5">
        <v>6.0278082900000003</v>
      </c>
    </row>
    <row r="299" spans="1:6" ht="16" hidden="1">
      <c r="A299" s="20" t="s">
        <v>3</v>
      </c>
      <c r="B299" s="19" t="s">
        <v>336</v>
      </c>
      <c r="C299" s="5">
        <v>2019</v>
      </c>
      <c r="D299" s="9" t="s">
        <v>5</v>
      </c>
      <c r="E299" s="9" t="s">
        <v>30</v>
      </c>
      <c r="F299" s="5">
        <v>5.7063768100000001</v>
      </c>
    </row>
    <row r="300" spans="1:6" ht="16" hidden="1">
      <c r="A300" s="20" t="s">
        <v>4</v>
      </c>
      <c r="B300" s="19" t="s">
        <v>337</v>
      </c>
      <c r="C300" s="5">
        <v>2019</v>
      </c>
      <c r="D300" s="9" t="s">
        <v>5</v>
      </c>
      <c r="E300" s="9" t="s">
        <v>30</v>
      </c>
      <c r="F300" s="5">
        <v>11.0921062</v>
      </c>
    </row>
    <row r="301" spans="1:6" ht="16" hidden="1">
      <c r="A301" s="19" t="s">
        <v>5</v>
      </c>
      <c r="B301" s="19" t="s">
        <v>338</v>
      </c>
      <c r="C301" s="5">
        <v>2019</v>
      </c>
      <c r="D301" s="9" t="s">
        <v>5</v>
      </c>
      <c r="E301" s="9" t="s">
        <v>30</v>
      </c>
      <c r="F301" s="5">
        <v>4.7225686500000004</v>
      </c>
    </row>
    <row r="302" spans="1:6" ht="16" hidden="1">
      <c r="A302" s="19" t="s">
        <v>6</v>
      </c>
      <c r="B302" s="19" t="s">
        <v>339</v>
      </c>
      <c r="C302" s="5">
        <v>2019</v>
      </c>
      <c r="D302" s="9" t="s">
        <v>5</v>
      </c>
      <c r="E302" s="9" t="s">
        <v>30</v>
      </c>
      <c r="F302" s="5">
        <v>7.4861791200000001</v>
      </c>
    </row>
    <row r="303" spans="1:6" ht="16" hidden="1">
      <c r="A303" s="19" t="s">
        <v>7</v>
      </c>
      <c r="B303" s="19" t="s">
        <v>340</v>
      </c>
      <c r="C303" s="5">
        <v>2019</v>
      </c>
      <c r="D303" s="9" t="s">
        <v>5</v>
      </c>
      <c r="E303" s="9" t="s">
        <v>30</v>
      </c>
      <c r="F303" s="5">
        <v>9.6540202399999995</v>
      </c>
    </row>
    <row r="304" spans="1:6" ht="16" hidden="1">
      <c r="A304" s="19" t="s">
        <v>8</v>
      </c>
      <c r="B304" s="19" t="s">
        <v>341</v>
      </c>
      <c r="C304" s="5">
        <v>2019</v>
      </c>
      <c r="D304" s="9" t="s">
        <v>5</v>
      </c>
      <c r="E304" s="9" t="s">
        <v>30</v>
      </c>
      <c r="F304" s="5">
        <v>8.2188079700000003</v>
      </c>
    </row>
    <row r="305" spans="1:6" ht="16" hidden="1">
      <c r="A305" s="19" t="s">
        <v>9</v>
      </c>
      <c r="B305" s="19" t="s">
        <v>342</v>
      </c>
      <c r="C305" s="5">
        <v>2019</v>
      </c>
      <c r="D305" s="9" t="s">
        <v>5</v>
      </c>
      <c r="E305" s="9" t="s">
        <v>30</v>
      </c>
      <c r="F305" s="5">
        <v>5.0463095899999999</v>
      </c>
    </row>
    <row r="306" spans="1:6" ht="16" hidden="1">
      <c r="A306" s="19" t="s">
        <v>10</v>
      </c>
      <c r="B306" s="19" t="s">
        <v>343</v>
      </c>
      <c r="C306" s="5">
        <v>2019</v>
      </c>
      <c r="D306" s="9" t="s">
        <v>5</v>
      </c>
      <c r="E306" s="9" t="s">
        <v>30</v>
      </c>
      <c r="F306" s="5">
        <v>3.5413699300000001</v>
      </c>
    </row>
    <row r="307" spans="1:6" ht="16" hidden="1">
      <c r="A307" s="19" t="s">
        <v>11</v>
      </c>
      <c r="B307" s="19" t="s">
        <v>344</v>
      </c>
      <c r="C307" s="5">
        <v>2019</v>
      </c>
      <c r="D307" s="9" t="s">
        <v>5</v>
      </c>
      <c r="E307" s="9" t="s">
        <v>30</v>
      </c>
      <c r="F307" s="5">
        <v>10.623253</v>
      </c>
    </row>
    <row r="308" spans="1:6" ht="16" hidden="1">
      <c r="A308" s="19" t="s">
        <v>12</v>
      </c>
      <c r="B308" s="19" t="s">
        <v>345</v>
      </c>
      <c r="C308" s="5">
        <v>2019</v>
      </c>
      <c r="D308" s="9" t="s">
        <v>5</v>
      </c>
      <c r="E308" s="9" t="s">
        <v>30</v>
      </c>
      <c r="F308" s="5">
        <v>2.5910140799999999</v>
      </c>
    </row>
    <row r="309" spans="1:6" ht="16" hidden="1">
      <c r="A309" s="19" t="s">
        <v>13</v>
      </c>
      <c r="B309" s="19" t="s">
        <v>346</v>
      </c>
      <c r="C309" s="5">
        <v>2019</v>
      </c>
      <c r="D309" s="9" t="s">
        <v>5</v>
      </c>
      <c r="E309" s="9" t="s">
        <v>30</v>
      </c>
      <c r="F309" s="5">
        <v>6.8539282200000002</v>
      </c>
    </row>
    <row r="310" spans="1:6" ht="16" hidden="1">
      <c r="A310" s="19" t="s">
        <v>14</v>
      </c>
      <c r="B310" s="19" t="s">
        <v>347</v>
      </c>
      <c r="C310" s="5">
        <v>2019</v>
      </c>
      <c r="D310" s="9" t="s">
        <v>5</v>
      </c>
      <c r="E310" s="9" t="s">
        <v>30</v>
      </c>
      <c r="F310" s="5">
        <v>7.9854635399999996</v>
      </c>
    </row>
    <row r="311" spans="1:6" ht="16" hidden="1">
      <c r="A311" s="19" t="s">
        <v>15</v>
      </c>
      <c r="B311" s="19" t="s">
        <v>348</v>
      </c>
      <c r="C311" s="5">
        <v>2019</v>
      </c>
      <c r="D311" s="9" t="s">
        <v>5</v>
      </c>
      <c r="E311" s="9" t="s">
        <v>30</v>
      </c>
      <c r="F311" s="5">
        <v>2.1130776500000001</v>
      </c>
    </row>
    <row r="312" spans="1:6" ht="16" hidden="1">
      <c r="A312" s="19" t="s">
        <v>16</v>
      </c>
      <c r="B312" s="19" t="s">
        <v>349</v>
      </c>
      <c r="C312" s="5">
        <v>2019</v>
      </c>
      <c r="D312" s="9" t="s">
        <v>5</v>
      </c>
      <c r="E312" s="9" t="s">
        <v>30</v>
      </c>
      <c r="F312" s="5">
        <v>3.8351602200000001</v>
      </c>
    </row>
    <row r="313" spans="1:6" ht="16" hidden="1">
      <c r="A313" s="19" t="s">
        <v>17</v>
      </c>
      <c r="B313" s="19" t="s">
        <v>350</v>
      </c>
      <c r="C313" s="5">
        <v>2019</v>
      </c>
      <c r="D313" s="9" t="s">
        <v>5</v>
      </c>
      <c r="E313" s="9" t="s">
        <v>30</v>
      </c>
      <c r="F313" s="5">
        <v>7.2665689799999997</v>
      </c>
    </row>
    <row r="314" spans="1:6" ht="16" hidden="1">
      <c r="A314" s="19" t="s">
        <v>18</v>
      </c>
      <c r="B314" s="19" t="s">
        <v>351</v>
      </c>
      <c r="C314" s="5">
        <v>2019</v>
      </c>
      <c r="D314" s="9" t="s">
        <v>5</v>
      </c>
      <c r="E314" s="9" t="s">
        <v>30</v>
      </c>
      <c r="F314" s="5">
        <v>4.1459968399999996</v>
      </c>
    </row>
    <row r="315" spans="1:6" ht="16" hidden="1">
      <c r="A315" s="19" t="s">
        <v>19</v>
      </c>
      <c r="B315" s="19" t="s">
        <v>352</v>
      </c>
      <c r="C315" s="5">
        <v>2019</v>
      </c>
      <c r="D315" s="9" t="s">
        <v>5</v>
      </c>
      <c r="E315" s="9" t="s">
        <v>30</v>
      </c>
      <c r="F315" s="5">
        <v>6.9699833699999996</v>
      </c>
    </row>
    <row r="316" spans="1:6" ht="16" hidden="1">
      <c r="A316" s="19" t="s">
        <v>20</v>
      </c>
      <c r="B316" s="19" t="s">
        <v>353</v>
      </c>
      <c r="C316" s="5">
        <v>2019</v>
      </c>
      <c r="D316" s="9" t="s">
        <v>5</v>
      </c>
      <c r="E316" s="9" t="s">
        <v>30</v>
      </c>
      <c r="F316" s="5">
        <v>4.4497885899999998</v>
      </c>
    </row>
    <row r="317" spans="1:6" ht="16" hidden="1">
      <c r="A317" s="19" t="s">
        <v>21</v>
      </c>
      <c r="B317" s="19" t="s">
        <v>354</v>
      </c>
      <c r="C317" s="5">
        <v>2019</v>
      </c>
      <c r="D317" s="9" t="s">
        <v>5</v>
      </c>
      <c r="E317" s="9" t="s">
        <v>30</v>
      </c>
      <c r="F317" s="5">
        <v>6.0599096799999996</v>
      </c>
    </row>
    <row r="318" spans="1:6" ht="16" hidden="1">
      <c r="A318" s="19" t="s">
        <v>22</v>
      </c>
      <c r="B318" s="19" t="s">
        <v>355</v>
      </c>
      <c r="C318" s="5">
        <v>2019</v>
      </c>
      <c r="D318" s="9" t="s">
        <v>5</v>
      </c>
      <c r="E318" s="9" t="s">
        <v>30</v>
      </c>
      <c r="F318" s="5">
        <v>5.74718149</v>
      </c>
    </row>
    <row r="319" spans="1:6" ht="16" hidden="1">
      <c r="A319" s="19" t="s">
        <v>23</v>
      </c>
      <c r="B319" s="19" t="s">
        <v>356</v>
      </c>
      <c r="C319" s="5">
        <v>2019</v>
      </c>
      <c r="D319" s="9" t="s">
        <v>5</v>
      </c>
      <c r="E319" s="9" t="s">
        <v>30</v>
      </c>
      <c r="F319" s="5">
        <v>4.0284016899999999</v>
      </c>
    </row>
    <row r="320" spans="1:6" ht="16" hidden="1">
      <c r="A320" s="19" t="s">
        <v>24</v>
      </c>
      <c r="B320" s="19" t="s">
        <v>357</v>
      </c>
      <c r="C320" s="5">
        <v>2019</v>
      </c>
      <c r="D320" s="9" t="s">
        <v>5</v>
      </c>
      <c r="E320" s="9" t="s">
        <v>30</v>
      </c>
      <c r="F320" s="5">
        <v>5.2732264999999998</v>
      </c>
    </row>
    <row r="321" spans="1:6" ht="16" hidden="1">
      <c r="A321" s="19" t="s">
        <v>25</v>
      </c>
      <c r="B321" s="19" t="s">
        <v>358</v>
      </c>
      <c r="C321" s="5">
        <v>2019</v>
      </c>
      <c r="D321" s="9" t="s">
        <v>5</v>
      </c>
      <c r="E321" s="9" t="s">
        <v>30</v>
      </c>
      <c r="F321" s="5">
        <v>7.8155983300000003</v>
      </c>
    </row>
    <row r="322" spans="1:6" ht="16" hidden="1">
      <c r="A322" s="19" t="s">
        <v>26</v>
      </c>
      <c r="B322" s="19" t="s">
        <v>359</v>
      </c>
      <c r="C322" s="5">
        <v>2019</v>
      </c>
      <c r="D322" s="9" t="s">
        <v>5</v>
      </c>
      <c r="E322" s="9" t="s">
        <v>30</v>
      </c>
      <c r="F322" s="5">
        <v>7.8953257900000002</v>
      </c>
    </row>
    <row r="323" spans="1:6" ht="16" hidden="1">
      <c r="A323" s="19" t="s">
        <v>27</v>
      </c>
      <c r="B323" s="19" t="s">
        <v>360</v>
      </c>
      <c r="C323" s="5">
        <v>2019</v>
      </c>
      <c r="D323" s="9" t="s">
        <v>5</v>
      </c>
      <c r="E323" s="9" t="s">
        <v>30</v>
      </c>
      <c r="F323" s="5">
        <v>8.3978722099999992</v>
      </c>
    </row>
    <row r="324" spans="1:6" ht="16" hidden="1">
      <c r="A324" s="19" t="s">
        <v>28</v>
      </c>
      <c r="B324" s="19" t="s">
        <v>361</v>
      </c>
      <c r="C324" s="5">
        <v>2019</v>
      </c>
      <c r="D324" s="9" t="s">
        <v>5</v>
      </c>
      <c r="E324" s="9" t="s">
        <v>30</v>
      </c>
      <c r="F324" s="5">
        <v>4.8546604100000001</v>
      </c>
    </row>
    <row r="325" spans="1:6" ht="16" hidden="1">
      <c r="A325" s="19" t="s">
        <v>29</v>
      </c>
      <c r="B325" s="19" t="s">
        <v>362</v>
      </c>
      <c r="C325" s="5">
        <v>2019</v>
      </c>
      <c r="D325" s="9" t="s">
        <v>5</v>
      </c>
      <c r="E325" s="9" t="s">
        <v>30</v>
      </c>
      <c r="F325" s="5">
        <v>8.6577179399999995</v>
      </c>
    </row>
    <row r="326" spans="1:6" ht="16" hidden="1">
      <c r="A326" s="19" t="s">
        <v>30</v>
      </c>
      <c r="B326" s="19" t="s">
        <v>363</v>
      </c>
      <c r="C326" s="5">
        <v>2019</v>
      </c>
      <c r="D326" s="9" t="s">
        <v>5</v>
      </c>
      <c r="E326" s="9" t="s">
        <v>30</v>
      </c>
      <c r="F326" s="5">
        <v>4.9521060600000002</v>
      </c>
    </row>
    <row r="327" spans="1:6" ht="16" hidden="1">
      <c r="A327" s="19" t="s">
        <v>31</v>
      </c>
      <c r="B327" s="19" t="s">
        <v>364</v>
      </c>
      <c r="C327" s="5">
        <v>2019</v>
      </c>
      <c r="D327" s="9" t="s">
        <v>5</v>
      </c>
      <c r="E327" s="9" t="s">
        <v>30</v>
      </c>
      <c r="F327" s="5">
        <v>4.8054218400000002</v>
      </c>
    </row>
    <row r="328" spans="1:6" ht="16" hidden="1">
      <c r="A328" s="19" t="s">
        <v>32</v>
      </c>
      <c r="B328" s="19" t="s">
        <v>365</v>
      </c>
      <c r="C328" s="5">
        <v>2019</v>
      </c>
      <c r="D328" s="9" t="s">
        <v>5</v>
      </c>
      <c r="E328" s="9" t="s">
        <v>30</v>
      </c>
      <c r="F328" s="5">
        <v>4.7648823800000004</v>
      </c>
    </row>
    <row r="329" spans="1:6" ht="16" hidden="1">
      <c r="A329" s="19" t="s">
        <v>33</v>
      </c>
      <c r="B329" s="19" t="s">
        <v>366</v>
      </c>
      <c r="C329" s="5">
        <v>2019</v>
      </c>
      <c r="D329" s="9" t="s">
        <v>5</v>
      </c>
      <c r="E329" s="9" t="s">
        <v>30</v>
      </c>
      <c r="F329" s="5">
        <v>3.1218902599999998</v>
      </c>
    </row>
    <row r="330" spans="1:6" ht="16" hidden="1">
      <c r="A330" s="19" t="s">
        <v>34</v>
      </c>
      <c r="B330" s="19" t="s">
        <v>367</v>
      </c>
      <c r="C330" s="5">
        <v>2019</v>
      </c>
      <c r="D330" s="9" t="s">
        <v>5</v>
      </c>
      <c r="E330" s="9" t="s">
        <v>30</v>
      </c>
      <c r="F330" s="5">
        <v>10.967533400000001</v>
      </c>
    </row>
    <row r="331" spans="1:6" ht="16" hidden="1">
      <c r="A331" s="19" t="s">
        <v>35</v>
      </c>
      <c r="B331" s="19" t="s">
        <v>368</v>
      </c>
      <c r="C331" s="5">
        <v>2019</v>
      </c>
      <c r="D331" s="9" t="s">
        <v>5</v>
      </c>
      <c r="E331" s="9" t="s">
        <v>30</v>
      </c>
      <c r="F331" s="5">
        <v>7.0712253699999996</v>
      </c>
    </row>
    <row r="332" spans="1:6" ht="16">
      <c r="A332" s="20" t="s">
        <v>3</v>
      </c>
      <c r="B332" s="19" t="s">
        <v>336</v>
      </c>
      <c r="C332" s="5">
        <v>2020</v>
      </c>
      <c r="D332" s="9" t="s">
        <v>5</v>
      </c>
      <c r="E332" s="9" t="s">
        <v>30</v>
      </c>
      <c r="F332" s="5">
        <v>6.2659692500000004</v>
      </c>
    </row>
    <row r="333" spans="1:6" ht="16">
      <c r="A333" s="20" t="s">
        <v>4</v>
      </c>
      <c r="B333" s="19" t="s">
        <v>337</v>
      </c>
      <c r="C333" s="5">
        <v>2020</v>
      </c>
      <c r="D333" s="9" t="s">
        <v>5</v>
      </c>
      <c r="E333" s="9" t="s">
        <v>30</v>
      </c>
      <c r="F333" s="5">
        <v>12.696346200000001</v>
      </c>
    </row>
    <row r="334" spans="1:6" ht="16">
      <c r="A334" s="19" t="s">
        <v>5</v>
      </c>
      <c r="B334" s="19" t="s">
        <v>338</v>
      </c>
      <c r="C334" s="5">
        <v>2020</v>
      </c>
      <c r="D334" s="9" t="s">
        <v>5</v>
      </c>
      <c r="E334" s="9" t="s">
        <v>30</v>
      </c>
      <c r="F334" s="5">
        <v>2.5736132999999999</v>
      </c>
    </row>
    <row r="335" spans="1:6" ht="16">
      <c r="A335" s="19" t="s">
        <v>6</v>
      </c>
      <c r="B335" s="19" t="s">
        <v>339</v>
      </c>
      <c r="C335" s="5">
        <v>2020</v>
      </c>
      <c r="D335" s="9" t="s">
        <v>5</v>
      </c>
      <c r="E335" s="9" t="s">
        <v>30</v>
      </c>
      <c r="F335" s="5">
        <v>8.3912895899999995</v>
      </c>
    </row>
    <row r="336" spans="1:6" ht="16">
      <c r="A336" s="19" t="s">
        <v>7</v>
      </c>
      <c r="B336" s="19" t="s">
        <v>340</v>
      </c>
      <c r="C336" s="5">
        <v>2020</v>
      </c>
      <c r="D336" s="9" t="s">
        <v>5</v>
      </c>
      <c r="E336" s="9" t="s">
        <v>30</v>
      </c>
      <c r="F336" s="5">
        <v>7.5401540100000002</v>
      </c>
    </row>
    <row r="337" spans="1:6" ht="16">
      <c r="A337" s="19" t="s">
        <v>8</v>
      </c>
      <c r="B337" s="19" t="s">
        <v>341</v>
      </c>
      <c r="C337" s="5">
        <v>2020</v>
      </c>
      <c r="D337" s="9" t="s">
        <v>5</v>
      </c>
      <c r="E337" s="9" t="s">
        <v>30</v>
      </c>
      <c r="F337" s="5">
        <v>8.6755598000000003</v>
      </c>
    </row>
    <row r="338" spans="1:6" ht="16">
      <c r="A338" s="19" t="s">
        <v>9</v>
      </c>
      <c r="B338" s="19" t="s">
        <v>342</v>
      </c>
      <c r="C338" s="5">
        <v>2020</v>
      </c>
      <c r="D338" s="9" t="s">
        <v>5</v>
      </c>
      <c r="E338" s="9" t="s">
        <v>30</v>
      </c>
      <c r="F338" s="5">
        <v>6.8362886600000001</v>
      </c>
    </row>
    <row r="339" spans="1:6" ht="16">
      <c r="A339" s="19" t="s">
        <v>10</v>
      </c>
      <c r="B339" s="19" t="s">
        <v>343</v>
      </c>
      <c r="C339" s="5">
        <v>2020</v>
      </c>
      <c r="D339" s="9" t="s">
        <v>5</v>
      </c>
      <c r="E339" s="9" t="s">
        <v>30</v>
      </c>
      <c r="F339" s="5">
        <v>3.6076155299999999</v>
      </c>
    </row>
    <row r="340" spans="1:6" ht="16">
      <c r="A340" s="19" t="s">
        <v>11</v>
      </c>
      <c r="B340" s="19" t="s">
        <v>344</v>
      </c>
      <c r="C340" s="5">
        <v>2020</v>
      </c>
      <c r="D340" s="9" t="s">
        <v>5</v>
      </c>
      <c r="E340" s="9" t="s">
        <v>30</v>
      </c>
      <c r="F340" s="5">
        <v>14.4580155</v>
      </c>
    </row>
    <row r="341" spans="1:6" ht="16">
      <c r="A341" s="19" t="s">
        <v>12</v>
      </c>
      <c r="B341" s="19" t="s">
        <v>345</v>
      </c>
      <c r="C341" s="5">
        <v>2020</v>
      </c>
      <c r="D341" s="9" t="s">
        <v>5</v>
      </c>
      <c r="E341" s="9" t="s">
        <v>30</v>
      </c>
      <c r="F341" s="5">
        <v>4.8860231900000004</v>
      </c>
    </row>
    <row r="342" spans="1:6" ht="16">
      <c r="A342" s="19" t="s">
        <v>13</v>
      </c>
      <c r="B342" s="19" t="s">
        <v>346</v>
      </c>
      <c r="C342" s="5">
        <v>2020</v>
      </c>
      <c r="D342" s="9" t="s">
        <v>5</v>
      </c>
      <c r="E342" s="9" t="s">
        <v>30</v>
      </c>
      <c r="F342" s="5">
        <v>6.2750661599999997</v>
      </c>
    </row>
    <row r="343" spans="1:6" ht="16">
      <c r="A343" s="19" t="s">
        <v>14</v>
      </c>
      <c r="B343" s="19" t="s">
        <v>347</v>
      </c>
      <c r="C343" s="5">
        <v>2020</v>
      </c>
      <c r="D343" s="9" t="s">
        <v>5</v>
      </c>
      <c r="E343" s="9" t="s">
        <v>30</v>
      </c>
      <c r="F343" s="5">
        <v>8.1239721399999993</v>
      </c>
    </row>
    <row r="344" spans="1:6" ht="16">
      <c r="A344" s="19" t="s">
        <v>15</v>
      </c>
      <c r="B344" s="19" t="s">
        <v>348</v>
      </c>
      <c r="C344" s="5">
        <v>2020</v>
      </c>
      <c r="D344" s="9" t="s">
        <v>5</v>
      </c>
      <c r="E344" s="9" t="s">
        <v>30</v>
      </c>
      <c r="F344" s="5">
        <v>1.4121561199999999</v>
      </c>
    </row>
    <row r="345" spans="1:6" ht="16">
      <c r="A345" s="19" t="s">
        <v>16</v>
      </c>
      <c r="B345" s="19" t="s">
        <v>349</v>
      </c>
      <c r="C345" s="5">
        <v>2020</v>
      </c>
      <c r="D345" s="9" t="s">
        <v>5</v>
      </c>
      <c r="E345" s="9" t="s">
        <v>30</v>
      </c>
      <c r="F345" s="5">
        <v>4.2817647699999997</v>
      </c>
    </row>
    <row r="346" spans="1:6" ht="16">
      <c r="A346" s="19" t="s">
        <v>17</v>
      </c>
      <c r="B346" s="19" t="s">
        <v>350</v>
      </c>
      <c r="C346" s="5">
        <v>2020</v>
      </c>
      <c r="D346" s="9" t="s">
        <v>5</v>
      </c>
      <c r="E346" s="9" t="s">
        <v>30</v>
      </c>
      <c r="F346" s="5">
        <v>7.8460487800000003</v>
      </c>
    </row>
    <row r="347" spans="1:6" ht="16">
      <c r="A347" s="19" t="s">
        <v>18</v>
      </c>
      <c r="B347" s="19" t="s">
        <v>351</v>
      </c>
      <c r="C347" s="5">
        <v>2020</v>
      </c>
      <c r="D347" s="9" t="s">
        <v>5</v>
      </c>
      <c r="E347" s="9" t="s">
        <v>30</v>
      </c>
      <c r="F347" s="5">
        <v>4.8963013999999996</v>
      </c>
    </row>
    <row r="348" spans="1:6" ht="16">
      <c r="A348" s="19" t="s">
        <v>19</v>
      </c>
      <c r="B348" s="19" t="s">
        <v>352</v>
      </c>
      <c r="C348" s="5">
        <v>2020</v>
      </c>
      <c r="D348" s="9" t="s">
        <v>5</v>
      </c>
      <c r="E348" s="9" t="s">
        <v>30</v>
      </c>
      <c r="F348" s="5">
        <v>7.9177130599999996</v>
      </c>
    </row>
    <row r="349" spans="1:6" ht="16">
      <c r="A349" s="19" t="s">
        <v>20</v>
      </c>
      <c r="B349" s="19" t="s">
        <v>353</v>
      </c>
      <c r="C349" s="5">
        <v>2020</v>
      </c>
      <c r="D349" s="9" t="s">
        <v>5</v>
      </c>
      <c r="E349" s="9" t="s">
        <v>30</v>
      </c>
      <c r="F349" s="5">
        <v>5.3765622500000001</v>
      </c>
    </row>
    <row r="350" spans="1:6" ht="16">
      <c r="A350" s="19" t="s">
        <v>21</v>
      </c>
      <c r="B350" s="19" t="s">
        <v>354</v>
      </c>
      <c r="C350" s="5">
        <v>2020</v>
      </c>
      <c r="D350" s="9" t="s">
        <v>5</v>
      </c>
      <c r="E350" s="9" t="s">
        <v>30</v>
      </c>
      <c r="F350" s="5">
        <v>7.3657014099999998</v>
      </c>
    </row>
    <row r="351" spans="1:6" ht="16">
      <c r="A351" s="19" t="s">
        <v>22</v>
      </c>
      <c r="B351" s="19" t="s">
        <v>355</v>
      </c>
      <c r="C351" s="5">
        <v>2020</v>
      </c>
      <c r="D351" s="9" t="s">
        <v>5</v>
      </c>
      <c r="E351" s="9" t="s">
        <v>30</v>
      </c>
      <c r="F351" s="5">
        <v>6.0680010299999996</v>
      </c>
    </row>
    <row r="352" spans="1:6" ht="16">
      <c r="A352" s="19" t="s">
        <v>23</v>
      </c>
      <c r="B352" s="19" t="s">
        <v>356</v>
      </c>
      <c r="C352" s="5">
        <v>2020</v>
      </c>
      <c r="D352" s="9" t="s">
        <v>5</v>
      </c>
      <c r="E352" s="9" t="s">
        <v>30</v>
      </c>
      <c r="F352" s="5">
        <v>5.1789045299999996</v>
      </c>
    </row>
    <row r="353" spans="1:6" ht="16">
      <c r="A353" s="19" t="s">
        <v>24</v>
      </c>
      <c r="B353" s="19" t="s">
        <v>357</v>
      </c>
      <c r="C353" s="5">
        <v>2020</v>
      </c>
      <c r="D353" s="9" t="s">
        <v>5</v>
      </c>
      <c r="E353" s="9" t="s">
        <v>30</v>
      </c>
      <c r="F353" s="5">
        <v>5.1038403700000003</v>
      </c>
    </row>
    <row r="354" spans="1:6" ht="16">
      <c r="A354" s="19" t="s">
        <v>25</v>
      </c>
      <c r="B354" s="19" t="s">
        <v>358</v>
      </c>
      <c r="C354" s="5">
        <v>2020</v>
      </c>
      <c r="D354" s="9" t="s">
        <v>5</v>
      </c>
      <c r="E354" s="9" t="s">
        <v>30</v>
      </c>
      <c r="F354" s="5">
        <v>8.4442806299999997</v>
      </c>
    </row>
    <row r="355" spans="1:6" ht="16">
      <c r="A355" s="19" t="s">
        <v>26</v>
      </c>
      <c r="B355" s="19" t="s">
        <v>359</v>
      </c>
      <c r="C355" s="5">
        <v>2020</v>
      </c>
      <c r="D355" s="9" t="s">
        <v>5</v>
      </c>
      <c r="E355" s="9" t="s">
        <v>30</v>
      </c>
      <c r="F355" s="5">
        <v>9.4726275999999991</v>
      </c>
    </row>
    <row r="356" spans="1:6" ht="16">
      <c r="A356" s="19" t="s">
        <v>27</v>
      </c>
      <c r="B356" s="19" t="s">
        <v>360</v>
      </c>
      <c r="C356" s="5">
        <v>2020</v>
      </c>
      <c r="D356" s="9" t="s">
        <v>5</v>
      </c>
      <c r="E356" s="9" t="s">
        <v>30</v>
      </c>
      <c r="F356" s="5">
        <v>9.1416261100000007</v>
      </c>
    </row>
    <row r="357" spans="1:6" ht="16">
      <c r="A357" s="19" t="s">
        <v>28</v>
      </c>
      <c r="B357" s="19" t="s">
        <v>361</v>
      </c>
      <c r="C357" s="5">
        <v>2020</v>
      </c>
      <c r="D357" s="9" t="s">
        <v>5</v>
      </c>
      <c r="E357" s="9" t="s">
        <v>30</v>
      </c>
      <c r="F357" s="5">
        <v>3.7001027099999999</v>
      </c>
    </row>
    <row r="358" spans="1:6" ht="16">
      <c r="A358" s="19" t="s">
        <v>29</v>
      </c>
      <c r="B358" s="19" t="s">
        <v>362</v>
      </c>
      <c r="C358" s="5">
        <v>2020</v>
      </c>
      <c r="D358" s="9" t="s">
        <v>5</v>
      </c>
      <c r="E358" s="9" t="s">
        <v>30</v>
      </c>
      <c r="F358" s="5">
        <v>10.3231415</v>
      </c>
    </row>
    <row r="359" spans="1:6" ht="16">
      <c r="A359" s="19" t="s">
        <v>30</v>
      </c>
      <c r="B359" s="19" t="s">
        <v>363</v>
      </c>
      <c r="C359" s="5">
        <v>2020</v>
      </c>
      <c r="D359" s="9" t="s">
        <v>5</v>
      </c>
      <c r="E359" s="9" t="s">
        <v>30</v>
      </c>
      <c r="F359" s="5">
        <v>4.8281069099999998</v>
      </c>
    </row>
    <row r="360" spans="1:6" ht="16">
      <c r="A360" s="19" t="s">
        <v>31</v>
      </c>
      <c r="B360" s="19" t="s">
        <v>364</v>
      </c>
      <c r="C360" s="5">
        <v>2020</v>
      </c>
      <c r="D360" s="9" t="s">
        <v>5</v>
      </c>
      <c r="E360" s="9" t="s">
        <v>30</v>
      </c>
      <c r="F360" s="5">
        <v>4.6488752699999996</v>
      </c>
    </row>
    <row r="361" spans="1:6" ht="16">
      <c r="A361" s="19" t="s">
        <v>32</v>
      </c>
      <c r="B361" s="19" t="s">
        <v>365</v>
      </c>
      <c r="C361" s="5">
        <v>2020</v>
      </c>
      <c r="D361" s="9" t="s">
        <v>5</v>
      </c>
      <c r="E361" s="9" t="s">
        <v>30</v>
      </c>
      <c r="F361" s="5">
        <v>3.8719948300000002</v>
      </c>
    </row>
    <row r="362" spans="1:6" ht="16">
      <c r="A362" s="19" t="s">
        <v>33</v>
      </c>
      <c r="B362" s="19" t="s">
        <v>366</v>
      </c>
      <c r="C362" s="5">
        <v>2020</v>
      </c>
      <c r="D362" s="9" t="s">
        <v>5</v>
      </c>
      <c r="E362" s="9" t="s">
        <v>30</v>
      </c>
      <c r="F362" s="5">
        <v>3.5844610000000001</v>
      </c>
    </row>
    <row r="363" spans="1:6" ht="16">
      <c r="A363" s="19" t="s">
        <v>34</v>
      </c>
      <c r="B363" s="19" t="s">
        <v>367</v>
      </c>
      <c r="C363" s="5">
        <v>2020</v>
      </c>
      <c r="D363" s="9" t="s">
        <v>5</v>
      </c>
      <c r="E363" s="9" t="s">
        <v>30</v>
      </c>
      <c r="F363" s="5">
        <v>10.470085299999999</v>
      </c>
    </row>
    <row r="364" spans="1:6" ht="16">
      <c r="A364" s="19" t="s">
        <v>35</v>
      </c>
      <c r="B364" s="19" t="s">
        <v>368</v>
      </c>
      <c r="C364" s="5">
        <v>2020</v>
      </c>
      <c r="D364" s="9" t="s">
        <v>5</v>
      </c>
      <c r="E364" s="9" t="s">
        <v>30</v>
      </c>
      <c r="F364" s="5">
        <v>7.7675265600000003</v>
      </c>
    </row>
  </sheetData>
  <autoFilter ref="A1:F364" xr:uid="{00000000-0009-0000-0000-00001C000000}">
    <filterColumn colId="2">
      <filters>
        <filter val="2020"/>
      </filters>
    </filterColumn>
  </autoFilter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F232"/>
  <sheetViews>
    <sheetView workbookViewId="0"/>
  </sheetViews>
  <sheetFormatPr baseColWidth="10" defaultColWidth="12.6640625" defaultRowHeight="15.75" customHeight="1"/>
  <cols>
    <col min="6" max="6" width="14.33203125" customWidth="1"/>
  </cols>
  <sheetData>
    <row r="1" spans="1:6">
      <c r="A1" s="19" t="s">
        <v>1</v>
      </c>
      <c r="B1" s="19" t="s">
        <v>334</v>
      </c>
      <c r="C1" s="19" t="s">
        <v>0</v>
      </c>
      <c r="D1" s="19" t="s">
        <v>37</v>
      </c>
      <c r="E1" s="19" t="s">
        <v>39</v>
      </c>
      <c r="F1" s="19" t="s">
        <v>335</v>
      </c>
    </row>
    <row r="2" spans="1:6">
      <c r="A2" s="20" t="s">
        <v>3</v>
      </c>
      <c r="B2" s="19" t="s">
        <v>336</v>
      </c>
      <c r="C2" s="7">
        <v>2008</v>
      </c>
      <c r="D2" s="9" t="s">
        <v>4</v>
      </c>
      <c r="E2" s="9" t="s">
        <v>4</v>
      </c>
      <c r="F2" s="7">
        <v>21.7</v>
      </c>
    </row>
    <row r="3" spans="1:6">
      <c r="A3" s="20" t="s">
        <v>4</v>
      </c>
      <c r="B3" s="19" t="s">
        <v>337</v>
      </c>
      <c r="C3" s="7">
        <v>2008</v>
      </c>
      <c r="D3" s="9" t="s">
        <v>4</v>
      </c>
      <c r="E3" s="9" t="s">
        <v>4</v>
      </c>
      <c r="F3" s="7">
        <v>20.100000000000001</v>
      </c>
    </row>
    <row r="4" spans="1:6">
      <c r="A4" s="19" t="s">
        <v>5</v>
      </c>
      <c r="B4" s="19" t="s">
        <v>338</v>
      </c>
      <c r="C4" s="7">
        <v>2008</v>
      </c>
      <c r="D4" s="9" t="s">
        <v>4</v>
      </c>
      <c r="E4" s="9" t="s">
        <v>4</v>
      </c>
      <c r="F4" s="7">
        <v>14.1</v>
      </c>
    </row>
    <row r="5" spans="1:6">
      <c r="A5" s="19" t="s">
        <v>6</v>
      </c>
      <c r="B5" s="19" t="s">
        <v>339</v>
      </c>
      <c r="C5" s="7">
        <v>2008</v>
      </c>
      <c r="D5" s="9" t="s">
        <v>4</v>
      </c>
      <c r="E5" s="9" t="s">
        <v>4</v>
      </c>
      <c r="F5" s="7">
        <v>15.4</v>
      </c>
    </row>
    <row r="6" spans="1:6">
      <c r="A6" s="19" t="s">
        <v>7</v>
      </c>
      <c r="B6" s="19" t="s">
        <v>340</v>
      </c>
      <c r="C6" s="7">
        <v>2008</v>
      </c>
      <c r="D6" s="9" t="s">
        <v>4</v>
      </c>
      <c r="E6" s="9" t="s">
        <v>4</v>
      </c>
      <c r="F6" s="7">
        <v>20.3</v>
      </c>
    </row>
    <row r="7" spans="1:6">
      <c r="A7" s="19" t="s">
        <v>8</v>
      </c>
      <c r="B7" s="19" t="s">
        <v>341</v>
      </c>
      <c r="C7" s="7">
        <v>2008</v>
      </c>
      <c r="D7" s="9" t="s">
        <v>4</v>
      </c>
      <c r="E7" s="9" t="s">
        <v>4</v>
      </c>
      <c r="F7" s="7">
        <v>16.8</v>
      </c>
    </row>
    <row r="8" spans="1:6">
      <c r="A8" s="19" t="s">
        <v>9</v>
      </c>
      <c r="B8" s="19" t="s">
        <v>342</v>
      </c>
      <c r="C8" s="7">
        <v>2008</v>
      </c>
      <c r="D8" s="9" t="s">
        <v>4</v>
      </c>
      <c r="E8" s="9" t="s">
        <v>4</v>
      </c>
      <c r="F8" s="7">
        <v>14.3</v>
      </c>
    </row>
    <row r="9" spans="1:6">
      <c r="A9" s="19" t="s">
        <v>10</v>
      </c>
      <c r="B9" s="19" t="s">
        <v>343</v>
      </c>
      <c r="C9" s="7">
        <v>2008</v>
      </c>
      <c r="D9" s="9" t="s">
        <v>4</v>
      </c>
      <c r="E9" s="9" t="s">
        <v>4</v>
      </c>
      <c r="F9" s="7">
        <v>26.2</v>
      </c>
    </row>
    <row r="10" spans="1:6">
      <c r="A10" s="19" t="s">
        <v>11</v>
      </c>
      <c r="B10" s="19" t="s">
        <v>344</v>
      </c>
      <c r="C10" s="7">
        <v>2008</v>
      </c>
      <c r="D10" s="9" t="s">
        <v>4</v>
      </c>
      <c r="E10" s="9" t="s">
        <v>4</v>
      </c>
      <c r="F10" s="7">
        <v>17.399999999999999</v>
      </c>
    </row>
    <row r="11" spans="1:6">
      <c r="A11" s="19" t="s">
        <v>12</v>
      </c>
      <c r="B11" s="19" t="s">
        <v>345</v>
      </c>
      <c r="C11" s="7">
        <v>2008</v>
      </c>
      <c r="D11" s="9" t="s">
        <v>4</v>
      </c>
      <c r="E11" s="9" t="s">
        <v>4</v>
      </c>
      <c r="F11" s="7">
        <v>15.6</v>
      </c>
    </row>
    <row r="12" spans="1:6">
      <c r="A12" s="19" t="s">
        <v>13</v>
      </c>
      <c r="B12" s="19" t="s">
        <v>346</v>
      </c>
      <c r="C12" s="7">
        <v>2008</v>
      </c>
      <c r="D12" s="9" t="s">
        <v>4</v>
      </c>
      <c r="E12" s="9" t="s">
        <v>4</v>
      </c>
      <c r="F12" s="7">
        <v>22</v>
      </c>
    </row>
    <row r="13" spans="1:6">
      <c r="A13" s="19" t="s">
        <v>14</v>
      </c>
      <c r="B13" s="19" t="s">
        <v>347</v>
      </c>
      <c r="C13" s="7">
        <v>2008</v>
      </c>
      <c r="D13" s="9" t="s">
        <v>4</v>
      </c>
      <c r="E13" s="9" t="s">
        <v>4</v>
      </c>
      <c r="F13" s="7">
        <v>27.1</v>
      </c>
    </row>
    <row r="14" spans="1:6">
      <c r="A14" s="19" t="s">
        <v>15</v>
      </c>
      <c r="B14" s="19" t="s">
        <v>348</v>
      </c>
      <c r="C14" s="7">
        <v>2008</v>
      </c>
      <c r="D14" s="9" t="s">
        <v>4</v>
      </c>
      <c r="E14" s="9" t="s">
        <v>4</v>
      </c>
      <c r="F14" s="7">
        <v>34</v>
      </c>
    </row>
    <row r="15" spans="1:6">
      <c r="A15" s="19" t="s">
        <v>16</v>
      </c>
      <c r="B15" s="19" t="s">
        <v>349</v>
      </c>
      <c r="C15" s="7">
        <v>2008</v>
      </c>
      <c r="D15" s="9" t="s">
        <v>4</v>
      </c>
      <c r="E15" s="9" t="s">
        <v>4</v>
      </c>
      <c r="F15" s="7">
        <v>23.9</v>
      </c>
    </row>
    <row r="16" spans="1:6">
      <c r="A16" s="19" t="s">
        <v>17</v>
      </c>
      <c r="B16" s="19" t="s">
        <v>350</v>
      </c>
      <c r="C16" s="7">
        <v>2008</v>
      </c>
      <c r="D16" s="9" t="s">
        <v>4</v>
      </c>
      <c r="E16" s="9" t="s">
        <v>4</v>
      </c>
      <c r="F16" s="7">
        <v>17.899999999999999</v>
      </c>
    </row>
    <row r="17" spans="1:6">
      <c r="A17" s="19" t="s">
        <v>18</v>
      </c>
      <c r="B17" s="19" t="s">
        <v>351</v>
      </c>
      <c r="C17" s="7">
        <v>2008</v>
      </c>
      <c r="D17" s="9" t="s">
        <v>4</v>
      </c>
      <c r="E17" s="9" t="s">
        <v>4</v>
      </c>
      <c r="F17" s="7">
        <v>21.2</v>
      </c>
    </row>
    <row r="18" spans="1:6">
      <c r="A18" s="19" t="s">
        <v>19</v>
      </c>
      <c r="B18" s="19" t="s">
        <v>352</v>
      </c>
      <c r="C18" s="7">
        <v>2008</v>
      </c>
      <c r="D18" s="9" t="s">
        <v>4</v>
      </c>
      <c r="E18" s="9" t="s">
        <v>4</v>
      </c>
      <c r="F18" s="7">
        <v>31.8</v>
      </c>
    </row>
    <row r="19" spans="1:6">
      <c r="A19" s="19" t="s">
        <v>20</v>
      </c>
      <c r="B19" s="19" t="s">
        <v>353</v>
      </c>
      <c r="C19" s="7">
        <v>2008</v>
      </c>
      <c r="D19" s="9" t="s">
        <v>4</v>
      </c>
      <c r="E19" s="9" t="s">
        <v>4</v>
      </c>
      <c r="F19" s="7">
        <v>25</v>
      </c>
    </row>
    <row r="20" spans="1:6">
      <c r="A20" s="19" t="s">
        <v>21</v>
      </c>
      <c r="B20" s="19" t="s">
        <v>354</v>
      </c>
      <c r="C20" s="7">
        <v>2008</v>
      </c>
      <c r="D20" s="9" t="s">
        <v>4</v>
      </c>
      <c r="E20" s="9" t="s">
        <v>4</v>
      </c>
      <c r="F20" s="7">
        <v>18.2</v>
      </c>
    </row>
    <row r="21" spans="1:6">
      <c r="A21" s="19" t="s">
        <v>22</v>
      </c>
      <c r="B21" s="19" t="s">
        <v>355</v>
      </c>
      <c r="C21" s="7">
        <v>2008</v>
      </c>
      <c r="D21" s="9" t="s">
        <v>4</v>
      </c>
      <c r="E21" s="9" t="s">
        <v>4</v>
      </c>
      <c r="F21" s="7">
        <v>10.8</v>
      </c>
    </row>
    <row r="22" spans="1:6">
      <c r="A22" s="19" t="s">
        <v>23</v>
      </c>
      <c r="B22" s="19" t="s">
        <v>356</v>
      </c>
      <c r="C22" s="7">
        <v>2008</v>
      </c>
      <c r="D22" s="9" t="s">
        <v>4</v>
      </c>
      <c r="E22" s="9" t="s">
        <v>4</v>
      </c>
      <c r="F22" s="7">
        <v>28.6</v>
      </c>
    </row>
    <row r="23" spans="1:6">
      <c r="A23" s="19" t="s">
        <v>24</v>
      </c>
      <c r="B23" s="19" t="s">
        <v>357</v>
      </c>
      <c r="C23" s="7">
        <v>2008</v>
      </c>
      <c r="D23" s="9" t="s">
        <v>4</v>
      </c>
      <c r="E23" s="9" t="s">
        <v>4</v>
      </c>
      <c r="F23" s="7">
        <v>27.1</v>
      </c>
    </row>
    <row r="24" spans="1:6">
      <c r="A24" s="19" t="s">
        <v>25</v>
      </c>
      <c r="B24" s="19" t="s">
        <v>358</v>
      </c>
      <c r="C24" s="7">
        <v>2008</v>
      </c>
      <c r="D24" s="9" t="s">
        <v>4</v>
      </c>
      <c r="E24" s="9" t="s">
        <v>4</v>
      </c>
      <c r="F24" s="7">
        <v>17.899999999999999</v>
      </c>
    </row>
    <row r="25" spans="1:6">
      <c r="A25" s="19" t="s">
        <v>26</v>
      </c>
      <c r="B25" s="19" t="s">
        <v>359</v>
      </c>
      <c r="C25" s="7">
        <v>2008</v>
      </c>
      <c r="D25" s="9" t="s">
        <v>4</v>
      </c>
      <c r="E25" s="9" t="s">
        <v>4</v>
      </c>
      <c r="F25" s="7">
        <v>14.8</v>
      </c>
    </row>
    <row r="26" spans="1:6">
      <c r="A26" s="19" t="s">
        <v>27</v>
      </c>
      <c r="B26" s="19" t="s">
        <v>360</v>
      </c>
      <c r="C26" s="7">
        <v>2008</v>
      </c>
      <c r="D26" s="9" t="s">
        <v>4</v>
      </c>
      <c r="E26" s="9" t="s">
        <v>4</v>
      </c>
      <c r="F26" s="7">
        <v>23.4</v>
      </c>
    </row>
    <row r="27" spans="1:6">
      <c r="A27" s="19" t="s">
        <v>28</v>
      </c>
      <c r="B27" s="19" t="s">
        <v>361</v>
      </c>
      <c r="C27" s="7">
        <v>2008</v>
      </c>
      <c r="D27" s="9" t="s">
        <v>4</v>
      </c>
      <c r="E27" s="9" t="s">
        <v>4</v>
      </c>
      <c r="F27" s="7">
        <v>22.7</v>
      </c>
    </row>
    <row r="28" spans="1:6">
      <c r="A28" s="19" t="s">
        <v>29</v>
      </c>
      <c r="B28" s="19" t="s">
        <v>362</v>
      </c>
      <c r="C28" s="7">
        <v>2008</v>
      </c>
      <c r="D28" s="9" t="s">
        <v>4</v>
      </c>
      <c r="E28" s="9" t="s">
        <v>4</v>
      </c>
      <c r="F28" s="7">
        <v>21.2</v>
      </c>
    </row>
    <row r="29" spans="1:6">
      <c r="A29" s="19" t="s">
        <v>30</v>
      </c>
      <c r="B29" s="19" t="s">
        <v>363</v>
      </c>
      <c r="C29" s="7">
        <v>2008</v>
      </c>
      <c r="D29" s="9" t="s">
        <v>4</v>
      </c>
      <c r="E29" s="9" t="s">
        <v>4</v>
      </c>
      <c r="F29" s="7">
        <v>34.5</v>
      </c>
    </row>
    <row r="30" spans="1:6">
      <c r="A30" s="19" t="s">
        <v>31</v>
      </c>
      <c r="B30" s="19" t="s">
        <v>364</v>
      </c>
      <c r="C30" s="7">
        <v>2008</v>
      </c>
      <c r="D30" s="9" t="s">
        <v>4</v>
      </c>
      <c r="E30" s="9" t="s">
        <v>4</v>
      </c>
      <c r="F30" s="7">
        <v>11.8</v>
      </c>
    </row>
    <row r="31" spans="1:6">
      <c r="A31" s="19" t="s">
        <v>32</v>
      </c>
      <c r="B31" s="19" t="s">
        <v>365</v>
      </c>
      <c r="C31" s="7">
        <v>2008</v>
      </c>
      <c r="D31" s="9" t="s">
        <v>4</v>
      </c>
      <c r="E31" s="9" t="s">
        <v>4</v>
      </c>
      <c r="F31" s="7">
        <v>24.8</v>
      </c>
    </row>
    <row r="32" spans="1:6">
      <c r="A32" s="19" t="s">
        <v>33</v>
      </c>
      <c r="B32" s="19" t="s">
        <v>366</v>
      </c>
      <c r="C32" s="7">
        <v>2008</v>
      </c>
      <c r="D32" s="9" t="s">
        <v>4</v>
      </c>
      <c r="E32" s="9" t="s">
        <v>4</v>
      </c>
      <c r="F32" s="7">
        <v>25.6</v>
      </c>
    </row>
    <row r="33" spans="1:6">
      <c r="A33" s="19" t="s">
        <v>34</v>
      </c>
      <c r="B33" s="19" t="s">
        <v>367</v>
      </c>
      <c r="C33" s="7">
        <v>2008</v>
      </c>
      <c r="D33" s="9" t="s">
        <v>4</v>
      </c>
      <c r="E33" s="9" t="s">
        <v>4</v>
      </c>
      <c r="F33" s="7">
        <v>16.2</v>
      </c>
    </row>
    <row r="34" spans="1:6">
      <c r="A34" s="19" t="s">
        <v>35</v>
      </c>
      <c r="B34" s="19" t="s">
        <v>368</v>
      </c>
      <c r="C34" s="7">
        <v>2008</v>
      </c>
      <c r="D34" s="21" t="s">
        <v>4</v>
      </c>
      <c r="E34" s="21" t="s">
        <v>4</v>
      </c>
      <c r="F34" s="7">
        <v>19.7</v>
      </c>
    </row>
    <row r="35" spans="1:6">
      <c r="A35" s="20" t="s">
        <v>3</v>
      </c>
      <c r="B35" s="19" t="s">
        <v>336</v>
      </c>
      <c r="C35" s="7">
        <v>2010</v>
      </c>
      <c r="D35" s="21" t="s">
        <v>4</v>
      </c>
      <c r="E35" s="21" t="s">
        <v>4</v>
      </c>
      <c r="F35" s="7">
        <v>24.8</v>
      </c>
    </row>
    <row r="36" spans="1:6">
      <c r="A36" s="20" t="s">
        <v>4</v>
      </c>
      <c r="B36" s="19" t="s">
        <v>337</v>
      </c>
      <c r="C36" s="7">
        <v>2010</v>
      </c>
      <c r="D36" s="21" t="s">
        <v>4</v>
      </c>
      <c r="E36" s="21" t="s">
        <v>4</v>
      </c>
      <c r="F36" s="7">
        <v>20.2</v>
      </c>
    </row>
    <row r="37" spans="1:6">
      <c r="A37" s="19" t="s">
        <v>5</v>
      </c>
      <c r="B37" s="19" t="s">
        <v>338</v>
      </c>
      <c r="C37" s="7">
        <v>2010</v>
      </c>
      <c r="D37" s="21" t="s">
        <v>4</v>
      </c>
      <c r="E37" s="21" t="s">
        <v>4</v>
      </c>
      <c r="F37" s="7">
        <v>16.399999999999999</v>
      </c>
    </row>
    <row r="38" spans="1:6">
      <c r="A38" s="19" t="s">
        <v>6</v>
      </c>
      <c r="B38" s="19" t="s">
        <v>339</v>
      </c>
      <c r="C38" s="7">
        <v>2010</v>
      </c>
      <c r="D38" s="21" t="s">
        <v>4</v>
      </c>
      <c r="E38" s="21" t="s">
        <v>4</v>
      </c>
      <c r="F38" s="7">
        <v>26</v>
      </c>
    </row>
    <row r="39" spans="1:6">
      <c r="A39" s="19" t="s">
        <v>7</v>
      </c>
      <c r="B39" s="19" t="s">
        <v>340</v>
      </c>
      <c r="C39" s="7">
        <v>2010</v>
      </c>
      <c r="D39" s="21" t="s">
        <v>4</v>
      </c>
      <c r="E39" s="21" t="s">
        <v>4</v>
      </c>
      <c r="F39" s="7">
        <v>31.2</v>
      </c>
    </row>
    <row r="40" spans="1:6">
      <c r="A40" s="19" t="s">
        <v>8</v>
      </c>
      <c r="B40" s="19" t="s">
        <v>341</v>
      </c>
      <c r="C40" s="7">
        <v>2010</v>
      </c>
      <c r="D40" s="21" t="s">
        <v>4</v>
      </c>
      <c r="E40" s="21" t="s">
        <v>4</v>
      </c>
      <c r="F40" s="7">
        <v>20.8</v>
      </c>
    </row>
    <row r="41" spans="1:6">
      <c r="A41" s="19" t="s">
        <v>9</v>
      </c>
      <c r="B41" s="19" t="s">
        <v>342</v>
      </c>
      <c r="C41" s="7">
        <v>2010</v>
      </c>
      <c r="D41" s="21" t="s">
        <v>4</v>
      </c>
      <c r="E41" s="21" t="s">
        <v>4</v>
      </c>
      <c r="F41" s="7">
        <v>19.899999999999999</v>
      </c>
    </row>
    <row r="42" spans="1:6">
      <c r="A42" s="19" t="s">
        <v>10</v>
      </c>
      <c r="B42" s="19" t="s">
        <v>343</v>
      </c>
      <c r="C42" s="7">
        <v>2010</v>
      </c>
      <c r="D42" s="21" t="s">
        <v>4</v>
      </c>
      <c r="E42" s="21" t="s">
        <v>4</v>
      </c>
      <c r="F42" s="7">
        <v>30.3</v>
      </c>
    </row>
    <row r="43" spans="1:6">
      <c r="A43" s="19" t="s">
        <v>11</v>
      </c>
      <c r="B43" s="19" t="s">
        <v>344</v>
      </c>
      <c r="C43" s="7">
        <v>2010</v>
      </c>
      <c r="D43" s="21" t="s">
        <v>4</v>
      </c>
      <c r="E43" s="21" t="s">
        <v>4</v>
      </c>
      <c r="F43" s="7">
        <v>17.7</v>
      </c>
    </row>
    <row r="44" spans="1:6">
      <c r="A44" s="19" t="s">
        <v>12</v>
      </c>
      <c r="B44" s="19" t="s">
        <v>345</v>
      </c>
      <c r="C44" s="7">
        <v>2010</v>
      </c>
      <c r="D44" s="21" t="s">
        <v>4</v>
      </c>
      <c r="E44" s="21" t="s">
        <v>4</v>
      </c>
      <c r="F44" s="7">
        <v>15.5</v>
      </c>
    </row>
    <row r="45" spans="1:6">
      <c r="A45" s="19" t="s">
        <v>13</v>
      </c>
      <c r="B45" s="19" t="s">
        <v>346</v>
      </c>
      <c r="C45" s="7">
        <v>2010</v>
      </c>
      <c r="D45" s="21" t="s">
        <v>4</v>
      </c>
      <c r="E45" s="21" t="s">
        <v>4</v>
      </c>
      <c r="F45" s="7">
        <v>20.3</v>
      </c>
    </row>
    <row r="46" spans="1:6">
      <c r="A46" s="19" t="s">
        <v>14</v>
      </c>
      <c r="B46" s="19" t="s">
        <v>347</v>
      </c>
      <c r="C46" s="7">
        <v>2010</v>
      </c>
      <c r="D46" s="21" t="s">
        <v>4</v>
      </c>
      <c r="E46" s="21" t="s">
        <v>4</v>
      </c>
      <c r="F46" s="7">
        <v>23.7</v>
      </c>
    </row>
    <row r="47" spans="1:6">
      <c r="A47" s="19" t="s">
        <v>15</v>
      </c>
      <c r="B47" s="19" t="s">
        <v>348</v>
      </c>
      <c r="C47" s="7">
        <v>2010</v>
      </c>
      <c r="D47" s="21" t="s">
        <v>4</v>
      </c>
      <c r="E47" s="21" t="s">
        <v>4</v>
      </c>
      <c r="F47" s="7">
        <v>42.7</v>
      </c>
    </row>
    <row r="48" spans="1:6">
      <c r="A48" s="19" t="s">
        <v>16</v>
      </c>
      <c r="B48" s="19" t="s">
        <v>349</v>
      </c>
      <c r="C48" s="7">
        <v>2010</v>
      </c>
      <c r="D48" s="21" t="s">
        <v>4</v>
      </c>
      <c r="E48" s="21" t="s">
        <v>4</v>
      </c>
      <c r="F48" s="7">
        <v>29</v>
      </c>
    </row>
    <row r="49" spans="1:6">
      <c r="A49" s="19" t="s">
        <v>17</v>
      </c>
      <c r="B49" s="19" t="s">
        <v>350</v>
      </c>
      <c r="C49" s="7">
        <v>2010</v>
      </c>
      <c r="D49" s="21" t="s">
        <v>4</v>
      </c>
      <c r="E49" s="21" t="s">
        <v>4</v>
      </c>
      <c r="F49" s="7">
        <v>22</v>
      </c>
    </row>
    <row r="50" spans="1:6">
      <c r="A50" s="19" t="s">
        <v>18</v>
      </c>
      <c r="B50" s="19" t="s">
        <v>351</v>
      </c>
      <c r="C50" s="7">
        <v>2010</v>
      </c>
      <c r="D50" s="21" t="s">
        <v>4</v>
      </c>
      <c r="E50" s="21" t="s">
        <v>4</v>
      </c>
      <c r="F50" s="7">
        <v>31.6</v>
      </c>
    </row>
    <row r="51" spans="1:6">
      <c r="A51" s="19" t="s">
        <v>19</v>
      </c>
      <c r="B51" s="19" t="s">
        <v>352</v>
      </c>
      <c r="C51" s="7">
        <v>2010</v>
      </c>
      <c r="D51" s="21" t="s">
        <v>4</v>
      </c>
      <c r="E51" s="21" t="s">
        <v>4</v>
      </c>
      <c r="F51" s="7">
        <v>28.8</v>
      </c>
    </row>
    <row r="52" spans="1:6">
      <c r="A52" s="19" t="s">
        <v>20</v>
      </c>
      <c r="B52" s="19" t="s">
        <v>353</v>
      </c>
      <c r="C52" s="7">
        <v>2010</v>
      </c>
      <c r="D52" s="21" t="s">
        <v>4</v>
      </c>
      <c r="E52" s="21" t="s">
        <v>4</v>
      </c>
      <c r="F52" s="7">
        <v>22</v>
      </c>
    </row>
    <row r="53" spans="1:6">
      <c r="A53" s="19" t="s">
        <v>21</v>
      </c>
      <c r="B53" s="19" t="s">
        <v>354</v>
      </c>
      <c r="C53" s="7">
        <v>2010</v>
      </c>
      <c r="D53" s="21" t="s">
        <v>4</v>
      </c>
      <c r="E53" s="21" t="s">
        <v>4</v>
      </c>
      <c r="F53" s="7">
        <v>23.6</v>
      </c>
    </row>
    <row r="54" spans="1:6">
      <c r="A54" s="19" t="s">
        <v>22</v>
      </c>
      <c r="B54" s="19" t="s">
        <v>355</v>
      </c>
      <c r="C54" s="7">
        <v>2010</v>
      </c>
      <c r="D54" s="21" t="s">
        <v>4</v>
      </c>
      <c r="E54" s="21" t="s">
        <v>4</v>
      </c>
      <c r="F54" s="7">
        <v>15.7</v>
      </c>
    </row>
    <row r="55" spans="1:6">
      <c r="A55" s="19" t="s">
        <v>23</v>
      </c>
      <c r="B55" s="19" t="s">
        <v>356</v>
      </c>
      <c r="C55" s="7">
        <v>2010</v>
      </c>
      <c r="D55" s="21" t="s">
        <v>4</v>
      </c>
      <c r="E55" s="21" t="s">
        <v>4</v>
      </c>
      <c r="F55" s="7">
        <v>26.4</v>
      </c>
    </row>
    <row r="56" spans="1:6">
      <c r="A56" s="19" t="s">
        <v>24</v>
      </c>
      <c r="B56" s="19" t="s">
        <v>357</v>
      </c>
      <c r="C56" s="7">
        <v>2010</v>
      </c>
      <c r="D56" s="21" t="s">
        <v>4</v>
      </c>
      <c r="E56" s="21" t="s">
        <v>4</v>
      </c>
      <c r="F56" s="7">
        <v>27.6</v>
      </c>
    </row>
    <row r="57" spans="1:6">
      <c r="A57" s="19" t="s">
        <v>25</v>
      </c>
      <c r="B57" s="19" t="s">
        <v>358</v>
      </c>
      <c r="C57" s="7">
        <v>2010</v>
      </c>
      <c r="D57" s="21" t="s">
        <v>4</v>
      </c>
      <c r="E57" s="21" t="s">
        <v>4</v>
      </c>
      <c r="F57" s="7">
        <v>21.3</v>
      </c>
    </row>
    <row r="58" spans="1:6">
      <c r="A58" s="19" t="s">
        <v>26</v>
      </c>
      <c r="B58" s="19" t="s">
        <v>359</v>
      </c>
      <c r="C58" s="7">
        <v>2010</v>
      </c>
      <c r="D58" s="21" t="s">
        <v>4</v>
      </c>
      <c r="E58" s="21" t="s">
        <v>4</v>
      </c>
      <c r="F58" s="7">
        <v>21.8</v>
      </c>
    </row>
    <row r="59" spans="1:6">
      <c r="A59" s="19" t="s">
        <v>27</v>
      </c>
      <c r="B59" s="19" t="s">
        <v>360</v>
      </c>
      <c r="C59" s="7">
        <v>2010</v>
      </c>
      <c r="D59" s="21" t="s">
        <v>4</v>
      </c>
      <c r="E59" s="21" t="s">
        <v>4</v>
      </c>
      <c r="F59" s="7">
        <v>30.1</v>
      </c>
    </row>
    <row r="60" spans="1:6">
      <c r="A60" s="19" t="s">
        <v>28</v>
      </c>
      <c r="B60" s="19" t="s">
        <v>361</v>
      </c>
      <c r="C60" s="7">
        <v>2010</v>
      </c>
      <c r="D60" s="21" t="s">
        <v>4</v>
      </c>
      <c r="E60" s="21" t="s">
        <v>4</v>
      </c>
      <c r="F60" s="7">
        <v>24.5</v>
      </c>
    </row>
    <row r="61" spans="1:6">
      <c r="A61" s="19" t="s">
        <v>29</v>
      </c>
      <c r="B61" s="19" t="s">
        <v>362</v>
      </c>
      <c r="C61" s="7">
        <v>2010</v>
      </c>
      <c r="D61" s="21" t="s">
        <v>4</v>
      </c>
      <c r="E61" s="21" t="s">
        <v>4</v>
      </c>
      <c r="F61" s="7">
        <v>25.8</v>
      </c>
    </row>
    <row r="62" spans="1:6">
      <c r="A62" s="19" t="s">
        <v>30</v>
      </c>
      <c r="B62" s="19" t="s">
        <v>363</v>
      </c>
      <c r="C62" s="7">
        <v>2010</v>
      </c>
      <c r="D62" s="21" t="s">
        <v>4</v>
      </c>
      <c r="E62" s="21" t="s">
        <v>4</v>
      </c>
      <c r="F62" s="7">
        <v>33.299999999999997</v>
      </c>
    </row>
    <row r="63" spans="1:6">
      <c r="A63" s="19" t="s">
        <v>31</v>
      </c>
      <c r="B63" s="19" t="s">
        <v>364</v>
      </c>
      <c r="C63" s="7">
        <v>2010</v>
      </c>
      <c r="D63" s="21" t="s">
        <v>4</v>
      </c>
      <c r="E63" s="21" t="s">
        <v>4</v>
      </c>
      <c r="F63" s="7">
        <v>13.6</v>
      </c>
    </row>
    <row r="64" spans="1:6">
      <c r="A64" s="19" t="s">
        <v>32</v>
      </c>
      <c r="B64" s="19" t="s">
        <v>365</v>
      </c>
      <c r="C64" s="7">
        <v>2010</v>
      </c>
      <c r="D64" s="21" t="s">
        <v>4</v>
      </c>
      <c r="E64" s="21" t="s">
        <v>4</v>
      </c>
      <c r="F64" s="7">
        <v>24.1</v>
      </c>
    </row>
    <row r="65" spans="1:6">
      <c r="A65" s="19" t="s">
        <v>33</v>
      </c>
      <c r="B65" s="19" t="s">
        <v>366</v>
      </c>
      <c r="C65" s="7">
        <v>2010</v>
      </c>
      <c r="D65" s="21" t="s">
        <v>4</v>
      </c>
      <c r="E65" s="21" t="s">
        <v>4</v>
      </c>
      <c r="F65" s="7">
        <v>26.1</v>
      </c>
    </row>
    <row r="66" spans="1:6">
      <c r="A66" s="19" t="s">
        <v>34</v>
      </c>
      <c r="B66" s="19" t="s">
        <v>367</v>
      </c>
      <c r="C66" s="7">
        <v>2010</v>
      </c>
      <c r="D66" s="21" t="s">
        <v>4</v>
      </c>
      <c r="E66" s="21" t="s">
        <v>4</v>
      </c>
      <c r="F66" s="7">
        <v>21.4</v>
      </c>
    </row>
    <row r="67" spans="1:6">
      <c r="A67" s="19" t="s">
        <v>35</v>
      </c>
      <c r="B67" s="19" t="s">
        <v>368</v>
      </c>
      <c r="C67" s="7">
        <v>2010</v>
      </c>
      <c r="D67" s="21" t="s">
        <v>4</v>
      </c>
      <c r="E67" s="21" t="s">
        <v>4</v>
      </c>
      <c r="F67" s="7">
        <v>24.9</v>
      </c>
    </row>
    <row r="68" spans="1:6">
      <c r="A68" s="20" t="s">
        <v>3</v>
      </c>
      <c r="B68" s="19" t="s">
        <v>336</v>
      </c>
      <c r="C68" s="7">
        <v>2012</v>
      </c>
      <c r="D68" s="21" t="s">
        <v>4</v>
      </c>
      <c r="E68" s="21" t="s">
        <v>4</v>
      </c>
      <c r="F68" s="7">
        <v>23.3</v>
      </c>
    </row>
    <row r="69" spans="1:6">
      <c r="A69" s="20" t="s">
        <v>4</v>
      </c>
      <c r="B69" s="19" t="s">
        <v>337</v>
      </c>
      <c r="C69" s="7">
        <v>2012</v>
      </c>
      <c r="D69" s="21" t="s">
        <v>4</v>
      </c>
      <c r="E69" s="21" t="s">
        <v>4</v>
      </c>
      <c r="F69" s="7">
        <v>21.5</v>
      </c>
    </row>
    <row r="70" spans="1:6">
      <c r="A70" s="19" t="s">
        <v>5</v>
      </c>
      <c r="B70" s="19" t="s">
        <v>338</v>
      </c>
      <c r="C70" s="7">
        <v>2012</v>
      </c>
      <c r="D70" s="21" t="s">
        <v>4</v>
      </c>
      <c r="E70" s="21" t="s">
        <v>4</v>
      </c>
      <c r="F70" s="7">
        <v>15.2</v>
      </c>
    </row>
    <row r="71" spans="1:6">
      <c r="A71" s="19" t="s">
        <v>6</v>
      </c>
      <c r="B71" s="19" t="s">
        <v>339</v>
      </c>
      <c r="C71" s="7">
        <v>2012</v>
      </c>
      <c r="D71" s="21" t="s">
        <v>4</v>
      </c>
      <c r="E71" s="21" t="s">
        <v>4</v>
      </c>
      <c r="F71" s="7">
        <v>21.9</v>
      </c>
    </row>
    <row r="72" spans="1:6">
      <c r="A72" s="19" t="s">
        <v>7</v>
      </c>
      <c r="B72" s="19" t="s">
        <v>340</v>
      </c>
      <c r="C72" s="7">
        <v>2012</v>
      </c>
      <c r="D72" s="21" t="s">
        <v>4</v>
      </c>
      <c r="E72" s="21" t="s">
        <v>4</v>
      </c>
      <c r="F72" s="7">
        <v>18.7</v>
      </c>
    </row>
    <row r="73" spans="1:6">
      <c r="A73" s="19" t="s">
        <v>8</v>
      </c>
      <c r="B73" s="19" t="s">
        <v>341</v>
      </c>
      <c r="C73" s="7">
        <v>2012</v>
      </c>
      <c r="D73" s="21" t="s">
        <v>4</v>
      </c>
      <c r="E73" s="21" t="s">
        <v>4</v>
      </c>
      <c r="F73" s="7">
        <v>21.2</v>
      </c>
    </row>
    <row r="74" spans="1:6">
      <c r="A74" s="19" t="s">
        <v>9</v>
      </c>
      <c r="B74" s="19" t="s">
        <v>342</v>
      </c>
      <c r="C74" s="7">
        <v>2012</v>
      </c>
      <c r="D74" s="21" t="s">
        <v>4</v>
      </c>
      <c r="E74" s="21" t="s">
        <v>4</v>
      </c>
      <c r="F74" s="7">
        <v>22.3</v>
      </c>
    </row>
    <row r="75" spans="1:6">
      <c r="A75" s="19" t="s">
        <v>10</v>
      </c>
      <c r="B75" s="19" t="s">
        <v>343</v>
      </c>
      <c r="C75" s="7">
        <v>2012</v>
      </c>
      <c r="D75" s="21" t="s">
        <v>4</v>
      </c>
      <c r="E75" s="21" t="s">
        <v>4</v>
      </c>
      <c r="F75" s="7">
        <v>24.7</v>
      </c>
    </row>
    <row r="76" spans="1:6">
      <c r="A76" s="19" t="s">
        <v>11</v>
      </c>
      <c r="B76" s="19" t="s">
        <v>344</v>
      </c>
      <c r="C76" s="7">
        <v>2012</v>
      </c>
      <c r="D76" s="21" t="s">
        <v>4</v>
      </c>
      <c r="E76" s="21" t="s">
        <v>4</v>
      </c>
      <c r="F76" s="7">
        <v>18.399999999999999</v>
      </c>
    </row>
    <row r="77" spans="1:6">
      <c r="A77" s="19" t="s">
        <v>12</v>
      </c>
      <c r="B77" s="19" t="s">
        <v>345</v>
      </c>
      <c r="C77" s="7">
        <v>2012</v>
      </c>
      <c r="D77" s="21" t="s">
        <v>4</v>
      </c>
      <c r="E77" s="21" t="s">
        <v>4</v>
      </c>
      <c r="F77" s="7">
        <v>13</v>
      </c>
    </row>
    <row r="78" spans="1:6">
      <c r="A78" s="19" t="s">
        <v>13</v>
      </c>
      <c r="B78" s="19" t="s">
        <v>346</v>
      </c>
      <c r="C78" s="7">
        <v>2012</v>
      </c>
      <c r="D78" s="21" t="s">
        <v>4</v>
      </c>
      <c r="E78" s="21" t="s">
        <v>4</v>
      </c>
      <c r="F78" s="7">
        <v>21.4</v>
      </c>
    </row>
    <row r="79" spans="1:6">
      <c r="A79" s="19" t="s">
        <v>14</v>
      </c>
      <c r="B79" s="19" t="s">
        <v>347</v>
      </c>
      <c r="C79" s="7">
        <v>2012</v>
      </c>
      <c r="D79" s="21" t="s">
        <v>4</v>
      </c>
      <c r="E79" s="21" t="s">
        <v>4</v>
      </c>
      <c r="F79" s="7">
        <v>28.5</v>
      </c>
    </row>
    <row r="80" spans="1:6">
      <c r="A80" s="19" t="s">
        <v>15</v>
      </c>
      <c r="B80" s="19" t="s">
        <v>348</v>
      </c>
      <c r="C80" s="7">
        <v>2012</v>
      </c>
      <c r="D80" s="21" t="s">
        <v>4</v>
      </c>
      <c r="E80" s="21" t="s">
        <v>4</v>
      </c>
      <c r="F80" s="7">
        <v>39.4</v>
      </c>
    </row>
    <row r="81" spans="1:6">
      <c r="A81" s="19" t="s">
        <v>16</v>
      </c>
      <c r="B81" s="19" t="s">
        <v>349</v>
      </c>
      <c r="C81" s="7">
        <v>2012</v>
      </c>
      <c r="D81" s="21" t="s">
        <v>4</v>
      </c>
      <c r="E81" s="21" t="s">
        <v>4</v>
      </c>
      <c r="F81" s="7">
        <v>25</v>
      </c>
    </row>
    <row r="82" spans="1:6">
      <c r="A82" s="19" t="s">
        <v>17</v>
      </c>
      <c r="B82" s="19" t="s">
        <v>350</v>
      </c>
      <c r="C82" s="7">
        <v>2012</v>
      </c>
      <c r="D82" s="21" t="s">
        <v>4</v>
      </c>
      <c r="E82" s="21" t="s">
        <v>4</v>
      </c>
      <c r="F82" s="7">
        <v>20.6</v>
      </c>
    </row>
    <row r="83" spans="1:6">
      <c r="A83" s="19" t="s">
        <v>18</v>
      </c>
      <c r="B83" s="19" t="s">
        <v>351</v>
      </c>
      <c r="C83" s="7">
        <v>2012</v>
      </c>
      <c r="D83" s="21" t="s">
        <v>4</v>
      </c>
      <c r="E83" s="21" t="s">
        <v>4</v>
      </c>
      <c r="F83" s="7">
        <v>17.7</v>
      </c>
    </row>
    <row r="84" spans="1:6">
      <c r="A84" s="19" t="s">
        <v>19</v>
      </c>
      <c r="B84" s="19" t="s">
        <v>352</v>
      </c>
      <c r="C84" s="7">
        <v>2012</v>
      </c>
      <c r="D84" s="21" t="s">
        <v>4</v>
      </c>
      <c r="E84" s="21" t="s">
        <v>4</v>
      </c>
      <c r="F84" s="7">
        <v>32.200000000000003</v>
      </c>
    </row>
    <row r="85" spans="1:6">
      <c r="A85" s="19" t="s">
        <v>20</v>
      </c>
      <c r="B85" s="19" t="s">
        <v>353</v>
      </c>
      <c r="C85" s="7">
        <v>2012</v>
      </c>
      <c r="D85" s="21" t="s">
        <v>4</v>
      </c>
      <c r="E85" s="21" t="s">
        <v>4</v>
      </c>
      <c r="F85" s="7">
        <v>30.7</v>
      </c>
    </row>
    <row r="86" spans="1:6">
      <c r="A86" s="19" t="s">
        <v>21</v>
      </c>
      <c r="B86" s="19" t="s">
        <v>354</v>
      </c>
      <c r="C86" s="7">
        <v>2012</v>
      </c>
      <c r="D86" s="21" t="s">
        <v>4</v>
      </c>
      <c r="E86" s="21" t="s">
        <v>4</v>
      </c>
      <c r="F86" s="7">
        <v>28.8</v>
      </c>
    </row>
    <row r="87" spans="1:6">
      <c r="A87" s="19" t="s">
        <v>22</v>
      </c>
      <c r="B87" s="19" t="s">
        <v>355</v>
      </c>
      <c r="C87" s="7">
        <v>2012</v>
      </c>
      <c r="D87" s="21" t="s">
        <v>4</v>
      </c>
      <c r="E87" s="21" t="s">
        <v>4</v>
      </c>
      <c r="F87" s="7">
        <v>17.600000000000001</v>
      </c>
    </row>
    <row r="88" spans="1:6">
      <c r="A88" s="19" t="s">
        <v>23</v>
      </c>
      <c r="B88" s="19" t="s">
        <v>356</v>
      </c>
      <c r="C88" s="7">
        <v>2012</v>
      </c>
      <c r="D88" s="21" t="s">
        <v>4</v>
      </c>
      <c r="E88" s="21" t="s">
        <v>4</v>
      </c>
      <c r="F88" s="7">
        <v>31.7</v>
      </c>
    </row>
    <row r="89" spans="1:6">
      <c r="A89" s="19" t="s">
        <v>24</v>
      </c>
      <c r="B89" s="19" t="s">
        <v>357</v>
      </c>
      <c r="C89" s="7">
        <v>2012</v>
      </c>
      <c r="D89" s="21" t="s">
        <v>4</v>
      </c>
      <c r="E89" s="21" t="s">
        <v>4</v>
      </c>
      <c r="F89" s="7">
        <v>30.1</v>
      </c>
    </row>
    <row r="90" spans="1:6">
      <c r="A90" s="19" t="s">
        <v>25</v>
      </c>
      <c r="B90" s="19" t="s">
        <v>358</v>
      </c>
      <c r="C90" s="7">
        <v>2012</v>
      </c>
      <c r="D90" s="21" t="s">
        <v>4</v>
      </c>
      <c r="E90" s="21" t="s">
        <v>4</v>
      </c>
      <c r="F90" s="7">
        <v>19.8</v>
      </c>
    </row>
    <row r="91" spans="1:6">
      <c r="A91" s="19" t="s">
        <v>26</v>
      </c>
      <c r="B91" s="19" t="s">
        <v>359</v>
      </c>
      <c r="C91" s="7">
        <v>2012</v>
      </c>
      <c r="D91" s="21" t="s">
        <v>4</v>
      </c>
      <c r="E91" s="21" t="s">
        <v>4</v>
      </c>
      <c r="F91" s="7">
        <v>18.600000000000001</v>
      </c>
    </row>
    <row r="92" spans="1:6">
      <c r="A92" s="19" t="s">
        <v>27</v>
      </c>
      <c r="B92" s="19" t="s">
        <v>360</v>
      </c>
      <c r="C92" s="7">
        <v>2012</v>
      </c>
      <c r="D92" s="21" t="s">
        <v>4</v>
      </c>
      <c r="E92" s="21" t="s">
        <v>4</v>
      </c>
      <c r="F92" s="7">
        <v>24.7</v>
      </c>
    </row>
    <row r="93" spans="1:6">
      <c r="A93" s="19" t="s">
        <v>28</v>
      </c>
      <c r="B93" s="19" t="s">
        <v>361</v>
      </c>
      <c r="C93" s="7">
        <v>2012</v>
      </c>
      <c r="D93" s="21" t="s">
        <v>4</v>
      </c>
      <c r="E93" s="21" t="s">
        <v>4</v>
      </c>
      <c r="F93" s="7">
        <v>25.9</v>
      </c>
    </row>
    <row r="94" spans="1:6">
      <c r="A94" s="19" t="s">
        <v>29</v>
      </c>
      <c r="B94" s="19" t="s">
        <v>362</v>
      </c>
      <c r="C94" s="7">
        <v>2012</v>
      </c>
      <c r="D94" s="21" t="s">
        <v>4</v>
      </c>
      <c r="E94" s="21" t="s">
        <v>4</v>
      </c>
      <c r="F94" s="7">
        <v>26</v>
      </c>
    </row>
    <row r="95" spans="1:6">
      <c r="A95" s="19" t="s">
        <v>30</v>
      </c>
      <c r="B95" s="19" t="s">
        <v>363</v>
      </c>
      <c r="C95" s="7">
        <v>2012</v>
      </c>
      <c r="D95" s="21" t="s">
        <v>4</v>
      </c>
      <c r="E95" s="21" t="s">
        <v>4</v>
      </c>
      <c r="F95" s="7">
        <v>33.4</v>
      </c>
    </row>
    <row r="96" spans="1:6">
      <c r="A96" s="19" t="s">
        <v>31</v>
      </c>
      <c r="B96" s="19" t="s">
        <v>364</v>
      </c>
      <c r="C96" s="7">
        <v>2012</v>
      </c>
      <c r="D96" s="21" t="s">
        <v>4</v>
      </c>
      <c r="E96" s="21" t="s">
        <v>4</v>
      </c>
      <c r="F96" s="7">
        <v>19.2</v>
      </c>
    </row>
    <row r="97" spans="1:6">
      <c r="A97" s="19" t="s">
        <v>32</v>
      </c>
      <c r="B97" s="19" t="s">
        <v>365</v>
      </c>
      <c r="C97" s="7">
        <v>2012</v>
      </c>
      <c r="D97" s="21" t="s">
        <v>4</v>
      </c>
      <c r="E97" s="21" t="s">
        <v>4</v>
      </c>
      <c r="F97" s="7">
        <v>28.4</v>
      </c>
    </row>
    <row r="98" spans="1:6">
      <c r="A98" s="19" t="s">
        <v>33</v>
      </c>
      <c r="B98" s="19" t="s">
        <v>366</v>
      </c>
      <c r="C98" s="7">
        <v>2012</v>
      </c>
      <c r="D98" s="21" t="s">
        <v>4</v>
      </c>
      <c r="E98" s="21" t="s">
        <v>4</v>
      </c>
      <c r="F98" s="7">
        <v>28.2</v>
      </c>
    </row>
    <row r="99" spans="1:6">
      <c r="A99" s="19" t="s">
        <v>34</v>
      </c>
      <c r="B99" s="19" t="s">
        <v>367</v>
      </c>
      <c r="C99" s="7">
        <v>2012</v>
      </c>
      <c r="D99" s="21" t="s">
        <v>4</v>
      </c>
      <c r="E99" s="21" t="s">
        <v>4</v>
      </c>
      <c r="F99" s="7">
        <v>25.1</v>
      </c>
    </row>
    <row r="100" spans="1:6">
      <c r="A100" s="19" t="s">
        <v>35</v>
      </c>
      <c r="B100" s="19" t="s">
        <v>368</v>
      </c>
      <c r="C100" s="7">
        <v>2012</v>
      </c>
      <c r="D100" s="21" t="s">
        <v>4</v>
      </c>
      <c r="E100" s="21" t="s">
        <v>4</v>
      </c>
      <c r="F100" s="7">
        <v>22.3</v>
      </c>
    </row>
    <row r="101" spans="1:6">
      <c r="A101" s="20" t="s">
        <v>3</v>
      </c>
      <c r="B101" s="19" t="s">
        <v>336</v>
      </c>
      <c r="C101" s="7">
        <v>2014</v>
      </c>
      <c r="D101" s="21" t="s">
        <v>4</v>
      </c>
      <c r="E101" s="21" t="s">
        <v>4</v>
      </c>
      <c r="F101" s="7">
        <v>23.4</v>
      </c>
    </row>
    <row r="102" spans="1:6">
      <c r="A102" s="20" t="s">
        <v>4</v>
      </c>
      <c r="B102" s="19" t="s">
        <v>337</v>
      </c>
      <c r="C102" s="7">
        <v>2014</v>
      </c>
      <c r="D102" s="21" t="s">
        <v>4</v>
      </c>
      <c r="E102" s="21" t="s">
        <v>4</v>
      </c>
      <c r="F102" s="7">
        <v>21.6</v>
      </c>
    </row>
    <row r="103" spans="1:6">
      <c r="A103" s="19" t="s">
        <v>5</v>
      </c>
      <c r="B103" s="19" t="s">
        <v>338</v>
      </c>
      <c r="C103" s="7">
        <v>2014</v>
      </c>
      <c r="D103" s="21" t="s">
        <v>4</v>
      </c>
      <c r="E103" s="21" t="s">
        <v>4</v>
      </c>
      <c r="F103" s="7">
        <v>17.2</v>
      </c>
    </row>
    <row r="104" spans="1:6">
      <c r="A104" s="19" t="s">
        <v>6</v>
      </c>
      <c r="B104" s="19" t="s">
        <v>339</v>
      </c>
      <c r="C104" s="7">
        <v>2014</v>
      </c>
      <c r="D104" s="21" t="s">
        <v>4</v>
      </c>
      <c r="E104" s="21" t="s">
        <v>4</v>
      </c>
      <c r="F104" s="7">
        <v>24.6</v>
      </c>
    </row>
    <row r="105" spans="1:6">
      <c r="A105" s="19" t="s">
        <v>7</v>
      </c>
      <c r="B105" s="19" t="s">
        <v>340</v>
      </c>
      <c r="C105" s="7">
        <v>2014</v>
      </c>
      <c r="D105" s="21" t="s">
        <v>4</v>
      </c>
      <c r="E105" s="21" t="s">
        <v>4</v>
      </c>
      <c r="F105" s="7">
        <v>24.3</v>
      </c>
    </row>
    <row r="106" spans="1:6">
      <c r="A106" s="19" t="s">
        <v>8</v>
      </c>
      <c r="B106" s="19" t="s">
        <v>341</v>
      </c>
      <c r="C106" s="7">
        <v>2014</v>
      </c>
      <c r="D106" s="21" t="s">
        <v>4</v>
      </c>
      <c r="E106" s="21" t="s">
        <v>4</v>
      </c>
      <c r="F106" s="7">
        <v>22</v>
      </c>
    </row>
    <row r="107" spans="1:6">
      <c r="A107" s="19" t="s">
        <v>9</v>
      </c>
      <c r="B107" s="19" t="s">
        <v>342</v>
      </c>
      <c r="C107" s="7">
        <v>2014</v>
      </c>
      <c r="D107" s="21" t="s">
        <v>4</v>
      </c>
      <c r="E107" s="21" t="s">
        <v>4</v>
      </c>
      <c r="F107" s="7">
        <v>25.4</v>
      </c>
    </row>
    <row r="108" spans="1:6">
      <c r="A108" s="19" t="s">
        <v>10</v>
      </c>
      <c r="B108" s="19" t="s">
        <v>343</v>
      </c>
      <c r="C108" s="7">
        <v>2014</v>
      </c>
      <c r="D108" s="21" t="s">
        <v>4</v>
      </c>
      <c r="E108" s="21" t="s">
        <v>4</v>
      </c>
      <c r="F108" s="7">
        <v>27.5</v>
      </c>
    </row>
    <row r="109" spans="1:6">
      <c r="A109" s="19" t="s">
        <v>11</v>
      </c>
      <c r="B109" s="19" t="s">
        <v>344</v>
      </c>
      <c r="C109" s="7">
        <v>2014</v>
      </c>
      <c r="D109" s="21" t="s">
        <v>4</v>
      </c>
      <c r="E109" s="21" t="s">
        <v>4</v>
      </c>
      <c r="F109" s="7">
        <v>18.7</v>
      </c>
    </row>
    <row r="110" spans="1:6">
      <c r="A110" s="19" t="s">
        <v>12</v>
      </c>
      <c r="B110" s="19" t="s">
        <v>345</v>
      </c>
      <c r="C110" s="7">
        <v>2014</v>
      </c>
      <c r="D110" s="21" t="s">
        <v>4</v>
      </c>
      <c r="E110" s="21" t="s">
        <v>4</v>
      </c>
      <c r="F110" s="7">
        <v>11.7</v>
      </c>
    </row>
    <row r="111" spans="1:6">
      <c r="A111" s="19" t="s">
        <v>13</v>
      </c>
      <c r="B111" s="19" t="s">
        <v>346</v>
      </c>
      <c r="C111" s="7">
        <v>2014</v>
      </c>
      <c r="D111" s="21" t="s">
        <v>4</v>
      </c>
      <c r="E111" s="21" t="s">
        <v>4</v>
      </c>
      <c r="F111" s="7">
        <v>19.899999999999999</v>
      </c>
    </row>
    <row r="112" spans="1:6">
      <c r="A112" s="19" t="s">
        <v>14</v>
      </c>
      <c r="B112" s="19" t="s">
        <v>347</v>
      </c>
      <c r="C112" s="7">
        <v>2014</v>
      </c>
      <c r="D112" s="21" t="s">
        <v>4</v>
      </c>
      <c r="E112" s="21" t="s">
        <v>4</v>
      </c>
      <c r="F112" s="7">
        <v>22.9</v>
      </c>
    </row>
    <row r="113" spans="1:6">
      <c r="A113" s="19" t="s">
        <v>15</v>
      </c>
      <c r="B113" s="19" t="s">
        <v>348</v>
      </c>
      <c r="C113" s="7">
        <v>2014</v>
      </c>
      <c r="D113" s="21" t="s">
        <v>4</v>
      </c>
      <c r="E113" s="21" t="s">
        <v>4</v>
      </c>
      <c r="F113" s="7">
        <v>38.5</v>
      </c>
    </row>
    <row r="114" spans="1:6">
      <c r="A114" s="19" t="s">
        <v>16</v>
      </c>
      <c r="B114" s="19" t="s">
        <v>349</v>
      </c>
      <c r="C114" s="7">
        <v>2014</v>
      </c>
      <c r="D114" s="21" t="s">
        <v>4</v>
      </c>
      <c r="E114" s="21" t="s">
        <v>4</v>
      </c>
      <c r="F114" s="7">
        <v>31.7</v>
      </c>
    </row>
    <row r="115" spans="1:6">
      <c r="A115" s="19" t="s">
        <v>17</v>
      </c>
      <c r="B115" s="19" t="s">
        <v>350</v>
      </c>
      <c r="C115" s="7">
        <v>2014</v>
      </c>
      <c r="D115" s="21" t="s">
        <v>4</v>
      </c>
      <c r="E115" s="21" t="s">
        <v>4</v>
      </c>
      <c r="F115" s="7">
        <v>16.5</v>
      </c>
    </row>
    <row r="116" spans="1:6">
      <c r="A116" s="19" t="s">
        <v>18</v>
      </c>
      <c r="B116" s="19" t="s">
        <v>351</v>
      </c>
      <c r="C116" s="7">
        <v>2014</v>
      </c>
      <c r="D116" s="21" t="s">
        <v>4</v>
      </c>
      <c r="E116" s="21" t="s">
        <v>4</v>
      </c>
      <c r="F116" s="7">
        <v>21.3</v>
      </c>
    </row>
    <row r="117" spans="1:6">
      <c r="A117" s="19" t="s">
        <v>19</v>
      </c>
      <c r="B117" s="19" t="s">
        <v>352</v>
      </c>
      <c r="C117" s="7">
        <v>2014</v>
      </c>
      <c r="D117" s="21" t="s">
        <v>4</v>
      </c>
      <c r="E117" s="21" t="s">
        <v>4</v>
      </c>
      <c r="F117" s="7">
        <v>34.700000000000003</v>
      </c>
    </row>
    <row r="118" spans="1:6">
      <c r="A118" s="19" t="s">
        <v>20</v>
      </c>
      <c r="B118" s="19" t="s">
        <v>353</v>
      </c>
      <c r="C118" s="7">
        <v>2014</v>
      </c>
      <c r="D118" s="21" t="s">
        <v>4</v>
      </c>
      <c r="E118" s="21" t="s">
        <v>4</v>
      </c>
      <c r="F118" s="7">
        <v>26.9</v>
      </c>
    </row>
    <row r="119" spans="1:6">
      <c r="A119" s="19" t="s">
        <v>21</v>
      </c>
      <c r="B119" s="19" t="s">
        <v>354</v>
      </c>
      <c r="C119" s="7">
        <v>2014</v>
      </c>
      <c r="D119" s="21" t="s">
        <v>4</v>
      </c>
      <c r="E119" s="21" t="s">
        <v>4</v>
      </c>
      <c r="F119" s="7">
        <v>24.1</v>
      </c>
    </row>
    <row r="120" spans="1:6">
      <c r="A120" s="19" t="s">
        <v>22</v>
      </c>
      <c r="B120" s="19" t="s">
        <v>355</v>
      </c>
      <c r="C120" s="7">
        <v>2014</v>
      </c>
      <c r="D120" s="21" t="s">
        <v>4</v>
      </c>
      <c r="E120" s="21" t="s">
        <v>4</v>
      </c>
      <c r="F120" s="7">
        <v>14.2</v>
      </c>
    </row>
    <row r="121" spans="1:6">
      <c r="A121" s="19" t="s">
        <v>23</v>
      </c>
      <c r="B121" s="19" t="s">
        <v>356</v>
      </c>
      <c r="C121" s="7">
        <v>2014</v>
      </c>
      <c r="D121" s="21" t="s">
        <v>4</v>
      </c>
      <c r="E121" s="21" t="s">
        <v>4</v>
      </c>
      <c r="F121" s="7">
        <v>36.1</v>
      </c>
    </row>
    <row r="122" spans="1:6">
      <c r="A122" s="19" t="s">
        <v>24</v>
      </c>
      <c r="B122" s="19" t="s">
        <v>357</v>
      </c>
      <c r="C122" s="7">
        <v>2014</v>
      </c>
      <c r="D122" s="21" t="s">
        <v>4</v>
      </c>
      <c r="E122" s="21" t="s">
        <v>4</v>
      </c>
      <c r="F122" s="7">
        <v>23.9</v>
      </c>
    </row>
    <row r="123" spans="1:6">
      <c r="A123" s="19" t="s">
        <v>25</v>
      </c>
      <c r="B123" s="19" t="s">
        <v>358</v>
      </c>
      <c r="C123" s="7">
        <v>2014</v>
      </c>
      <c r="D123" s="21" t="s">
        <v>4</v>
      </c>
      <c r="E123" s="21" t="s">
        <v>4</v>
      </c>
      <c r="F123" s="7">
        <v>15.8</v>
      </c>
    </row>
    <row r="124" spans="1:6">
      <c r="A124" s="19" t="s">
        <v>26</v>
      </c>
      <c r="B124" s="19" t="s">
        <v>359</v>
      </c>
      <c r="C124" s="7">
        <v>2014</v>
      </c>
      <c r="D124" s="21" t="s">
        <v>4</v>
      </c>
      <c r="E124" s="21" t="s">
        <v>4</v>
      </c>
      <c r="F124" s="7">
        <v>23.2</v>
      </c>
    </row>
    <row r="125" spans="1:6">
      <c r="A125" s="19" t="s">
        <v>27</v>
      </c>
      <c r="B125" s="19" t="s">
        <v>360</v>
      </c>
      <c r="C125" s="7">
        <v>2014</v>
      </c>
      <c r="D125" s="21" t="s">
        <v>4</v>
      </c>
      <c r="E125" s="21" t="s">
        <v>4</v>
      </c>
      <c r="F125" s="7">
        <v>21.6</v>
      </c>
    </row>
    <row r="126" spans="1:6">
      <c r="A126" s="19" t="s">
        <v>28</v>
      </c>
      <c r="B126" s="19" t="s">
        <v>361</v>
      </c>
      <c r="C126" s="7">
        <v>2014</v>
      </c>
      <c r="D126" s="21" t="s">
        <v>4</v>
      </c>
      <c r="E126" s="21" t="s">
        <v>4</v>
      </c>
      <c r="F126" s="7">
        <v>29.6</v>
      </c>
    </row>
    <row r="127" spans="1:6">
      <c r="A127" s="19" t="s">
        <v>29</v>
      </c>
      <c r="B127" s="19" t="s">
        <v>362</v>
      </c>
      <c r="C127" s="7">
        <v>2014</v>
      </c>
      <c r="D127" s="21" t="s">
        <v>4</v>
      </c>
      <c r="E127" s="21" t="s">
        <v>4</v>
      </c>
      <c r="F127" s="7">
        <v>24.9</v>
      </c>
    </row>
    <row r="128" spans="1:6">
      <c r="A128" s="19" t="s">
        <v>30</v>
      </c>
      <c r="B128" s="19" t="s">
        <v>363</v>
      </c>
      <c r="C128" s="7">
        <v>2014</v>
      </c>
      <c r="D128" s="21" t="s">
        <v>4</v>
      </c>
      <c r="E128" s="21" t="s">
        <v>4</v>
      </c>
      <c r="F128" s="7">
        <v>45</v>
      </c>
    </row>
    <row r="129" spans="1:6">
      <c r="A129" s="19" t="s">
        <v>31</v>
      </c>
      <c r="B129" s="19" t="s">
        <v>364</v>
      </c>
      <c r="C129" s="7">
        <v>2014</v>
      </c>
      <c r="D129" s="21" t="s">
        <v>4</v>
      </c>
      <c r="E129" s="21" t="s">
        <v>4</v>
      </c>
      <c r="F129" s="7">
        <v>19.5</v>
      </c>
    </row>
    <row r="130" spans="1:6">
      <c r="A130" s="19" t="s">
        <v>32</v>
      </c>
      <c r="B130" s="19" t="s">
        <v>365</v>
      </c>
      <c r="C130" s="7">
        <v>2014</v>
      </c>
      <c r="D130" s="21" t="s">
        <v>4</v>
      </c>
      <c r="E130" s="21" t="s">
        <v>4</v>
      </c>
      <c r="F130" s="7">
        <v>24</v>
      </c>
    </row>
    <row r="131" spans="1:6">
      <c r="A131" s="19" t="s">
        <v>33</v>
      </c>
      <c r="B131" s="19" t="s">
        <v>366</v>
      </c>
      <c r="C131" s="7">
        <v>2014</v>
      </c>
      <c r="D131" s="21" t="s">
        <v>4</v>
      </c>
      <c r="E131" s="21" t="s">
        <v>4</v>
      </c>
      <c r="F131" s="7">
        <v>30</v>
      </c>
    </row>
    <row r="132" spans="1:6">
      <c r="A132" s="19" t="s">
        <v>34</v>
      </c>
      <c r="B132" s="19" t="s">
        <v>367</v>
      </c>
      <c r="C132" s="7">
        <v>2014</v>
      </c>
      <c r="D132" s="21" t="s">
        <v>4</v>
      </c>
      <c r="E132" s="21" t="s">
        <v>4</v>
      </c>
      <c r="F132" s="7">
        <v>18.399999999999999</v>
      </c>
    </row>
    <row r="133" spans="1:6">
      <c r="A133" s="19" t="s">
        <v>35</v>
      </c>
      <c r="B133" s="19" t="s">
        <v>368</v>
      </c>
      <c r="C133" s="7">
        <v>2014</v>
      </c>
      <c r="D133" s="21" t="s">
        <v>4</v>
      </c>
      <c r="E133" s="21" t="s">
        <v>4</v>
      </c>
      <c r="F133" s="7">
        <v>16.8</v>
      </c>
    </row>
    <row r="134" spans="1:6">
      <c r="A134" s="20" t="s">
        <v>3</v>
      </c>
      <c r="B134" s="19" t="s">
        <v>336</v>
      </c>
      <c r="C134" s="7">
        <v>2016</v>
      </c>
      <c r="D134" s="21" t="s">
        <v>4</v>
      </c>
      <c r="E134" s="21" t="s">
        <v>4</v>
      </c>
      <c r="F134" s="7">
        <v>20.100000000000001</v>
      </c>
    </row>
    <row r="135" spans="1:6">
      <c r="A135" s="20" t="s">
        <v>4</v>
      </c>
      <c r="B135" s="19" t="s">
        <v>337</v>
      </c>
      <c r="C135" s="7">
        <v>2016</v>
      </c>
      <c r="D135" s="21" t="s">
        <v>4</v>
      </c>
      <c r="E135" s="21" t="s">
        <v>4</v>
      </c>
      <c r="F135" s="7">
        <v>17.2</v>
      </c>
    </row>
    <row r="136" spans="1:6">
      <c r="A136" s="19" t="s">
        <v>5</v>
      </c>
      <c r="B136" s="19" t="s">
        <v>338</v>
      </c>
      <c r="C136" s="7">
        <v>2016</v>
      </c>
      <c r="D136" s="21" t="s">
        <v>4</v>
      </c>
      <c r="E136" s="21" t="s">
        <v>4</v>
      </c>
      <c r="F136" s="7">
        <v>14.9</v>
      </c>
    </row>
    <row r="137" spans="1:6">
      <c r="A137" s="19" t="s">
        <v>6</v>
      </c>
      <c r="B137" s="19" t="s">
        <v>339</v>
      </c>
      <c r="C137" s="7">
        <v>2016</v>
      </c>
      <c r="D137" s="21" t="s">
        <v>4</v>
      </c>
      <c r="E137" s="21" t="s">
        <v>4</v>
      </c>
      <c r="F137" s="7">
        <v>19.2</v>
      </c>
    </row>
    <row r="138" spans="1:6">
      <c r="A138" s="19" t="s">
        <v>7</v>
      </c>
      <c r="B138" s="19" t="s">
        <v>340</v>
      </c>
      <c r="C138" s="7">
        <v>2016</v>
      </c>
      <c r="D138" s="21" t="s">
        <v>4</v>
      </c>
      <c r="E138" s="21" t="s">
        <v>4</v>
      </c>
      <c r="F138" s="7">
        <v>25.6</v>
      </c>
    </row>
    <row r="139" spans="1:6">
      <c r="A139" s="19" t="s">
        <v>8</v>
      </c>
      <c r="B139" s="19" t="s">
        <v>341</v>
      </c>
      <c r="C139" s="7">
        <v>2016</v>
      </c>
      <c r="D139" s="21" t="s">
        <v>4</v>
      </c>
      <c r="E139" s="21" t="s">
        <v>4</v>
      </c>
      <c r="F139" s="7">
        <v>16.100000000000001</v>
      </c>
    </row>
    <row r="140" spans="1:6">
      <c r="A140" s="19" t="s">
        <v>9</v>
      </c>
      <c r="B140" s="19" t="s">
        <v>342</v>
      </c>
      <c r="C140" s="7">
        <v>2016</v>
      </c>
      <c r="D140" s="21" t="s">
        <v>4</v>
      </c>
      <c r="E140" s="21" t="s">
        <v>4</v>
      </c>
      <c r="F140" s="7">
        <v>21.1</v>
      </c>
    </row>
    <row r="141" spans="1:6">
      <c r="A141" s="19" t="s">
        <v>10</v>
      </c>
      <c r="B141" s="19" t="s">
        <v>343</v>
      </c>
      <c r="C141" s="7">
        <v>2016</v>
      </c>
      <c r="D141" s="21" t="s">
        <v>4</v>
      </c>
      <c r="E141" s="21" t="s">
        <v>4</v>
      </c>
      <c r="F141" s="7">
        <v>19.399999999999999</v>
      </c>
    </row>
    <row r="142" spans="1:6">
      <c r="A142" s="19" t="s">
        <v>11</v>
      </c>
      <c r="B142" s="19" t="s">
        <v>344</v>
      </c>
      <c r="C142" s="7">
        <v>2016</v>
      </c>
      <c r="D142" s="21" t="s">
        <v>4</v>
      </c>
      <c r="E142" s="21" t="s">
        <v>4</v>
      </c>
      <c r="F142" s="7">
        <v>18.2</v>
      </c>
    </row>
    <row r="143" spans="1:6">
      <c r="A143" s="19" t="s">
        <v>12</v>
      </c>
      <c r="B143" s="19" t="s">
        <v>345</v>
      </c>
      <c r="C143" s="7">
        <v>2016</v>
      </c>
      <c r="D143" s="21" t="s">
        <v>4</v>
      </c>
      <c r="E143" s="21" t="s">
        <v>4</v>
      </c>
      <c r="F143" s="7">
        <v>11.5</v>
      </c>
    </row>
    <row r="144" spans="1:6">
      <c r="A144" s="19" t="s">
        <v>13</v>
      </c>
      <c r="B144" s="19" t="s">
        <v>346</v>
      </c>
      <c r="C144" s="7">
        <v>2016</v>
      </c>
      <c r="D144" s="21" t="s">
        <v>4</v>
      </c>
      <c r="E144" s="21" t="s">
        <v>4</v>
      </c>
      <c r="F144" s="7">
        <v>18.600000000000001</v>
      </c>
    </row>
    <row r="145" spans="1:6">
      <c r="A145" s="19" t="s">
        <v>14</v>
      </c>
      <c r="B145" s="19" t="s">
        <v>347</v>
      </c>
      <c r="C145" s="7">
        <v>2016</v>
      </c>
      <c r="D145" s="21" t="s">
        <v>4</v>
      </c>
      <c r="E145" s="21" t="s">
        <v>4</v>
      </c>
      <c r="F145" s="7">
        <v>19.8</v>
      </c>
    </row>
    <row r="146" spans="1:6">
      <c r="A146" s="19" t="s">
        <v>15</v>
      </c>
      <c r="B146" s="19" t="s">
        <v>348</v>
      </c>
      <c r="C146" s="7">
        <v>2016</v>
      </c>
      <c r="D146" s="21" t="s">
        <v>4</v>
      </c>
      <c r="E146" s="21" t="s">
        <v>4</v>
      </c>
      <c r="F146" s="7">
        <v>27.8</v>
      </c>
    </row>
    <row r="147" spans="1:6">
      <c r="A147" s="19" t="s">
        <v>16</v>
      </c>
      <c r="B147" s="19" t="s">
        <v>349</v>
      </c>
      <c r="C147" s="7">
        <v>2016</v>
      </c>
      <c r="D147" s="21" t="s">
        <v>4</v>
      </c>
      <c r="E147" s="21" t="s">
        <v>4</v>
      </c>
      <c r="F147" s="7">
        <v>24.5</v>
      </c>
    </row>
    <row r="148" spans="1:6">
      <c r="A148" s="19" t="s">
        <v>17</v>
      </c>
      <c r="B148" s="19" t="s">
        <v>350</v>
      </c>
      <c r="C148" s="7">
        <v>2016</v>
      </c>
      <c r="D148" s="21" t="s">
        <v>4</v>
      </c>
      <c r="E148" s="21" t="s">
        <v>4</v>
      </c>
      <c r="F148" s="7">
        <v>15.4</v>
      </c>
    </row>
    <row r="149" spans="1:6">
      <c r="A149" s="19" t="s">
        <v>18</v>
      </c>
      <c r="B149" s="19" t="s">
        <v>351</v>
      </c>
      <c r="C149" s="7">
        <v>2016</v>
      </c>
      <c r="D149" s="21" t="s">
        <v>4</v>
      </c>
      <c r="E149" s="21" t="s">
        <v>4</v>
      </c>
      <c r="F149" s="7">
        <v>20.8</v>
      </c>
    </row>
    <row r="150" spans="1:6">
      <c r="A150" s="19" t="s">
        <v>19</v>
      </c>
      <c r="B150" s="19" t="s">
        <v>352</v>
      </c>
      <c r="C150" s="7">
        <v>2016</v>
      </c>
      <c r="D150" s="21" t="s">
        <v>4</v>
      </c>
      <c r="E150" s="21" t="s">
        <v>4</v>
      </c>
      <c r="F150" s="7">
        <v>25.9</v>
      </c>
    </row>
    <row r="151" spans="1:6">
      <c r="A151" s="19" t="s">
        <v>20</v>
      </c>
      <c r="B151" s="19" t="s">
        <v>353</v>
      </c>
      <c r="C151" s="7">
        <v>2016</v>
      </c>
      <c r="D151" s="21" t="s">
        <v>4</v>
      </c>
      <c r="E151" s="21" t="s">
        <v>4</v>
      </c>
      <c r="F151" s="7">
        <v>19.5</v>
      </c>
    </row>
    <row r="152" spans="1:6">
      <c r="A152" s="19" t="s">
        <v>21</v>
      </c>
      <c r="B152" s="19" t="s">
        <v>354</v>
      </c>
      <c r="C152" s="7">
        <v>2016</v>
      </c>
      <c r="D152" s="21" t="s">
        <v>4</v>
      </c>
      <c r="E152" s="21" t="s">
        <v>4</v>
      </c>
      <c r="F152" s="7">
        <v>19.899999999999999</v>
      </c>
    </row>
    <row r="153" spans="1:6">
      <c r="A153" s="19" t="s">
        <v>22</v>
      </c>
      <c r="B153" s="19" t="s">
        <v>355</v>
      </c>
      <c r="C153" s="7">
        <v>2016</v>
      </c>
      <c r="D153" s="21" t="s">
        <v>4</v>
      </c>
      <c r="E153" s="21" t="s">
        <v>4</v>
      </c>
      <c r="F153" s="7">
        <v>14.4</v>
      </c>
    </row>
    <row r="154" spans="1:6">
      <c r="A154" s="19" t="s">
        <v>23</v>
      </c>
      <c r="B154" s="19" t="s">
        <v>356</v>
      </c>
      <c r="C154" s="7">
        <v>2016</v>
      </c>
      <c r="D154" s="21" t="s">
        <v>4</v>
      </c>
      <c r="E154" s="21" t="s">
        <v>4</v>
      </c>
      <c r="F154" s="7">
        <v>31.4</v>
      </c>
    </row>
    <row r="155" spans="1:6">
      <c r="A155" s="19" t="s">
        <v>24</v>
      </c>
      <c r="B155" s="19" t="s">
        <v>357</v>
      </c>
      <c r="C155" s="7">
        <v>2016</v>
      </c>
      <c r="D155" s="21" t="s">
        <v>4</v>
      </c>
      <c r="E155" s="21" t="s">
        <v>4</v>
      </c>
      <c r="F155" s="7">
        <v>20.100000000000001</v>
      </c>
    </row>
    <row r="156" spans="1:6">
      <c r="A156" s="19" t="s">
        <v>25</v>
      </c>
      <c r="B156" s="19" t="s">
        <v>358</v>
      </c>
      <c r="C156" s="7">
        <v>2016</v>
      </c>
      <c r="D156" s="21" t="s">
        <v>4</v>
      </c>
      <c r="E156" s="21" t="s">
        <v>4</v>
      </c>
      <c r="F156" s="7">
        <v>13.4</v>
      </c>
    </row>
    <row r="157" spans="1:6">
      <c r="A157" s="19" t="s">
        <v>26</v>
      </c>
      <c r="B157" s="19" t="s">
        <v>359</v>
      </c>
      <c r="C157" s="7">
        <v>2016</v>
      </c>
      <c r="D157" s="21" t="s">
        <v>4</v>
      </c>
      <c r="E157" s="21" t="s">
        <v>4</v>
      </c>
      <c r="F157" s="7">
        <v>16.399999999999999</v>
      </c>
    </row>
    <row r="158" spans="1:6">
      <c r="A158" s="19" t="s">
        <v>27</v>
      </c>
      <c r="B158" s="19" t="s">
        <v>360</v>
      </c>
      <c r="C158" s="7">
        <v>2016</v>
      </c>
      <c r="D158" s="21" t="s">
        <v>4</v>
      </c>
      <c r="E158" s="21" t="s">
        <v>4</v>
      </c>
      <c r="F158" s="7">
        <v>20.100000000000001</v>
      </c>
    </row>
    <row r="159" spans="1:6">
      <c r="A159" s="19" t="s">
        <v>28</v>
      </c>
      <c r="B159" s="19" t="s">
        <v>361</v>
      </c>
      <c r="C159" s="7">
        <v>2016</v>
      </c>
      <c r="D159" s="21" t="s">
        <v>4</v>
      </c>
      <c r="E159" s="21" t="s">
        <v>4</v>
      </c>
      <c r="F159" s="7">
        <v>22.7</v>
      </c>
    </row>
    <row r="160" spans="1:6">
      <c r="A160" s="19" t="s">
        <v>29</v>
      </c>
      <c r="B160" s="19" t="s">
        <v>362</v>
      </c>
      <c r="C160" s="7">
        <v>2016</v>
      </c>
      <c r="D160" s="21" t="s">
        <v>4</v>
      </c>
      <c r="E160" s="21" t="s">
        <v>4</v>
      </c>
      <c r="F160" s="7">
        <v>21</v>
      </c>
    </row>
    <row r="161" spans="1:6">
      <c r="A161" s="19" t="s">
        <v>30</v>
      </c>
      <c r="B161" s="19" t="s">
        <v>363</v>
      </c>
      <c r="C161" s="7">
        <v>2016</v>
      </c>
      <c r="D161" s="21" t="s">
        <v>4</v>
      </c>
      <c r="E161" s="21" t="s">
        <v>4</v>
      </c>
      <c r="F161" s="7">
        <v>45.3</v>
      </c>
    </row>
    <row r="162" spans="1:6">
      <c r="A162" s="19" t="s">
        <v>31</v>
      </c>
      <c r="B162" s="19" t="s">
        <v>364</v>
      </c>
      <c r="C162" s="7">
        <v>2016</v>
      </c>
      <c r="D162" s="21" t="s">
        <v>4</v>
      </c>
      <c r="E162" s="21" t="s">
        <v>4</v>
      </c>
      <c r="F162" s="7">
        <v>19.2</v>
      </c>
    </row>
    <row r="163" spans="1:6">
      <c r="A163" s="19" t="s">
        <v>32</v>
      </c>
      <c r="B163" s="19" t="s">
        <v>365</v>
      </c>
      <c r="C163" s="7">
        <v>2016</v>
      </c>
      <c r="D163" s="21" t="s">
        <v>4</v>
      </c>
      <c r="E163" s="21" t="s">
        <v>4</v>
      </c>
      <c r="F163" s="7">
        <v>22.2</v>
      </c>
    </row>
    <row r="164" spans="1:6">
      <c r="A164" s="19" t="s">
        <v>33</v>
      </c>
      <c r="B164" s="19" t="s">
        <v>366</v>
      </c>
      <c r="C164" s="7">
        <v>2016</v>
      </c>
      <c r="D164" s="21" t="s">
        <v>4</v>
      </c>
      <c r="E164" s="21" t="s">
        <v>4</v>
      </c>
      <c r="F164" s="7">
        <v>22.2</v>
      </c>
    </row>
    <row r="165" spans="1:6">
      <c r="A165" s="19" t="s">
        <v>34</v>
      </c>
      <c r="B165" s="19" t="s">
        <v>367</v>
      </c>
      <c r="C165" s="7">
        <v>2016</v>
      </c>
      <c r="D165" s="21" t="s">
        <v>4</v>
      </c>
      <c r="E165" s="21" t="s">
        <v>4</v>
      </c>
      <c r="F165" s="7">
        <v>19.3</v>
      </c>
    </row>
    <row r="166" spans="1:6">
      <c r="A166" s="19" t="s">
        <v>35</v>
      </c>
      <c r="B166" s="19" t="s">
        <v>368</v>
      </c>
      <c r="C166" s="7">
        <v>2016</v>
      </c>
      <c r="D166" s="21" t="s">
        <v>4</v>
      </c>
      <c r="E166" s="21" t="s">
        <v>4</v>
      </c>
      <c r="F166" s="7">
        <v>15.1</v>
      </c>
    </row>
    <row r="167" spans="1:6">
      <c r="A167" s="20" t="s">
        <v>3</v>
      </c>
      <c r="B167" s="19" t="s">
        <v>336</v>
      </c>
      <c r="C167" s="7">
        <v>2018</v>
      </c>
      <c r="D167" s="21" t="s">
        <v>4</v>
      </c>
      <c r="E167" s="21" t="s">
        <v>4</v>
      </c>
      <c r="F167" s="7">
        <v>20.399999999999999</v>
      </c>
    </row>
    <row r="168" spans="1:6">
      <c r="A168" s="20" t="s">
        <v>4</v>
      </c>
      <c r="B168" s="19" t="s">
        <v>337</v>
      </c>
      <c r="C168" s="7">
        <v>2018</v>
      </c>
      <c r="D168" s="21" t="s">
        <v>4</v>
      </c>
      <c r="E168" s="21" t="s">
        <v>4</v>
      </c>
      <c r="F168" s="7">
        <v>13</v>
      </c>
    </row>
    <row r="169" spans="1:6">
      <c r="A169" s="19" t="s">
        <v>5</v>
      </c>
      <c r="B169" s="19" t="s">
        <v>338</v>
      </c>
      <c r="C169" s="7">
        <v>2018</v>
      </c>
      <c r="D169" s="21" t="s">
        <v>4</v>
      </c>
      <c r="E169" s="21" t="s">
        <v>4</v>
      </c>
      <c r="F169" s="7">
        <v>14.1</v>
      </c>
    </row>
    <row r="170" spans="1:6">
      <c r="A170" s="19" t="s">
        <v>6</v>
      </c>
      <c r="B170" s="19" t="s">
        <v>339</v>
      </c>
      <c r="C170" s="7">
        <v>2018</v>
      </c>
      <c r="D170" s="21" t="s">
        <v>4</v>
      </c>
      <c r="E170" s="21" t="s">
        <v>4</v>
      </c>
      <c r="F170" s="7">
        <v>17.8</v>
      </c>
    </row>
    <row r="171" spans="1:6">
      <c r="A171" s="19" t="s">
        <v>7</v>
      </c>
      <c r="B171" s="19" t="s">
        <v>340</v>
      </c>
      <c r="C171" s="7">
        <v>2018</v>
      </c>
      <c r="D171" s="21" t="s">
        <v>4</v>
      </c>
      <c r="E171" s="21" t="s">
        <v>4</v>
      </c>
      <c r="F171" s="7">
        <v>27.4</v>
      </c>
    </row>
    <row r="172" spans="1:6">
      <c r="A172" s="19" t="s">
        <v>8</v>
      </c>
      <c r="B172" s="19" t="s">
        <v>341</v>
      </c>
      <c r="C172" s="7">
        <v>2018</v>
      </c>
      <c r="D172" s="21" t="s">
        <v>4</v>
      </c>
      <c r="E172" s="21" t="s">
        <v>4</v>
      </c>
      <c r="F172" s="7">
        <v>18.3</v>
      </c>
    </row>
    <row r="173" spans="1:6">
      <c r="A173" s="19" t="s">
        <v>9</v>
      </c>
      <c r="B173" s="19" t="s">
        <v>342</v>
      </c>
      <c r="C173" s="7">
        <v>2018</v>
      </c>
      <c r="D173" s="21" t="s">
        <v>4</v>
      </c>
      <c r="E173" s="21" t="s">
        <v>4</v>
      </c>
      <c r="F173" s="7">
        <v>21.6</v>
      </c>
    </row>
    <row r="174" spans="1:6">
      <c r="A174" s="19" t="s">
        <v>10</v>
      </c>
      <c r="B174" s="19" t="s">
        <v>343</v>
      </c>
      <c r="C174" s="7">
        <v>2018</v>
      </c>
      <c r="D174" s="21" t="s">
        <v>4</v>
      </c>
      <c r="E174" s="21" t="s">
        <v>4</v>
      </c>
      <c r="F174" s="7">
        <v>22.3</v>
      </c>
    </row>
    <row r="175" spans="1:6">
      <c r="A175" s="19" t="s">
        <v>11</v>
      </c>
      <c r="B175" s="19" t="s">
        <v>344</v>
      </c>
      <c r="C175" s="7">
        <v>2018</v>
      </c>
      <c r="D175" s="21" t="s">
        <v>4</v>
      </c>
      <c r="E175" s="21" t="s">
        <v>4</v>
      </c>
      <c r="F175" s="7">
        <v>17.7</v>
      </c>
    </row>
    <row r="176" spans="1:6">
      <c r="A176" s="19" t="s">
        <v>12</v>
      </c>
      <c r="B176" s="19" t="s">
        <v>345</v>
      </c>
      <c r="C176" s="7">
        <v>2018</v>
      </c>
      <c r="D176" s="21" t="s">
        <v>4</v>
      </c>
      <c r="E176" s="21" t="s">
        <v>4</v>
      </c>
      <c r="F176" s="7">
        <v>13.9</v>
      </c>
    </row>
    <row r="177" spans="1:6">
      <c r="A177" s="19" t="s">
        <v>13</v>
      </c>
      <c r="B177" s="19" t="s">
        <v>346</v>
      </c>
      <c r="C177" s="7">
        <v>2018</v>
      </c>
      <c r="D177" s="21" t="s">
        <v>4</v>
      </c>
      <c r="E177" s="21" t="s">
        <v>4</v>
      </c>
      <c r="F177" s="7">
        <v>18.8</v>
      </c>
    </row>
    <row r="178" spans="1:6">
      <c r="A178" s="19" t="s">
        <v>14</v>
      </c>
      <c r="B178" s="19" t="s">
        <v>347</v>
      </c>
      <c r="C178" s="7">
        <v>2018</v>
      </c>
      <c r="D178" s="21" t="s">
        <v>4</v>
      </c>
      <c r="E178" s="21" t="s">
        <v>4</v>
      </c>
      <c r="F178" s="7">
        <v>20.7</v>
      </c>
    </row>
    <row r="179" spans="1:6">
      <c r="A179" s="19" t="s">
        <v>15</v>
      </c>
      <c r="B179" s="19" t="s">
        <v>348</v>
      </c>
      <c r="C179" s="7">
        <v>2018</v>
      </c>
      <c r="D179" s="21" t="s">
        <v>4</v>
      </c>
      <c r="E179" s="21" t="s">
        <v>4</v>
      </c>
      <c r="F179" s="7">
        <v>35.6</v>
      </c>
    </row>
    <row r="180" spans="1:6">
      <c r="A180" s="19" t="s">
        <v>16</v>
      </c>
      <c r="B180" s="19" t="s">
        <v>349</v>
      </c>
      <c r="C180" s="7">
        <v>2018</v>
      </c>
      <c r="D180" s="21" t="s">
        <v>4</v>
      </c>
      <c r="E180" s="21" t="s">
        <v>4</v>
      </c>
      <c r="F180" s="7">
        <v>22.7</v>
      </c>
    </row>
    <row r="181" spans="1:6">
      <c r="A181" s="19" t="s">
        <v>17</v>
      </c>
      <c r="B181" s="19" t="s">
        <v>350</v>
      </c>
      <c r="C181" s="7">
        <v>2018</v>
      </c>
      <c r="D181" s="21" t="s">
        <v>4</v>
      </c>
      <c r="E181" s="21" t="s">
        <v>4</v>
      </c>
      <c r="F181" s="7">
        <v>15.1</v>
      </c>
    </row>
    <row r="182" spans="1:6">
      <c r="A182" s="19" t="s">
        <v>18</v>
      </c>
      <c r="B182" s="19" t="s">
        <v>351</v>
      </c>
      <c r="C182" s="7">
        <v>2018</v>
      </c>
      <c r="D182" s="21" t="s">
        <v>4</v>
      </c>
      <c r="E182" s="21" t="s">
        <v>4</v>
      </c>
      <c r="F182" s="7">
        <v>19.8</v>
      </c>
    </row>
    <row r="183" spans="1:6">
      <c r="A183" s="19" t="s">
        <v>19</v>
      </c>
      <c r="B183" s="19" t="s">
        <v>352</v>
      </c>
      <c r="C183" s="7">
        <v>2018</v>
      </c>
      <c r="D183" s="21" t="s">
        <v>4</v>
      </c>
      <c r="E183" s="21" t="s">
        <v>4</v>
      </c>
      <c r="F183" s="7">
        <v>21.1</v>
      </c>
    </row>
    <row r="184" spans="1:6">
      <c r="A184" s="19" t="s">
        <v>20</v>
      </c>
      <c r="B184" s="19" t="s">
        <v>353</v>
      </c>
      <c r="C184" s="7">
        <v>2018</v>
      </c>
      <c r="D184" s="21" t="s">
        <v>4</v>
      </c>
      <c r="E184" s="21" t="s">
        <v>4</v>
      </c>
      <c r="F184" s="7">
        <v>24.6</v>
      </c>
    </row>
    <row r="185" spans="1:6">
      <c r="A185" s="19" t="s">
        <v>21</v>
      </c>
      <c r="B185" s="19" t="s">
        <v>354</v>
      </c>
      <c r="C185" s="7">
        <v>2018</v>
      </c>
      <c r="D185" s="21" t="s">
        <v>4</v>
      </c>
      <c r="E185" s="21" t="s">
        <v>4</v>
      </c>
      <c r="F185" s="7">
        <v>18.899999999999999</v>
      </c>
    </row>
    <row r="186" spans="1:6">
      <c r="A186" s="19" t="s">
        <v>22</v>
      </c>
      <c r="B186" s="19" t="s">
        <v>355</v>
      </c>
      <c r="C186" s="7">
        <v>2018</v>
      </c>
      <c r="D186" s="21" t="s">
        <v>4</v>
      </c>
      <c r="E186" s="21" t="s">
        <v>4</v>
      </c>
      <c r="F186" s="7">
        <v>12.2</v>
      </c>
    </row>
    <row r="187" spans="1:6">
      <c r="A187" s="19" t="s">
        <v>23</v>
      </c>
      <c r="B187" s="19" t="s">
        <v>356</v>
      </c>
      <c r="C187" s="7">
        <v>2018</v>
      </c>
      <c r="D187" s="21" t="s">
        <v>4</v>
      </c>
      <c r="E187" s="21" t="s">
        <v>4</v>
      </c>
      <c r="F187" s="7">
        <v>27.9</v>
      </c>
    </row>
    <row r="188" spans="1:6">
      <c r="A188" s="19" t="s">
        <v>24</v>
      </c>
      <c r="B188" s="19" t="s">
        <v>357</v>
      </c>
      <c r="C188" s="7">
        <v>2018</v>
      </c>
      <c r="D188" s="21" t="s">
        <v>4</v>
      </c>
      <c r="E188" s="21" t="s">
        <v>4</v>
      </c>
      <c r="F188" s="7">
        <v>20.8</v>
      </c>
    </row>
    <row r="189" spans="1:6">
      <c r="A189" s="19" t="s">
        <v>25</v>
      </c>
      <c r="B189" s="19" t="s">
        <v>358</v>
      </c>
      <c r="C189" s="7">
        <v>2018</v>
      </c>
      <c r="D189" s="21" t="s">
        <v>4</v>
      </c>
      <c r="E189" s="21" t="s">
        <v>4</v>
      </c>
      <c r="F189" s="7">
        <v>13.9</v>
      </c>
    </row>
    <row r="190" spans="1:6">
      <c r="A190" s="19" t="s">
        <v>26</v>
      </c>
      <c r="B190" s="19" t="s">
        <v>359</v>
      </c>
      <c r="C190" s="7">
        <v>2018</v>
      </c>
      <c r="D190" s="21" t="s">
        <v>4</v>
      </c>
      <c r="E190" s="21" t="s">
        <v>4</v>
      </c>
      <c r="F190" s="7">
        <v>17.899999999999999</v>
      </c>
    </row>
    <row r="191" spans="1:6">
      <c r="A191" s="19" t="s">
        <v>27</v>
      </c>
      <c r="B191" s="19" t="s">
        <v>360</v>
      </c>
      <c r="C191" s="7">
        <v>2018</v>
      </c>
      <c r="D191" s="21" t="s">
        <v>4</v>
      </c>
      <c r="E191" s="21" t="s">
        <v>4</v>
      </c>
      <c r="F191" s="7">
        <v>17</v>
      </c>
    </row>
    <row r="192" spans="1:6">
      <c r="A192" s="19" t="s">
        <v>28</v>
      </c>
      <c r="B192" s="19" t="s">
        <v>361</v>
      </c>
      <c r="C192" s="7">
        <v>2018</v>
      </c>
      <c r="D192" s="21" t="s">
        <v>4</v>
      </c>
      <c r="E192" s="21" t="s">
        <v>4</v>
      </c>
      <c r="F192" s="7">
        <v>24.5</v>
      </c>
    </row>
    <row r="193" spans="1:6">
      <c r="A193" s="19" t="s">
        <v>29</v>
      </c>
      <c r="B193" s="19" t="s">
        <v>362</v>
      </c>
      <c r="C193" s="7">
        <v>2018</v>
      </c>
      <c r="D193" s="21" t="s">
        <v>4</v>
      </c>
      <c r="E193" s="21" t="s">
        <v>4</v>
      </c>
      <c r="F193" s="7">
        <v>21.5</v>
      </c>
    </row>
    <row r="194" spans="1:6">
      <c r="A194" s="19" t="s">
        <v>30</v>
      </c>
      <c r="B194" s="19" t="s">
        <v>363</v>
      </c>
      <c r="C194" s="7">
        <v>2018</v>
      </c>
      <c r="D194" s="21" t="s">
        <v>4</v>
      </c>
      <c r="E194" s="21" t="s">
        <v>4</v>
      </c>
      <c r="F194" s="7">
        <v>46.8</v>
      </c>
    </row>
    <row r="195" spans="1:6">
      <c r="A195" s="19" t="s">
        <v>31</v>
      </c>
      <c r="B195" s="19" t="s">
        <v>364</v>
      </c>
      <c r="C195" s="7">
        <v>2018</v>
      </c>
      <c r="D195" s="21" t="s">
        <v>4</v>
      </c>
      <c r="E195" s="21" t="s">
        <v>4</v>
      </c>
      <c r="F195" s="7">
        <v>16.7</v>
      </c>
    </row>
    <row r="196" spans="1:6">
      <c r="A196" s="19" t="s">
        <v>32</v>
      </c>
      <c r="B196" s="19" t="s">
        <v>365</v>
      </c>
      <c r="C196" s="7">
        <v>2018</v>
      </c>
      <c r="D196" s="21" t="s">
        <v>4</v>
      </c>
      <c r="E196" s="21" t="s">
        <v>4</v>
      </c>
      <c r="F196" s="7">
        <v>20.2</v>
      </c>
    </row>
    <row r="197" spans="1:6">
      <c r="A197" s="19" t="s">
        <v>33</v>
      </c>
      <c r="B197" s="19" t="s">
        <v>366</v>
      </c>
      <c r="C197" s="7">
        <v>2018</v>
      </c>
      <c r="D197" s="21" t="s">
        <v>4</v>
      </c>
      <c r="E197" s="21" t="s">
        <v>4</v>
      </c>
      <c r="F197" s="7">
        <v>27</v>
      </c>
    </row>
    <row r="198" spans="1:6">
      <c r="A198" s="19" t="s">
        <v>34</v>
      </c>
      <c r="B198" s="19" t="s">
        <v>367</v>
      </c>
      <c r="C198" s="7">
        <v>2018</v>
      </c>
      <c r="D198" s="21" t="s">
        <v>4</v>
      </c>
      <c r="E198" s="21" t="s">
        <v>4</v>
      </c>
      <c r="F198" s="7">
        <v>19.399999999999999</v>
      </c>
    </row>
    <row r="199" spans="1:6">
      <c r="A199" s="19" t="s">
        <v>35</v>
      </c>
      <c r="B199" s="19" t="s">
        <v>368</v>
      </c>
      <c r="C199" s="7">
        <v>2018</v>
      </c>
      <c r="D199" s="21" t="s">
        <v>4</v>
      </c>
      <c r="E199" s="21" t="s">
        <v>4</v>
      </c>
      <c r="F199" s="7">
        <v>16.600000000000001</v>
      </c>
    </row>
    <row r="200" spans="1:6">
      <c r="A200" s="20" t="s">
        <v>3</v>
      </c>
      <c r="B200" s="19" t="s">
        <v>336</v>
      </c>
      <c r="C200" s="7">
        <v>2020</v>
      </c>
      <c r="D200" s="21" t="s">
        <v>4</v>
      </c>
      <c r="E200" s="21" t="s">
        <v>4</v>
      </c>
      <c r="F200" s="22">
        <v>22.5</v>
      </c>
    </row>
    <row r="201" spans="1:6">
      <c r="A201" s="20" t="s">
        <v>4</v>
      </c>
      <c r="B201" s="19" t="s">
        <v>337</v>
      </c>
      <c r="C201" s="7">
        <v>2020</v>
      </c>
      <c r="D201" s="21" t="s">
        <v>4</v>
      </c>
      <c r="E201" s="21" t="s">
        <v>4</v>
      </c>
      <c r="F201" s="22">
        <v>18.2</v>
      </c>
    </row>
    <row r="202" spans="1:6">
      <c r="A202" s="19" t="s">
        <v>5</v>
      </c>
      <c r="B202" s="19" t="s">
        <v>338</v>
      </c>
      <c r="C202" s="7">
        <v>2020</v>
      </c>
      <c r="D202" s="21" t="s">
        <v>4</v>
      </c>
      <c r="E202" s="21" t="s">
        <v>4</v>
      </c>
      <c r="F202" s="22">
        <v>13.4</v>
      </c>
    </row>
    <row r="203" spans="1:6">
      <c r="A203" s="19" t="s">
        <v>6</v>
      </c>
      <c r="B203" s="19" t="s">
        <v>339</v>
      </c>
      <c r="C203" s="7">
        <v>2020</v>
      </c>
      <c r="D203" s="21" t="s">
        <v>4</v>
      </c>
      <c r="E203" s="21" t="s">
        <v>4</v>
      </c>
      <c r="F203" s="22">
        <v>23.4</v>
      </c>
    </row>
    <row r="204" spans="1:6">
      <c r="A204" s="19" t="s">
        <v>7</v>
      </c>
      <c r="B204" s="19" t="s">
        <v>340</v>
      </c>
      <c r="C204" s="7">
        <v>2020</v>
      </c>
      <c r="D204" s="21" t="s">
        <v>4</v>
      </c>
      <c r="E204" s="21" t="s">
        <v>4</v>
      </c>
      <c r="F204" s="22">
        <v>26.1</v>
      </c>
    </row>
    <row r="205" spans="1:6">
      <c r="A205" s="19" t="s">
        <v>8</v>
      </c>
      <c r="B205" s="19" t="s">
        <v>341</v>
      </c>
      <c r="C205" s="7">
        <v>2020</v>
      </c>
      <c r="D205" s="21" t="s">
        <v>4</v>
      </c>
      <c r="E205" s="21" t="s">
        <v>4</v>
      </c>
      <c r="F205" s="22">
        <v>15.5</v>
      </c>
    </row>
    <row r="206" spans="1:6">
      <c r="A206" s="19" t="s">
        <v>9</v>
      </c>
      <c r="B206" s="19" t="s">
        <v>342</v>
      </c>
      <c r="C206" s="7">
        <v>2020</v>
      </c>
      <c r="D206" s="21" t="s">
        <v>4</v>
      </c>
      <c r="E206" s="21" t="s">
        <v>4</v>
      </c>
      <c r="F206" s="22">
        <v>17.7</v>
      </c>
    </row>
    <row r="207" spans="1:6">
      <c r="A207" s="19" t="s">
        <v>10</v>
      </c>
      <c r="B207" s="19" t="s">
        <v>343</v>
      </c>
      <c r="C207" s="7">
        <v>2020</v>
      </c>
      <c r="D207" s="21" t="s">
        <v>4</v>
      </c>
      <c r="E207" s="21" t="s">
        <v>4</v>
      </c>
      <c r="F207" s="22">
        <v>24.5</v>
      </c>
    </row>
    <row r="208" spans="1:6">
      <c r="A208" s="19" t="s">
        <v>11</v>
      </c>
      <c r="B208" s="19" t="s">
        <v>344</v>
      </c>
      <c r="C208" s="7">
        <v>2020</v>
      </c>
      <c r="D208" s="21" t="s">
        <v>4</v>
      </c>
      <c r="E208" s="21" t="s">
        <v>4</v>
      </c>
      <c r="F208" s="22">
        <v>13.5</v>
      </c>
    </row>
    <row r="209" spans="1:6">
      <c r="A209" s="19" t="s">
        <v>12</v>
      </c>
      <c r="B209" s="19" t="s">
        <v>345</v>
      </c>
      <c r="C209" s="7">
        <v>2020</v>
      </c>
      <c r="D209" s="21" t="s">
        <v>4</v>
      </c>
      <c r="E209" s="21" t="s">
        <v>4</v>
      </c>
      <c r="F209" s="22">
        <v>17.8</v>
      </c>
    </row>
    <row r="210" spans="1:6">
      <c r="A210" s="19" t="s">
        <v>13</v>
      </c>
      <c r="B210" s="19" t="s">
        <v>346</v>
      </c>
      <c r="C210" s="7">
        <v>2020</v>
      </c>
      <c r="D210" s="21" t="s">
        <v>4</v>
      </c>
      <c r="E210" s="21" t="s">
        <v>4</v>
      </c>
      <c r="F210" s="22">
        <v>18.899999999999999</v>
      </c>
    </row>
    <row r="211" spans="1:6">
      <c r="A211" s="19" t="s">
        <v>14</v>
      </c>
      <c r="B211" s="19" t="s">
        <v>347</v>
      </c>
      <c r="C211" s="7">
        <v>2020</v>
      </c>
      <c r="D211" s="21" t="s">
        <v>4</v>
      </c>
      <c r="E211" s="21" t="s">
        <v>4</v>
      </c>
      <c r="F211" s="22">
        <v>24.6</v>
      </c>
    </row>
    <row r="212" spans="1:6">
      <c r="A212" s="19" t="s">
        <v>15</v>
      </c>
      <c r="B212" s="19" t="s">
        <v>348</v>
      </c>
      <c r="C212" s="7">
        <v>2020</v>
      </c>
      <c r="D212" s="21" t="s">
        <v>4</v>
      </c>
      <c r="E212" s="21" t="s">
        <v>4</v>
      </c>
      <c r="F212" s="22">
        <v>36.1</v>
      </c>
    </row>
    <row r="213" spans="1:6">
      <c r="A213" s="19" t="s">
        <v>16</v>
      </c>
      <c r="B213" s="19" t="s">
        <v>349</v>
      </c>
      <c r="C213" s="7">
        <v>2020</v>
      </c>
      <c r="D213" s="21" t="s">
        <v>4</v>
      </c>
      <c r="E213" s="21" t="s">
        <v>4</v>
      </c>
      <c r="F213" s="22">
        <v>28.5</v>
      </c>
    </row>
    <row r="214" spans="1:6">
      <c r="A214" s="19" t="s">
        <v>17</v>
      </c>
      <c r="B214" s="19" t="s">
        <v>350</v>
      </c>
      <c r="C214" s="7">
        <v>2020</v>
      </c>
      <c r="D214" s="21" t="s">
        <v>4</v>
      </c>
      <c r="E214" s="21" t="s">
        <v>4</v>
      </c>
      <c r="F214" s="22">
        <v>14.8</v>
      </c>
    </row>
    <row r="215" spans="1:6">
      <c r="A215" s="19" t="s">
        <v>18</v>
      </c>
      <c r="B215" s="19" t="s">
        <v>351</v>
      </c>
      <c r="C215" s="7">
        <v>2020</v>
      </c>
      <c r="D215" s="21" t="s">
        <v>4</v>
      </c>
      <c r="E215" s="21" t="s">
        <v>4</v>
      </c>
      <c r="F215" s="22">
        <v>24.2</v>
      </c>
    </row>
    <row r="216" spans="1:6">
      <c r="A216" s="19" t="s">
        <v>19</v>
      </c>
      <c r="B216" s="19" t="s">
        <v>352</v>
      </c>
      <c r="C216" s="7">
        <v>2020</v>
      </c>
      <c r="D216" s="21" t="s">
        <v>4</v>
      </c>
      <c r="E216" s="21" t="s">
        <v>4</v>
      </c>
      <c r="F216" s="22">
        <v>23.3</v>
      </c>
    </row>
    <row r="217" spans="1:6">
      <c r="A217" s="19" t="s">
        <v>20</v>
      </c>
      <c r="B217" s="19" t="s">
        <v>353</v>
      </c>
      <c r="C217" s="7">
        <v>2020</v>
      </c>
      <c r="D217" s="21" t="s">
        <v>4</v>
      </c>
      <c r="E217" s="21" t="s">
        <v>4</v>
      </c>
      <c r="F217" s="22">
        <v>24.4</v>
      </c>
    </row>
    <row r="218" spans="1:6">
      <c r="A218" s="19" t="s">
        <v>21</v>
      </c>
      <c r="B218" s="19" t="s">
        <v>354</v>
      </c>
      <c r="C218" s="7">
        <v>2020</v>
      </c>
      <c r="D218" s="21" t="s">
        <v>4</v>
      </c>
      <c r="E218" s="21" t="s">
        <v>4</v>
      </c>
      <c r="F218" s="22">
        <v>20.399999999999999</v>
      </c>
    </row>
    <row r="219" spans="1:6">
      <c r="A219" s="19" t="s">
        <v>22</v>
      </c>
      <c r="B219" s="19" t="s">
        <v>355</v>
      </c>
      <c r="C219" s="7">
        <v>2020</v>
      </c>
      <c r="D219" s="21" t="s">
        <v>4</v>
      </c>
      <c r="E219" s="21" t="s">
        <v>4</v>
      </c>
      <c r="F219" s="22">
        <v>14.7</v>
      </c>
    </row>
    <row r="220" spans="1:6">
      <c r="A220" s="19" t="s">
        <v>23</v>
      </c>
      <c r="B220" s="19" t="s">
        <v>356</v>
      </c>
      <c r="C220" s="7">
        <v>2020</v>
      </c>
      <c r="D220" s="21" t="s">
        <v>4</v>
      </c>
      <c r="E220" s="21" t="s">
        <v>4</v>
      </c>
      <c r="F220" s="22">
        <v>33.299999999999997</v>
      </c>
    </row>
    <row r="221" spans="1:6">
      <c r="A221" s="19" t="s">
        <v>24</v>
      </c>
      <c r="B221" s="19" t="s">
        <v>357</v>
      </c>
      <c r="C221" s="7">
        <v>2020</v>
      </c>
      <c r="D221" s="21" t="s">
        <v>4</v>
      </c>
      <c r="E221" s="21" t="s">
        <v>4</v>
      </c>
      <c r="F221" s="22">
        <v>30.8</v>
      </c>
    </row>
    <row r="222" spans="1:6">
      <c r="A222" s="19" t="s">
        <v>25</v>
      </c>
      <c r="B222" s="19" t="s">
        <v>358</v>
      </c>
      <c r="C222" s="7">
        <v>2020</v>
      </c>
      <c r="D222" s="21" t="s">
        <v>4</v>
      </c>
      <c r="E222" s="21" t="s">
        <v>4</v>
      </c>
      <c r="F222" s="22">
        <v>18.2</v>
      </c>
    </row>
    <row r="223" spans="1:6">
      <c r="A223" s="19" t="s">
        <v>26</v>
      </c>
      <c r="B223" s="19" t="s">
        <v>359</v>
      </c>
      <c r="C223" s="7">
        <v>2020</v>
      </c>
      <c r="D223" s="21" t="s">
        <v>4</v>
      </c>
      <c r="E223" s="21" t="s">
        <v>4</v>
      </c>
      <c r="F223" s="22">
        <v>29.4</v>
      </c>
    </row>
    <row r="224" spans="1:6">
      <c r="A224" s="19" t="s">
        <v>27</v>
      </c>
      <c r="B224" s="19" t="s">
        <v>360</v>
      </c>
      <c r="C224" s="7">
        <v>2020</v>
      </c>
      <c r="D224" s="21" t="s">
        <v>4</v>
      </c>
      <c r="E224" s="21" t="s">
        <v>4</v>
      </c>
      <c r="F224" s="22">
        <v>18.7</v>
      </c>
    </row>
    <row r="225" spans="1:6">
      <c r="A225" s="19" t="s">
        <v>28</v>
      </c>
      <c r="B225" s="19" t="s">
        <v>361</v>
      </c>
      <c r="C225" s="7">
        <v>2020</v>
      </c>
      <c r="D225" s="21" t="s">
        <v>4</v>
      </c>
      <c r="E225" s="21" t="s">
        <v>4</v>
      </c>
      <c r="F225" s="22">
        <v>22.1</v>
      </c>
    </row>
    <row r="226" spans="1:6">
      <c r="A226" s="19" t="s">
        <v>29</v>
      </c>
      <c r="B226" s="19" t="s">
        <v>362</v>
      </c>
      <c r="C226" s="7">
        <v>2020</v>
      </c>
      <c r="D226" s="21" t="s">
        <v>4</v>
      </c>
      <c r="E226" s="21" t="s">
        <v>4</v>
      </c>
      <c r="F226" s="22">
        <v>22.3</v>
      </c>
    </row>
    <row r="227" spans="1:6">
      <c r="A227" s="19" t="s">
        <v>30</v>
      </c>
      <c r="B227" s="19" t="s">
        <v>363</v>
      </c>
      <c r="C227" s="7">
        <v>2020</v>
      </c>
      <c r="D227" s="21" t="s">
        <v>4</v>
      </c>
      <c r="E227" s="21" t="s">
        <v>4</v>
      </c>
      <c r="F227" s="22">
        <v>43.3</v>
      </c>
    </row>
    <row r="228" spans="1:6">
      <c r="A228" s="19" t="s">
        <v>31</v>
      </c>
      <c r="B228" s="19" t="s">
        <v>364</v>
      </c>
      <c r="C228" s="7">
        <v>2020</v>
      </c>
      <c r="D228" s="21" t="s">
        <v>4</v>
      </c>
      <c r="E228" s="21" t="s">
        <v>4</v>
      </c>
      <c r="F228" s="22">
        <v>14.1</v>
      </c>
    </row>
    <row r="229" spans="1:6">
      <c r="A229" s="19" t="s">
        <v>32</v>
      </c>
      <c r="B229" s="19" t="s">
        <v>365</v>
      </c>
      <c r="C229" s="7">
        <v>2020</v>
      </c>
      <c r="D229" s="21" t="s">
        <v>4</v>
      </c>
      <c r="E229" s="21" t="s">
        <v>4</v>
      </c>
      <c r="F229" s="22">
        <v>32.9</v>
      </c>
    </row>
    <row r="230" spans="1:6">
      <c r="A230" s="19" t="s">
        <v>33</v>
      </c>
      <c r="B230" s="19" t="s">
        <v>366</v>
      </c>
      <c r="C230" s="7">
        <v>2020</v>
      </c>
      <c r="D230" s="21" t="s">
        <v>4</v>
      </c>
      <c r="E230" s="21" t="s">
        <v>4</v>
      </c>
      <c r="F230" s="22">
        <v>24.4</v>
      </c>
    </row>
    <row r="231" spans="1:6">
      <c r="A231" s="19" t="s">
        <v>34</v>
      </c>
      <c r="B231" s="19" t="s">
        <v>367</v>
      </c>
      <c r="C231" s="7">
        <v>2020</v>
      </c>
      <c r="D231" s="21" t="s">
        <v>4</v>
      </c>
      <c r="E231" s="21" t="s">
        <v>4</v>
      </c>
      <c r="F231" s="22">
        <v>24.6</v>
      </c>
    </row>
    <row r="232" spans="1:6">
      <c r="A232" s="19" t="s">
        <v>35</v>
      </c>
      <c r="B232" s="19" t="s">
        <v>368</v>
      </c>
      <c r="C232" s="7">
        <v>2020</v>
      </c>
      <c r="D232" s="21" t="s">
        <v>4</v>
      </c>
      <c r="E232" s="21" t="s">
        <v>4</v>
      </c>
      <c r="F232" s="22">
        <v>17</v>
      </c>
    </row>
  </sheetData>
  <autoFilter ref="A1:F232" xr:uid="{00000000-0009-0000-0000-000002000000}"/>
  <customSheetViews>
    <customSheetView guid="{03EBCA80-EF9F-4728-9339-DABE8F010816}" filter="1" showAutoFilter="1">
      <pageMargins left="0.7" right="0.7" top="0.75" bottom="0.75" header="0.3" footer="0.3"/>
      <autoFilter ref="A1:F232" xr:uid="{D1148618-5E00-AF4E-B702-65AA99D5048E}">
        <filterColumn colId="1">
          <filters>
            <filter val="CAMP"/>
          </filters>
        </filterColumn>
      </autoFilter>
    </customSheetView>
  </customSheetView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outlinePr summaryBelow="0" summaryRight="0"/>
  </sheetPr>
  <dimension ref="A1:F727"/>
  <sheetViews>
    <sheetView workbookViewId="0"/>
  </sheetViews>
  <sheetFormatPr baseColWidth="10" defaultColWidth="12.6640625" defaultRowHeight="15.75" customHeight="1"/>
  <cols>
    <col min="6" max="6" width="15.6640625" customWidth="1"/>
  </cols>
  <sheetData>
    <row r="1" spans="1:6" ht="15.75" customHeight="1">
      <c r="A1" s="1" t="s">
        <v>1</v>
      </c>
      <c r="B1" s="1" t="s">
        <v>334</v>
      </c>
      <c r="C1" s="1" t="s">
        <v>0</v>
      </c>
      <c r="D1" s="1" t="s">
        <v>37</v>
      </c>
      <c r="E1" s="1" t="s">
        <v>39</v>
      </c>
      <c r="F1" s="1" t="s">
        <v>335</v>
      </c>
    </row>
    <row r="2" spans="1:6" ht="15.75" customHeight="1">
      <c r="A2" s="2" t="s">
        <v>3</v>
      </c>
      <c r="B2" s="1" t="s">
        <v>336</v>
      </c>
      <c r="C2" s="2" t="s">
        <v>385</v>
      </c>
      <c r="D2" s="2" t="s">
        <v>5</v>
      </c>
      <c r="E2" s="2" t="s">
        <v>31</v>
      </c>
      <c r="F2" s="1">
        <v>99.725497385082505</v>
      </c>
    </row>
    <row r="3" spans="1:6" ht="15.75" customHeight="1">
      <c r="A3" s="2" t="s">
        <v>4</v>
      </c>
      <c r="B3" s="1" t="s">
        <v>337</v>
      </c>
      <c r="C3" s="2" t="s">
        <v>385</v>
      </c>
      <c r="D3" s="2" t="s">
        <v>5</v>
      </c>
      <c r="E3" s="2" t="s">
        <v>31</v>
      </c>
      <c r="F3" s="1">
        <v>87.866359151905897</v>
      </c>
    </row>
    <row r="4" spans="1:6" ht="15.75" customHeight="1">
      <c r="A4" s="2" t="s">
        <v>5</v>
      </c>
      <c r="B4" s="1" t="s">
        <v>338</v>
      </c>
      <c r="C4" s="2" t="s">
        <v>385</v>
      </c>
      <c r="D4" s="2" t="s">
        <v>5</v>
      </c>
      <c r="E4" s="2" t="s">
        <v>31</v>
      </c>
      <c r="F4" s="1">
        <v>108.640874593614</v>
      </c>
    </row>
    <row r="5" spans="1:6" ht="15.75" customHeight="1">
      <c r="A5" s="2" t="s">
        <v>6</v>
      </c>
      <c r="B5" s="1" t="s">
        <v>339</v>
      </c>
      <c r="C5" s="2" t="s">
        <v>385</v>
      </c>
      <c r="D5" s="2" t="s">
        <v>5</v>
      </c>
      <c r="E5" s="2" t="s">
        <v>31</v>
      </c>
      <c r="F5" s="1">
        <v>94.942717893537605</v>
      </c>
    </row>
    <row r="6" spans="1:6" ht="15.75" customHeight="1">
      <c r="A6" s="2" t="s">
        <v>7</v>
      </c>
      <c r="B6" s="1" t="s">
        <v>340</v>
      </c>
      <c r="C6" s="2" t="s">
        <v>385</v>
      </c>
      <c r="D6" s="2" t="s">
        <v>5</v>
      </c>
      <c r="E6" s="2" t="s">
        <v>31</v>
      </c>
      <c r="F6" s="1">
        <v>72.496991231589206</v>
      </c>
    </row>
    <row r="7" spans="1:6" ht="15.75" customHeight="1">
      <c r="A7" s="2" t="s">
        <v>8</v>
      </c>
      <c r="B7" s="1" t="s">
        <v>341</v>
      </c>
      <c r="C7" s="2" t="s">
        <v>385</v>
      </c>
      <c r="D7" s="2" t="s">
        <v>5</v>
      </c>
      <c r="E7" s="2" t="s">
        <v>31</v>
      </c>
      <c r="F7" s="1">
        <v>115.93163360764299</v>
      </c>
    </row>
    <row r="8" spans="1:6" ht="15.75" customHeight="1">
      <c r="A8" s="2" t="s">
        <v>9</v>
      </c>
      <c r="B8" s="1" t="s">
        <v>342</v>
      </c>
      <c r="C8" s="2" t="s">
        <v>385</v>
      </c>
      <c r="D8" s="2" t="s">
        <v>5</v>
      </c>
      <c r="E8" s="2" t="s">
        <v>31</v>
      </c>
      <c r="F8" s="1">
        <v>114.079689377831</v>
      </c>
    </row>
    <row r="9" spans="1:6" ht="15.75" customHeight="1">
      <c r="A9" s="2" t="s">
        <v>10</v>
      </c>
      <c r="B9" s="1" t="s">
        <v>343</v>
      </c>
      <c r="C9" s="2" t="s">
        <v>385</v>
      </c>
      <c r="D9" s="2" t="s">
        <v>5</v>
      </c>
      <c r="E9" s="2" t="s">
        <v>31</v>
      </c>
      <c r="F9" s="1">
        <v>57.771423569573699</v>
      </c>
    </row>
    <row r="10" spans="1:6" ht="15.75" customHeight="1">
      <c r="A10" s="2" t="s">
        <v>11</v>
      </c>
      <c r="B10" s="1" t="s">
        <v>344</v>
      </c>
      <c r="C10" s="2" t="s">
        <v>385</v>
      </c>
      <c r="D10" s="2" t="s">
        <v>5</v>
      </c>
      <c r="E10" s="2" t="s">
        <v>31</v>
      </c>
      <c r="F10" s="1">
        <v>127.169993376563</v>
      </c>
    </row>
    <row r="11" spans="1:6" ht="15.75" customHeight="1">
      <c r="A11" s="2" t="s">
        <v>12</v>
      </c>
      <c r="B11" s="1" t="s">
        <v>345</v>
      </c>
      <c r="C11" s="2" t="s">
        <v>385</v>
      </c>
      <c r="D11" s="2" t="s">
        <v>5</v>
      </c>
      <c r="E11" s="2" t="s">
        <v>31</v>
      </c>
      <c r="F11" s="1">
        <v>166.33837284561201</v>
      </c>
    </row>
    <row r="12" spans="1:6" ht="15.75" customHeight="1">
      <c r="A12" s="2" t="s">
        <v>13</v>
      </c>
      <c r="B12" s="1" t="s">
        <v>346</v>
      </c>
      <c r="C12" s="2" t="s">
        <v>385</v>
      </c>
      <c r="D12" s="2" t="s">
        <v>5</v>
      </c>
      <c r="E12" s="2" t="s">
        <v>31</v>
      </c>
      <c r="F12" s="1">
        <v>89.884906307801501</v>
      </c>
    </row>
    <row r="13" spans="1:6" ht="15.75" customHeight="1">
      <c r="A13" s="2" t="s">
        <v>14</v>
      </c>
      <c r="B13" s="1" t="s">
        <v>347</v>
      </c>
      <c r="C13" s="2" t="s">
        <v>385</v>
      </c>
      <c r="D13" s="2" t="s">
        <v>5</v>
      </c>
      <c r="E13" s="2" t="s">
        <v>31</v>
      </c>
      <c r="F13" s="1">
        <v>93.234886822674994</v>
      </c>
    </row>
    <row r="14" spans="1:6" ht="15.75" customHeight="1">
      <c r="A14" s="2" t="s">
        <v>15</v>
      </c>
      <c r="B14" s="1" t="s">
        <v>348</v>
      </c>
      <c r="C14" s="2" t="s">
        <v>385</v>
      </c>
      <c r="D14" s="2" t="s">
        <v>5</v>
      </c>
      <c r="E14" s="2" t="s">
        <v>31</v>
      </c>
      <c r="F14" s="1">
        <v>61.905932507450203</v>
      </c>
    </row>
    <row r="15" spans="1:6" ht="15.75" customHeight="1">
      <c r="A15" s="2" t="s">
        <v>16</v>
      </c>
      <c r="B15" s="1" t="s">
        <v>349</v>
      </c>
      <c r="C15" s="2" t="s">
        <v>385</v>
      </c>
      <c r="D15" s="2" t="s">
        <v>5</v>
      </c>
      <c r="E15" s="2" t="s">
        <v>31</v>
      </c>
      <c r="F15" s="1">
        <v>78.326632642800604</v>
      </c>
    </row>
    <row r="16" spans="1:6" ht="15.75" customHeight="1">
      <c r="A16" s="2" t="s">
        <v>17</v>
      </c>
      <c r="B16" s="1" t="s">
        <v>350</v>
      </c>
      <c r="C16" s="2" t="s">
        <v>385</v>
      </c>
      <c r="D16" s="2" t="s">
        <v>5</v>
      </c>
      <c r="E16" s="2" t="s">
        <v>31</v>
      </c>
      <c r="F16" s="1">
        <v>116.16560933215401</v>
      </c>
    </row>
    <row r="17" spans="1:6" ht="15.75" customHeight="1">
      <c r="A17" s="2" t="s">
        <v>18</v>
      </c>
      <c r="B17" s="1" t="s">
        <v>351</v>
      </c>
      <c r="C17" s="2" t="s">
        <v>385</v>
      </c>
      <c r="D17" s="2" t="s">
        <v>5</v>
      </c>
      <c r="E17" s="2" t="s">
        <v>31</v>
      </c>
      <c r="F17" s="1">
        <v>62.801502789942901</v>
      </c>
    </row>
    <row r="18" spans="1:6" ht="15.75" customHeight="1">
      <c r="A18" s="2" t="s">
        <v>19</v>
      </c>
      <c r="B18" s="1" t="s">
        <v>352</v>
      </c>
      <c r="C18" s="2" t="s">
        <v>385</v>
      </c>
      <c r="D18" s="2" t="s">
        <v>5</v>
      </c>
      <c r="E18" s="2" t="s">
        <v>31</v>
      </c>
      <c r="F18" s="1">
        <v>99.178395466045501</v>
      </c>
    </row>
    <row r="19" spans="1:6" ht="15.75" customHeight="1">
      <c r="A19" s="2" t="s">
        <v>20</v>
      </c>
      <c r="B19" s="1" t="s">
        <v>353</v>
      </c>
      <c r="C19" s="2" t="s">
        <v>385</v>
      </c>
      <c r="D19" s="2" t="s">
        <v>5</v>
      </c>
      <c r="E19" s="2" t="s">
        <v>31</v>
      </c>
      <c r="F19" s="1">
        <v>88.620999657673394</v>
      </c>
    </row>
    <row r="20" spans="1:6" ht="15.75" customHeight="1">
      <c r="A20" s="2" t="s">
        <v>21</v>
      </c>
      <c r="B20" s="1" t="s">
        <v>354</v>
      </c>
      <c r="C20" s="2" t="s">
        <v>385</v>
      </c>
      <c r="D20" s="2" t="s">
        <v>5</v>
      </c>
      <c r="E20" s="2" t="s">
        <v>31</v>
      </c>
      <c r="F20" s="1">
        <v>110.171378895941</v>
      </c>
    </row>
    <row r="21" spans="1:6" ht="15.75" customHeight="1">
      <c r="A21" s="2" t="s">
        <v>22</v>
      </c>
      <c r="B21" s="1" t="s">
        <v>355</v>
      </c>
      <c r="C21" s="2" t="s">
        <v>385</v>
      </c>
      <c r="D21" s="2" t="s">
        <v>5</v>
      </c>
      <c r="E21" s="2" t="s">
        <v>31</v>
      </c>
      <c r="F21" s="1">
        <v>123.240494241452</v>
      </c>
    </row>
    <row r="22" spans="1:6" ht="15.75" customHeight="1">
      <c r="A22" s="2" t="s">
        <v>23</v>
      </c>
      <c r="B22" s="1" t="s">
        <v>356</v>
      </c>
      <c r="C22" s="2" t="s">
        <v>385</v>
      </c>
      <c r="D22" s="2" t="s">
        <v>5</v>
      </c>
      <c r="E22" s="2" t="s">
        <v>31</v>
      </c>
      <c r="F22" s="1">
        <v>94.850995104427795</v>
      </c>
    </row>
    <row r="23" spans="1:6" ht="15.75" customHeight="1">
      <c r="A23" s="2" t="s">
        <v>24</v>
      </c>
      <c r="B23" s="1" t="s">
        <v>357</v>
      </c>
      <c r="C23" s="2" t="s">
        <v>385</v>
      </c>
      <c r="D23" s="2" t="s">
        <v>5</v>
      </c>
      <c r="E23" s="2" t="s">
        <v>31</v>
      </c>
      <c r="F23" s="1">
        <v>88.142412287301397</v>
      </c>
    </row>
    <row r="24" spans="1:6" ht="15.75" customHeight="1">
      <c r="A24" s="2" t="s">
        <v>25</v>
      </c>
      <c r="B24" s="1" t="s">
        <v>358</v>
      </c>
      <c r="C24" s="2" t="s">
        <v>385</v>
      </c>
      <c r="D24" s="2" t="s">
        <v>5</v>
      </c>
      <c r="E24" s="2" t="s">
        <v>31</v>
      </c>
      <c r="F24" s="1">
        <v>82.742683656309595</v>
      </c>
    </row>
    <row r="25" spans="1:6" ht="15.75" customHeight="1">
      <c r="A25" s="2" t="s">
        <v>26</v>
      </c>
      <c r="B25" s="1" t="s">
        <v>359</v>
      </c>
      <c r="C25" s="2" t="s">
        <v>385</v>
      </c>
      <c r="D25" s="2" t="s">
        <v>5</v>
      </c>
      <c r="E25" s="2" t="s">
        <v>31</v>
      </c>
      <c r="F25" s="1">
        <v>44.5761868126895</v>
      </c>
    </row>
    <row r="26" spans="1:6" ht="15.75" customHeight="1">
      <c r="A26" s="2" t="s">
        <v>27</v>
      </c>
      <c r="B26" s="1" t="s">
        <v>360</v>
      </c>
      <c r="C26" s="2" t="s">
        <v>385</v>
      </c>
      <c r="D26" s="2" t="s">
        <v>5</v>
      </c>
      <c r="E26" s="2" t="s">
        <v>31</v>
      </c>
      <c r="F26" s="1">
        <v>100.885348488784</v>
      </c>
    </row>
    <row r="27" spans="1:6" ht="15.75" customHeight="1">
      <c r="A27" s="2" t="s">
        <v>28</v>
      </c>
      <c r="B27" s="1" t="s">
        <v>361</v>
      </c>
      <c r="C27" s="2" t="s">
        <v>385</v>
      </c>
      <c r="D27" s="2" t="s">
        <v>5</v>
      </c>
      <c r="E27" s="2" t="s">
        <v>31</v>
      </c>
      <c r="F27" s="1">
        <v>102.12497450790001</v>
      </c>
    </row>
    <row r="28" spans="1:6" ht="15.75" customHeight="1">
      <c r="A28" s="2" t="s">
        <v>29</v>
      </c>
      <c r="B28" s="1" t="s">
        <v>362</v>
      </c>
      <c r="C28" s="2" t="s">
        <v>385</v>
      </c>
      <c r="D28" s="2" t="s">
        <v>5</v>
      </c>
      <c r="E28" s="2" t="s">
        <v>31</v>
      </c>
      <c r="F28" s="1">
        <v>128.052393463725</v>
      </c>
    </row>
    <row r="29" spans="1:6" ht="15.75" customHeight="1">
      <c r="A29" s="2" t="s">
        <v>30</v>
      </c>
      <c r="B29" s="1" t="s">
        <v>363</v>
      </c>
      <c r="C29" s="2" t="s">
        <v>385</v>
      </c>
      <c r="D29" s="2" t="s">
        <v>5</v>
      </c>
      <c r="E29" s="2" t="s">
        <v>31</v>
      </c>
      <c r="F29" s="1">
        <v>76.311117448607504</v>
      </c>
    </row>
    <row r="30" spans="1:6" ht="15.75" customHeight="1">
      <c r="A30" s="2" t="s">
        <v>31</v>
      </c>
      <c r="B30" s="1" t="s">
        <v>364</v>
      </c>
      <c r="C30" s="2" t="s">
        <v>385</v>
      </c>
      <c r="D30" s="2" t="s">
        <v>5</v>
      </c>
      <c r="E30" s="2" t="s">
        <v>31</v>
      </c>
      <c r="F30" s="1">
        <v>116.29861617632901</v>
      </c>
    </row>
    <row r="31" spans="1:6" ht="15.75" customHeight="1">
      <c r="A31" s="2" t="s">
        <v>32</v>
      </c>
      <c r="B31" s="1" t="s">
        <v>365</v>
      </c>
      <c r="C31" s="2" t="s">
        <v>385</v>
      </c>
      <c r="D31" s="2" t="s">
        <v>5</v>
      </c>
      <c r="E31" s="2" t="s">
        <v>31</v>
      </c>
      <c r="F31" s="1">
        <v>74.607057540693106</v>
      </c>
    </row>
    <row r="32" spans="1:6" ht="15.75" customHeight="1">
      <c r="A32" s="2" t="s">
        <v>33</v>
      </c>
      <c r="B32" s="1" t="s">
        <v>366</v>
      </c>
      <c r="C32" s="2" t="s">
        <v>385</v>
      </c>
      <c r="D32" s="2" t="s">
        <v>5</v>
      </c>
      <c r="E32" s="2" t="s">
        <v>31</v>
      </c>
      <c r="F32" s="1">
        <v>99.416843386221402</v>
      </c>
    </row>
    <row r="33" spans="1:6" ht="15.75" customHeight="1">
      <c r="A33" s="2" t="s">
        <v>34</v>
      </c>
      <c r="B33" s="1" t="s">
        <v>367</v>
      </c>
      <c r="C33" s="2" t="s">
        <v>385</v>
      </c>
      <c r="D33" s="2" t="s">
        <v>5</v>
      </c>
      <c r="E33" s="2" t="s">
        <v>31</v>
      </c>
      <c r="F33" s="1">
        <v>123.504346242165</v>
      </c>
    </row>
    <row r="34" spans="1:6" ht="15.75" customHeight="1">
      <c r="A34" s="2" t="s">
        <v>35</v>
      </c>
      <c r="B34" s="1" t="s">
        <v>368</v>
      </c>
      <c r="C34" s="2" t="s">
        <v>385</v>
      </c>
      <c r="D34" s="2" t="s">
        <v>5</v>
      </c>
      <c r="E34" s="2" t="s">
        <v>31</v>
      </c>
      <c r="F34" s="1">
        <v>110.59592331138199</v>
      </c>
    </row>
    <row r="35" spans="1:6" ht="15.75" customHeight="1">
      <c r="A35" s="2" t="s">
        <v>3</v>
      </c>
      <c r="B35" s="1" t="s">
        <v>336</v>
      </c>
      <c r="C35" s="2" t="s">
        <v>386</v>
      </c>
      <c r="D35" s="2" t="s">
        <v>5</v>
      </c>
      <c r="E35" s="2" t="s">
        <v>31</v>
      </c>
      <c r="F35" s="1">
        <v>100.49826441169201</v>
      </c>
    </row>
    <row r="36" spans="1:6" ht="15.75" customHeight="1">
      <c r="A36" s="2" t="s">
        <v>4</v>
      </c>
      <c r="B36" s="1" t="s">
        <v>337</v>
      </c>
      <c r="C36" s="2" t="s">
        <v>386</v>
      </c>
      <c r="D36" s="2" t="s">
        <v>5</v>
      </c>
      <c r="E36" s="2" t="s">
        <v>31</v>
      </c>
      <c r="F36" s="1">
        <v>87.253324802808507</v>
      </c>
    </row>
    <row r="37" spans="1:6" ht="15.75" customHeight="1">
      <c r="A37" s="2" t="s">
        <v>5</v>
      </c>
      <c r="B37" s="1" t="s">
        <v>338</v>
      </c>
      <c r="C37" s="2" t="s">
        <v>386</v>
      </c>
      <c r="D37" s="2" t="s">
        <v>5</v>
      </c>
      <c r="E37" s="2" t="s">
        <v>31</v>
      </c>
      <c r="F37" s="1">
        <v>107.645052895166</v>
      </c>
    </row>
    <row r="38" spans="1:6" ht="15.75" customHeight="1">
      <c r="A38" s="2" t="s">
        <v>6</v>
      </c>
      <c r="B38" s="1" t="s">
        <v>339</v>
      </c>
      <c r="C38" s="2" t="s">
        <v>386</v>
      </c>
      <c r="D38" s="2" t="s">
        <v>5</v>
      </c>
      <c r="E38" s="2" t="s">
        <v>31</v>
      </c>
      <c r="F38" s="1">
        <v>95.486130752643405</v>
      </c>
    </row>
    <row r="39" spans="1:6" ht="15.75" customHeight="1">
      <c r="A39" s="2" t="s">
        <v>7</v>
      </c>
      <c r="B39" s="1" t="s">
        <v>340</v>
      </c>
      <c r="C39" s="2" t="s">
        <v>386</v>
      </c>
      <c r="D39" s="2" t="s">
        <v>5</v>
      </c>
      <c r="E39" s="2" t="s">
        <v>31</v>
      </c>
      <c r="F39" s="1">
        <v>75.705233651961393</v>
      </c>
    </row>
    <row r="40" spans="1:6" ht="15.75" customHeight="1">
      <c r="A40" s="2" t="s">
        <v>8</v>
      </c>
      <c r="B40" s="1" t="s">
        <v>341</v>
      </c>
      <c r="C40" s="2" t="s">
        <v>386</v>
      </c>
      <c r="D40" s="2" t="s">
        <v>5</v>
      </c>
      <c r="E40" s="2" t="s">
        <v>31</v>
      </c>
      <c r="F40" s="1">
        <v>124.937860077238</v>
      </c>
    </row>
    <row r="41" spans="1:6" ht="15.75" customHeight="1">
      <c r="A41" s="2" t="s">
        <v>9</v>
      </c>
      <c r="B41" s="1" t="s">
        <v>342</v>
      </c>
      <c r="C41" s="2" t="s">
        <v>386</v>
      </c>
      <c r="D41" s="2" t="s">
        <v>5</v>
      </c>
      <c r="E41" s="2" t="s">
        <v>31</v>
      </c>
      <c r="F41" s="1">
        <v>116.733649981732</v>
      </c>
    </row>
    <row r="42" spans="1:6" ht="15.75" customHeight="1">
      <c r="A42" s="2" t="s">
        <v>10</v>
      </c>
      <c r="B42" s="1" t="s">
        <v>343</v>
      </c>
      <c r="C42" s="2" t="s">
        <v>386</v>
      </c>
      <c r="D42" s="2" t="s">
        <v>5</v>
      </c>
      <c r="E42" s="2" t="s">
        <v>31</v>
      </c>
      <c r="F42" s="1">
        <v>58.512337513106097</v>
      </c>
    </row>
    <row r="43" spans="1:6" ht="15.75" customHeight="1">
      <c r="A43" s="2" t="s">
        <v>11</v>
      </c>
      <c r="B43" s="1" t="s">
        <v>344</v>
      </c>
      <c r="C43" s="2" t="s">
        <v>386</v>
      </c>
      <c r="D43" s="2" t="s">
        <v>5</v>
      </c>
      <c r="E43" s="2" t="s">
        <v>31</v>
      </c>
      <c r="F43" s="1">
        <v>128.26184389226799</v>
      </c>
    </row>
    <row r="44" spans="1:6" ht="15.75" customHeight="1">
      <c r="A44" s="2" t="s">
        <v>12</v>
      </c>
      <c r="B44" s="1" t="s">
        <v>345</v>
      </c>
      <c r="C44" s="2" t="s">
        <v>386</v>
      </c>
      <c r="D44" s="2" t="s">
        <v>5</v>
      </c>
      <c r="E44" s="2" t="s">
        <v>31</v>
      </c>
      <c r="F44" s="1">
        <v>166.42604652451001</v>
      </c>
    </row>
    <row r="45" spans="1:6" ht="15.75" customHeight="1">
      <c r="A45" s="2" t="s">
        <v>13</v>
      </c>
      <c r="B45" s="1" t="s">
        <v>346</v>
      </c>
      <c r="C45" s="2" t="s">
        <v>386</v>
      </c>
      <c r="D45" s="2" t="s">
        <v>5</v>
      </c>
      <c r="E45" s="2" t="s">
        <v>31</v>
      </c>
      <c r="F45" s="1">
        <v>91.895531427527402</v>
      </c>
    </row>
    <row r="46" spans="1:6" ht="15.75" customHeight="1">
      <c r="A46" s="2" t="s">
        <v>14</v>
      </c>
      <c r="B46" s="1" t="s">
        <v>347</v>
      </c>
      <c r="C46" s="2" t="s">
        <v>386</v>
      </c>
      <c r="D46" s="2" t="s">
        <v>5</v>
      </c>
      <c r="E46" s="2" t="s">
        <v>31</v>
      </c>
      <c r="F46" s="1">
        <v>94.696611236658299</v>
      </c>
    </row>
    <row r="47" spans="1:6" ht="15.75" customHeight="1">
      <c r="A47" s="2" t="s">
        <v>15</v>
      </c>
      <c r="B47" s="1" t="s">
        <v>348</v>
      </c>
      <c r="C47" s="2" t="s">
        <v>386</v>
      </c>
      <c r="D47" s="2" t="s">
        <v>5</v>
      </c>
      <c r="E47" s="2" t="s">
        <v>31</v>
      </c>
      <c r="F47" s="1">
        <v>62.983917382475298</v>
      </c>
    </row>
    <row r="48" spans="1:6" ht="15.75" customHeight="1">
      <c r="A48" s="2" t="s">
        <v>16</v>
      </c>
      <c r="B48" s="1" t="s">
        <v>349</v>
      </c>
      <c r="C48" s="2" t="s">
        <v>386</v>
      </c>
      <c r="D48" s="2" t="s">
        <v>5</v>
      </c>
      <c r="E48" s="2" t="s">
        <v>31</v>
      </c>
      <c r="F48" s="1">
        <v>84.104326026251698</v>
      </c>
    </row>
    <row r="49" spans="1:6" ht="15.75" customHeight="1">
      <c r="A49" s="2" t="s">
        <v>17</v>
      </c>
      <c r="B49" s="1" t="s">
        <v>350</v>
      </c>
      <c r="C49" s="2" t="s">
        <v>386</v>
      </c>
      <c r="D49" s="2" t="s">
        <v>5</v>
      </c>
      <c r="E49" s="2" t="s">
        <v>31</v>
      </c>
      <c r="F49" s="1">
        <v>116.338641506212</v>
      </c>
    </row>
    <row r="50" spans="1:6" ht="15.75" customHeight="1">
      <c r="A50" s="2" t="s">
        <v>18</v>
      </c>
      <c r="B50" s="1" t="s">
        <v>351</v>
      </c>
      <c r="C50" s="2" t="s">
        <v>386</v>
      </c>
      <c r="D50" s="2" t="s">
        <v>5</v>
      </c>
      <c r="E50" s="2" t="s">
        <v>31</v>
      </c>
      <c r="F50" s="1">
        <v>62.206040245536698</v>
      </c>
    </row>
    <row r="51" spans="1:6" ht="13">
      <c r="A51" s="2" t="s">
        <v>19</v>
      </c>
      <c r="B51" s="1" t="s">
        <v>352</v>
      </c>
      <c r="C51" s="2" t="s">
        <v>386</v>
      </c>
      <c r="D51" s="2" t="s">
        <v>5</v>
      </c>
      <c r="E51" s="2" t="s">
        <v>31</v>
      </c>
      <c r="F51" s="1">
        <v>98.7822869558658</v>
      </c>
    </row>
    <row r="52" spans="1:6" ht="13">
      <c r="A52" s="2" t="s">
        <v>20</v>
      </c>
      <c r="B52" s="1" t="s">
        <v>353</v>
      </c>
      <c r="C52" s="2" t="s">
        <v>386</v>
      </c>
      <c r="D52" s="2" t="s">
        <v>5</v>
      </c>
      <c r="E52" s="2" t="s">
        <v>31</v>
      </c>
      <c r="F52" s="1">
        <v>93.537420358435398</v>
      </c>
    </row>
    <row r="53" spans="1:6" ht="13">
      <c r="A53" s="2" t="s">
        <v>21</v>
      </c>
      <c r="B53" s="1" t="s">
        <v>354</v>
      </c>
      <c r="C53" s="2" t="s">
        <v>386</v>
      </c>
      <c r="D53" s="2" t="s">
        <v>5</v>
      </c>
      <c r="E53" s="2" t="s">
        <v>31</v>
      </c>
      <c r="F53" s="1">
        <v>100.49800924325601</v>
      </c>
    </row>
    <row r="54" spans="1:6" ht="13">
      <c r="A54" s="2" t="s">
        <v>22</v>
      </c>
      <c r="B54" s="1" t="s">
        <v>355</v>
      </c>
      <c r="C54" s="2" t="s">
        <v>386</v>
      </c>
      <c r="D54" s="2" t="s">
        <v>5</v>
      </c>
      <c r="E54" s="2" t="s">
        <v>31</v>
      </c>
      <c r="F54" s="1">
        <v>127.421219968915</v>
      </c>
    </row>
    <row r="55" spans="1:6" ht="13">
      <c r="A55" s="2" t="s">
        <v>23</v>
      </c>
      <c r="B55" s="1" t="s">
        <v>356</v>
      </c>
      <c r="C55" s="2" t="s">
        <v>386</v>
      </c>
      <c r="D55" s="2" t="s">
        <v>5</v>
      </c>
      <c r="E55" s="2" t="s">
        <v>31</v>
      </c>
      <c r="F55" s="1">
        <v>91.0661175345587</v>
      </c>
    </row>
    <row r="56" spans="1:6" ht="13">
      <c r="A56" s="2" t="s">
        <v>24</v>
      </c>
      <c r="B56" s="1" t="s">
        <v>357</v>
      </c>
      <c r="C56" s="2" t="s">
        <v>386</v>
      </c>
      <c r="D56" s="2" t="s">
        <v>5</v>
      </c>
      <c r="E56" s="2" t="s">
        <v>31</v>
      </c>
      <c r="F56" s="1">
        <v>87.398524393068499</v>
      </c>
    </row>
    <row r="57" spans="1:6" ht="13">
      <c r="A57" s="2" t="s">
        <v>25</v>
      </c>
      <c r="B57" s="1" t="s">
        <v>358</v>
      </c>
      <c r="C57" s="2" t="s">
        <v>386</v>
      </c>
      <c r="D57" s="2" t="s">
        <v>5</v>
      </c>
      <c r="E57" s="2" t="s">
        <v>31</v>
      </c>
      <c r="F57" s="1">
        <v>78.488342071472601</v>
      </c>
    </row>
    <row r="58" spans="1:6" ht="13">
      <c r="A58" s="2" t="s">
        <v>26</v>
      </c>
      <c r="B58" s="1" t="s">
        <v>359</v>
      </c>
      <c r="C58" s="2" t="s">
        <v>386</v>
      </c>
      <c r="D58" s="2" t="s">
        <v>5</v>
      </c>
      <c r="E58" s="2" t="s">
        <v>31</v>
      </c>
      <c r="F58" s="1">
        <v>43.513133497644098</v>
      </c>
    </row>
    <row r="59" spans="1:6" ht="13">
      <c r="A59" s="2" t="s">
        <v>27</v>
      </c>
      <c r="B59" s="1" t="s">
        <v>360</v>
      </c>
      <c r="C59" s="2" t="s">
        <v>386</v>
      </c>
      <c r="D59" s="2" t="s">
        <v>5</v>
      </c>
      <c r="E59" s="2" t="s">
        <v>31</v>
      </c>
      <c r="F59" s="1">
        <v>97.924319219668206</v>
      </c>
    </row>
    <row r="60" spans="1:6" ht="13">
      <c r="A60" s="2" t="s">
        <v>28</v>
      </c>
      <c r="B60" s="1" t="s">
        <v>361</v>
      </c>
      <c r="C60" s="2" t="s">
        <v>386</v>
      </c>
      <c r="D60" s="2" t="s">
        <v>5</v>
      </c>
      <c r="E60" s="2" t="s">
        <v>31</v>
      </c>
      <c r="F60" s="1">
        <v>104.41256758935999</v>
      </c>
    </row>
    <row r="61" spans="1:6" ht="13">
      <c r="A61" s="2" t="s">
        <v>29</v>
      </c>
      <c r="B61" s="1" t="s">
        <v>362</v>
      </c>
      <c r="C61" s="2" t="s">
        <v>386</v>
      </c>
      <c r="D61" s="2" t="s">
        <v>5</v>
      </c>
      <c r="E61" s="2" t="s">
        <v>31</v>
      </c>
      <c r="F61" s="1">
        <v>128.620567561955</v>
      </c>
    </row>
    <row r="62" spans="1:6" ht="13">
      <c r="A62" s="2" t="s">
        <v>30</v>
      </c>
      <c r="B62" s="1" t="s">
        <v>363</v>
      </c>
      <c r="C62" s="2" t="s">
        <v>386</v>
      </c>
      <c r="D62" s="2" t="s">
        <v>5</v>
      </c>
      <c r="E62" s="2" t="s">
        <v>31</v>
      </c>
      <c r="F62" s="1">
        <v>85.349755756071204</v>
      </c>
    </row>
    <row r="63" spans="1:6" ht="13">
      <c r="A63" s="2" t="s">
        <v>31</v>
      </c>
      <c r="B63" s="1" t="s">
        <v>364</v>
      </c>
      <c r="C63" s="2" t="s">
        <v>386</v>
      </c>
      <c r="D63" s="2" t="s">
        <v>5</v>
      </c>
      <c r="E63" s="2" t="s">
        <v>31</v>
      </c>
      <c r="F63" s="1">
        <v>116.84906117213001</v>
      </c>
    </row>
    <row r="64" spans="1:6" ht="13">
      <c r="A64" s="2" t="s">
        <v>32</v>
      </c>
      <c r="B64" s="1" t="s">
        <v>365</v>
      </c>
      <c r="C64" s="2" t="s">
        <v>386</v>
      </c>
      <c r="D64" s="2" t="s">
        <v>5</v>
      </c>
      <c r="E64" s="2" t="s">
        <v>31</v>
      </c>
      <c r="F64" s="1">
        <v>76.140882731991098</v>
      </c>
    </row>
    <row r="65" spans="1:6" ht="13">
      <c r="A65" s="2" t="s">
        <v>33</v>
      </c>
      <c r="B65" s="1" t="s">
        <v>366</v>
      </c>
      <c r="C65" s="2" t="s">
        <v>386</v>
      </c>
      <c r="D65" s="2" t="s">
        <v>5</v>
      </c>
      <c r="E65" s="2" t="s">
        <v>31</v>
      </c>
      <c r="F65" s="1">
        <v>103.10146145006399</v>
      </c>
    </row>
    <row r="66" spans="1:6" ht="13">
      <c r="A66" s="2" t="s">
        <v>34</v>
      </c>
      <c r="B66" s="1" t="s">
        <v>367</v>
      </c>
      <c r="C66" s="2" t="s">
        <v>386</v>
      </c>
      <c r="D66" s="2" t="s">
        <v>5</v>
      </c>
      <c r="E66" s="2" t="s">
        <v>31</v>
      </c>
      <c r="F66" s="1">
        <v>126.95244355600499</v>
      </c>
    </row>
    <row r="67" spans="1:6" ht="13">
      <c r="A67" s="2" t="s">
        <v>35</v>
      </c>
      <c r="B67" s="1" t="s">
        <v>368</v>
      </c>
      <c r="C67" s="2" t="s">
        <v>386</v>
      </c>
      <c r="D67" s="2" t="s">
        <v>5</v>
      </c>
      <c r="E67" s="2" t="s">
        <v>31</v>
      </c>
      <c r="F67" s="1">
        <v>108.58648345730001</v>
      </c>
    </row>
    <row r="68" spans="1:6" ht="13">
      <c r="A68" s="2" t="s">
        <v>3</v>
      </c>
      <c r="B68" s="1" t="s">
        <v>336</v>
      </c>
      <c r="C68" s="2" t="s">
        <v>369</v>
      </c>
      <c r="D68" s="2" t="s">
        <v>5</v>
      </c>
      <c r="E68" s="2" t="s">
        <v>31</v>
      </c>
      <c r="F68" s="1">
        <v>103.44009242304401</v>
      </c>
    </row>
    <row r="69" spans="1:6" ht="13">
      <c r="A69" s="2" t="s">
        <v>4</v>
      </c>
      <c r="B69" s="1" t="s">
        <v>337</v>
      </c>
      <c r="C69" s="2" t="s">
        <v>369</v>
      </c>
      <c r="D69" s="2" t="s">
        <v>5</v>
      </c>
      <c r="E69" s="2" t="s">
        <v>31</v>
      </c>
      <c r="F69" s="1">
        <v>96.937902719963503</v>
      </c>
    </row>
    <row r="70" spans="1:6" ht="13">
      <c r="A70" s="2" t="s">
        <v>5</v>
      </c>
      <c r="B70" s="1" t="s">
        <v>338</v>
      </c>
      <c r="C70" s="2" t="s">
        <v>369</v>
      </c>
      <c r="D70" s="2" t="s">
        <v>5</v>
      </c>
      <c r="E70" s="2" t="s">
        <v>31</v>
      </c>
      <c r="F70" s="1">
        <v>107.029773946663</v>
      </c>
    </row>
    <row r="71" spans="1:6" ht="13">
      <c r="A71" s="2" t="s">
        <v>6</v>
      </c>
      <c r="B71" s="1" t="s">
        <v>339</v>
      </c>
      <c r="C71" s="2" t="s">
        <v>369</v>
      </c>
      <c r="D71" s="2" t="s">
        <v>5</v>
      </c>
      <c r="E71" s="2" t="s">
        <v>31</v>
      </c>
      <c r="F71" s="1">
        <v>99.317654968283804</v>
      </c>
    </row>
    <row r="72" spans="1:6" ht="13">
      <c r="A72" s="2" t="s">
        <v>7</v>
      </c>
      <c r="B72" s="1" t="s">
        <v>340</v>
      </c>
      <c r="C72" s="2" t="s">
        <v>369</v>
      </c>
      <c r="D72" s="2" t="s">
        <v>5</v>
      </c>
      <c r="E72" s="2" t="s">
        <v>31</v>
      </c>
      <c r="F72" s="1">
        <v>70.954195891558797</v>
      </c>
    </row>
    <row r="73" spans="1:6" ht="13">
      <c r="A73" s="2" t="s">
        <v>8</v>
      </c>
      <c r="B73" s="1" t="s">
        <v>341</v>
      </c>
      <c r="C73" s="2" t="s">
        <v>369</v>
      </c>
      <c r="D73" s="2" t="s">
        <v>5</v>
      </c>
      <c r="E73" s="2" t="s">
        <v>31</v>
      </c>
      <c r="F73" s="1">
        <v>123.744843964835</v>
      </c>
    </row>
    <row r="74" spans="1:6" ht="13">
      <c r="A74" s="2" t="s">
        <v>9</v>
      </c>
      <c r="B74" s="1" t="s">
        <v>342</v>
      </c>
      <c r="C74" s="2" t="s">
        <v>369</v>
      </c>
      <c r="D74" s="2" t="s">
        <v>5</v>
      </c>
      <c r="E74" s="2" t="s">
        <v>31</v>
      </c>
      <c r="F74" s="1">
        <v>115.73510721722</v>
      </c>
    </row>
    <row r="75" spans="1:6" ht="13">
      <c r="A75" s="2" t="s">
        <v>10</v>
      </c>
      <c r="B75" s="1" t="s">
        <v>343</v>
      </c>
      <c r="C75" s="2" t="s">
        <v>369</v>
      </c>
      <c r="D75" s="2" t="s">
        <v>5</v>
      </c>
      <c r="E75" s="2" t="s">
        <v>31</v>
      </c>
      <c r="F75" s="1">
        <v>60.996341928065299</v>
      </c>
    </row>
    <row r="76" spans="1:6" ht="13">
      <c r="A76" s="2" t="s">
        <v>11</v>
      </c>
      <c r="B76" s="1" t="s">
        <v>344</v>
      </c>
      <c r="C76" s="2" t="s">
        <v>369</v>
      </c>
      <c r="D76" s="2" t="s">
        <v>5</v>
      </c>
      <c r="E76" s="2" t="s">
        <v>31</v>
      </c>
      <c r="F76" s="1">
        <v>132.72303208851201</v>
      </c>
    </row>
    <row r="77" spans="1:6" ht="13">
      <c r="A77" s="2" t="s">
        <v>12</v>
      </c>
      <c r="B77" s="1" t="s">
        <v>345</v>
      </c>
      <c r="C77" s="2" t="s">
        <v>369</v>
      </c>
      <c r="D77" s="2" t="s">
        <v>5</v>
      </c>
      <c r="E77" s="2" t="s">
        <v>31</v>
      </c>
      <c r="F77" s="1">
        <v>169.21757877284099</v>
      </c>
    </row>
    <row r="78" spans="1:6" ht="13">
      <c r="A78" s="2" t="s">
        <v>13</v>
      </c>
      <c r="B78" s="1" t="s">
        <v>346</v>
      </c>
      <c r="C78" s="2" t="s">
        <v>369</v>
      </c>
      <c r="D78" s="2" t="s">
        <v>5</v>
      </c>
      <c r="E78" s="2" t="s">
        <v>31</v>
      </c>
      <c r="F78" s="1">
        <v>99.304201424252398</v>
      </c>
    </row>
    <row r="79" spans="1:6" ht="13">
      <c r="A79" s="2" t="s">
        <v>14</v>
      </c>
      <c r="B79" s="1" t="s">
        <v>347</v>
      </c>
      <c r="C79" s="2" t="s">
        <v>369</v>
      </c>
      <c r="D79" s="2" t="s">
        <v>5</v>
      </c>
      <c r="E79" s="2" t="s">
        <v>31</v>
      </c>
      <c r="F79" s="1">
        <v>100.13306775158701</v>
      </c>
    </row>
    <row r="80" spans="1:6" ht="13">
      <c r="A80" s="2" t="s">
        <v>15</v>
      </c>
      <c r="B80" s="1" t="s">
        <v>348</v>
      </c>
      <c r="C80" s="2" t="s">
        <v>369</v>
      </c>
      <c r="D80" s="2" t="s">
        <v>5</v>
      </c>
      <c r="E80" s="2" t="s">
        <v>31</v>
      </c>
      <c r="F80" s="1">
        <v>65.184867204486807</v>
      </c>
    </row>
    <row r="81" spans="1:6" ht="13">
      <c r="A81" s="2" t="s">
        <v>16</v>
      </c>
      <c r="B81" s="1" t="s">
        <v>349</v>
      </c>
      <c r="C81" s="2" t="s">
        <v>369</v>
      </c>
      <c r="D81" s="2" t="s">
        <v>5</v>
      </c>
      <c r="E81" s="2" t="s">
        <v>31</v>
      </c>
      <c r="F81" s="1">
        <v>100.520419666281</v>
      </c>
    </row>
    <row r="82" spans="1:6" ht="13">
      <c r="A82" s="2" t="s">
        <v>17</v>
      </c>
      <c r="B82" s="1" t="s">
        <v>350</v>
      </c>
      <c r="C82" s="2" t="s">
        <v>369</v>
      </c>
      <c r="D82" s="2" t="s">
        <v>5</v>
      </c>
      <c r="E82" s="2" t="s">
        <v>31</v>
      </c>
      <c r="F82" s="1">
        <v>119.90467958864301</v>
      </c>
    </row>
    <row r="83" spans="1:6" ht="13">
      <c r="A83" s="2" t="s">
        <v>18</v>
      </c>
      <c r="B83" s="1" t="s">
        <v>351</v>
      </c>
      <c r="C83" s="2" t="s">
        <v>369</v>
      </c>
      <c r="D83" s="2" t="s">
        <v>5</v>
      </c>
      <c r="E83" s="2" t="s">
        <v>31</v>
      </c>
      <c r="F83" s="1">
        <v>63.102972254943097</v>
      </c>
    </row>
    <row r="84" spans="1:6" ht="13">
      <c r="A84" s="2" t="s">
        <v>19</v>
      </c>
      <c r="B84" s="1" t="s">
        <v>352</v>
      </c>
      <c r="C84" s="2" t="s">
        <v>369</v>
      </c>
      <c r="D84" s="2" t="s">
        <v>5</v>
      </c>
      <c r="E84" s="2" t="s">
        <v>31</v>
      </c>
      <c r="F84" s="1">
        <v>105.106530387326</v>
      </c>
    </row>
    <row r="85" spans="1:6" ht="13">
      <c r="A85" s="2" t="s">
        <v>20</v>
      </c>
      <c r="B85" s="1" t="s">
        <v>353</v>
      </c>
      <c r="C85" s="2" t="s">
        <v>369</v>
      </c>
      <c r="D85" s="2" t="s">
        <v>5</v>
      </c>
      <c r="E85" s="2" t="s">
        <v>31</v>
      </c>
      <c r="F85" s="1">
        <v>96.4243273053481</v>
      </c>
    </row>
    <row r="86" spans="1:6" ht="13">
      <c r="A86" s="2" t="s">
        <v>21</v>
      </c>
      <c r="B86" s="1" t="s">
        <v>354</v>
      </c>
      <c r="C86" s="2" t="s">
        <v>369</v>
      </c>
      <c r="D86" s="2" t="s">
        <v>5</v>
      </c>
      <c r="E86" s="2" t="s">
        <v>31</v>
      </c>
      <c r="F86" s="1">
        <v>110.42519511973499</v>
      </c>
    </row>
    <row r="87" spans="1:6" ht="13">
      <c r="A87" s="2" t="s">
        <v>22</v>
      </c>
      <c r="B87" s="1" t="s">
        <v>355</v>
      </c>
      <c r="C87" s="2" t="s">
        <v>369</v>
      </c>
      <c r="D87" s="2" t="s">
        <v>5</v>
      </c>
      <c r="E87" s="2" t="s">
        <v>31</v>
      </c>
      <c r="F87" s="1">
        <v>129.56141773424699</v>
      </c>
    </row>
    <row r="88" spans="1:6" ht="13">
      <c r="A88" s="2" t="s">
        <v>23</v>
      </c>
      <c r="B88" s="1" t="s">
        <v>356</v>
      </c>
      <c r="C88" s="2" t="s">
        <v>369</v>
      </c>
      <c r="D88" s="2" t="s">
        <v>5</v>
      </c>
      <c r="E88" s="2" t="s">
        <v>31</v>
      </c>
      <c r="F88" s="1">
        <v>93.533032725807303</v>
      </c>
    </row>
    <row r="89" spans="1:6" ht="13">
      <c r="A89" s="2" t="s">
        <v>24</v>
      </c>
      <c r="B89" s="1" t="s">
        <v>357</v>
      </c>
      <c r="C89" s="2" t="s">
        <v>369</v>
      </c>
      <c r="D89" s="2" t="s">
        <v>5</v>
      </c>
      <c r="E89" s="2" t="s">
        <v>31</v>
      </c>
      <c r="F89" s="1">
        <v>87.567151720564695</v>
      </c>
    </row>
    <row r="90" spans="1:6" ht="13">
      <c r="A90" s="2" t="s">
        <v>25</v>
      </c>
      <c r="B90" s="1" t="s">
        <v>358</v>
      </c>
      <c r="C90" s="2" t="s">
        <v>369</v>
      </c>
      <c r="D90" s="2" t="s">
        <v>5</v>
      </c>
      <c r="E90" s="2" t="s">
        <v>31</v>
      </c>
      <c r="F90" s="1">
        <v>81.088519396132199</v>
      </c>
    </row>
    <row r="91" spans="1:6" ht="13">
      <c r="A91" s="2" t="s">
        <v>26</v>
      </c>
      <c r="B91" s="1" t="s">
        <v>359</v>
      </c>
      <c r="C91" s="2" t="s">
        <v>369</v>
      </c>
      <c r="D91" s="2" t="s">
        <v>5</v>
      </c>
      <c r="E91" s="2" t="s">
        <v>31</v>
      </c>
      <c r="F91" s="1">
        <v>49.489574058352098</v>
      </c>
    </row>
    <row r="92" spans="1:6" ht="13">
      <c r="A92" s="2" t="s">
        <v>27</v>
      </c>
      <c r="B92" s="1" t="s">
        <v>360</v>
      </c>
      <c r="C92" s="2" t="s">
        <v>369</v>
      </c>
      <c r="D92" s="2" t="s">
        <v>5</v>
      </c>
      <c r="E92" s="2" t="s">
        <v>31</v>
      </c>
      <c r="F92" s="1">
        <v>98.733155678102193</v>
      </c>
    </row>
    <row r="93" spans="1:6" ht="13">
      <c r="A93" s="2" t="s">
        <v>28</v>
      </c>
      <c r="B93" s="1" t="s">
        <v>361</v>
      </c>
      <c r="C93" s="2" t="s">
        <v>369</v>
      </c>
      <c r="D93" s="2" t="s">
        <v>5</v>
      </c>
      <c r="E93" s="2" t="s">
        <v>31</v>
      </c>
      <c r="F93" s="1">
        <v>111.656034685034</v>
      </c>
    </row>
    <row r="94" spans="1:6" ht="13">
      <c r="A94" s="2" t="s">
        <v>29</v>
      </c>
      <c r="B94" s="1" t="s">
        <v>362</v>
      </c>
      <c r="C94" s="2" t="s">
        <v>369</v>
      </c>
      <c r="D94" s="2" t="s">
        <v>5</v>
      </c>
      <c r="E94" s="2" t="s">
        <v>31</v>
      </c>
      <c r="F94" s="1">
        <v>129.907496156506</v>
      </c>
    </row>
    <row r="95" spans="1:6" ht="13">
      <c r="A95" s="2" t="s">
        <v>30</v>
      </c>
      <c r="B95" s="1" t="s">
        <v>363</v>
      </c>
      <c r="C95" s="2" t="s">
        <v>369</v>
      </c>
      <c r="D95" s="2" t="s">
        <v>5</v>
      </c>
      <c r="E95" s="2" t="s">
        <v>31</v>
      </c>
      <c r="F95" s="1">
        <v>87.122107221947999</v>
      </c>
    </row>
    <row r="96" spans="1:6" ht="13">
      <c r="A96" s="2" t="s">
        <v>31</v>
      </c>
      <c r="B96" s="1" t="s">
        <v>364</v>
      </c>
      <c r="C96" s="2" t="s">
        <v>369</v>
      </c>
      <c r="D96" s="2" t="s">
        <v>5</v>
      </c>
      <c r="E96" s="2" t="s">
        <v>31</v>
      </c>
      <c r="F96" s="1">
        <v>113.985045578404</v>
      </c>
    </row>
    <row r="97" spans="1:6" ht="13">
      <c r="A97" s="2" t="s">
        <v>32</v>
      </c>
      <c r="B97" s="1" t="s">
        <v>365</v>
      </c>
      <c r="C97" s="2" t="s">
        <v>369</v>
      </c>
      <c r="D97" s="2" t="s">
        <v>5</v>
      </c>
      <c r="E97" s="2" t="s">
        <v>31</v>
      </c>
      <c r="F97" s="1">
        <v>78.387248745263093</v>
      </c>
    </row>
    <row r="98" spans="1:6" ht="13">
      <c r="A98" s="2" t="s">
        <v>33</v>
      </c>
      <c r="B98" s="1" t="s">
        <v>366</v>
      </c>
      <c r="C98" s="2" t="s">
        <v>369</v>
      </c>
      <c r="D98" s="2" t="s">
        <v>5</v>
      </c>
      <c r="E98" s="2" t="s">
        <v>31</v>
      </c>
      <c r="F98" s="1">
        <v>107.67035007657501</v>
      </c>
    </row>
    <row r="99" spans="1:6" ht="13">
      <c r="A99" s="2" t="s">
        <v>34</v>
      </c>
      <c r="B99" s="1" t="s">
        <v>367</v>
      </c>
      <c r="C99" s="2" t="s">
        <v>369</v>
      </c>
      <c r="D99" s="2" t="s">
        <v>5</v>
      </c>
      <c r="E99" s="2" t="s">
        <v>31</v>
      </c>
      <c r="F99" s="1">
        <v>127.043537573026</v>
      </c>
    </row>
    <row r="100" spans="1:6" ht="13">
      <c r="A100" s="2" t="s">
        <v>35</v>
      </c>
      <c r="B100" s="1" t="s">
        <v>368</v>
      </c>
      <c r="C100" s="2" t="s">
        <v>369</v>
      </c>
      <c r="D100" s="2" t="s">
        <v>5</v>
      </c>
      <c r="E100" s="2" t="s">
        <v>31</v>
      </c>
      <c r="F100" s="1">
        <v>118.048382476759</v>
      </c>
    </row>
    <row r="101" spans="1:6" ht="13">
      <c r="A101" s="2" t="s">
        <v>3</v>
      </c>
      <c r="B101" s="1" t="s">
        <v>336</v>
      </c>
      <c r="C101" s="2" t="s">
        <v>370</v>
      </c>
      <c r="D101" s="2" t="s">
        <v>5</v>
      </c>
      <c r="E101" s="2" t="s">
        <v>31</v>
      </c>
      <c r="F101" s="1">
        <v>105.597457926251</v>
      </c>
    </row>
    <row r="102" spans="1:6" ht="13">
      <c r="A102" s="2" t="s">
        <v>4</v>
      </c>
      <c r="B102" s="1" t="s">
        <v>337</v>
      </c>
      <c r="C102" s="2" t="s">
        <v>370</v>
      </c>
      <c r="D102" s="2" t="s">
        <v>5</v>
      </c>
      <c r="E102" s="2" t="s">
        <v>31</v>
      </c>
      <c r="F102" s="1">
        <v>93.537605925480406</v>
      </c>
    </row>
    <row r="103" spans="1:6" ht="13">
      <c r="A103" s="2" t="s">
        <v>5</v>
      </c>
      <c r="B103" s="1" t="s">
        <v>338</v>
      </c>
      <c r="C103" s="2" t="s">
        <v>370</v>
      </c>
      <c r="D103" s="2" t="s">
        <v>5</v>
      </c>
      <c r="E103" s="2" t="s">
        <v>31</v>
      </c>
      <c r="F103" s="1">
        <v>105.512998148482</v>
      </c>
    </row>
    <row r="104" spans="1:6" ht="13">
      <c r="A104" s="2" t="s">
        <v>6</v>
      </c>
      <c r="B104" s="1" t="s">
        <v>339</v>
      </c>
      <c r="C104" s="2" t="s">
        <v>370</v>
      </c>
      <c r="D104" s="2" t="s">
        <v>5</v>
      </c>
      <c r="E104" s="2" t="s">
        <v>31</v>
      </c>
      <c r="F104" s="1">
        <v>94.613559450609202</v>
      </c>
    </row>
    <row r="105" spans="1:6" ht="13">
      <c r="A105" s="2" t="s">
        <v>7</v>
      </c>
      <c r="B105" s="1" t="s">
        <v>340</v>
      </c>
      <c r="C105" s="2" t="s">
        <v>370</v>
      </c>
      <c r="D105" s="2" t="s">
        <v>5</v>
      </c>
      <c r="E105" s="2" t="s">
        <v>31</v>
      </c>
      <c r="F105" s="1">
        <v>79.904980788946602</v>
      </c>
    </row>
    <row r="106" spans="1:6" ht="13">
      <c r="A106" s="2" t="s">
        <v>8</v>
      </c>
      <c r="B106" s="1" t="s">
        <v>341</v>
      </c>
      <c r="C106" s="2" t="s">
        <v>370</v>
      </c>
      <c r="D106" s="2" t="s">
        <v>5</v>
      </c>
      <c r="E106" s="2" t="s">
        <v>31</v>
      </c>
      <c r="F106" s="1">
        <v>125.44362337791399</v>
      </c>
    </row>
    <row r="107" spans="1:6" ht="13">
      <c r="A107" s="2" t="s">
        <v>9</v>
      </c>
      <c r="B107" s="1" t="s">
        <v>342</v>
      </c>
      <c r="C107" s="2" t="s">
        <v>370</v>
      </c>
      <c r="D107" s="2" t="s">
        <v>5</v>
      </c>
      <c r="E107" s="2" t="s">
        <v>31</v>
      </c>
      <c r="F107" s="1">
        <v>108.711897458526</v>
      </c>
    </row>
    <row r="108" spans="1:6" ht="13">
      <c r="A108" s="2" t="s">
        <v>10</v>
      </c>
      <c r="B108" s="1" t="s">
        <v>343</v>
      </c>
      <c r="C108" s="2" t="s">
        <v>370</v>
      </c>
      <c r="D108" s="2" t="s">
        <v>5</v>
      </c>
      <c r="E108" s="2" t="s">
        <v>31</v>
      </c>
      <c r="F108" s="1">
        <v>62.464220685852403</v>
      </c>
    </row>
    <row r="109" spans="1:6" ht="13">
      <c r="A109" s="2" t="s">
        <v>11</v>
      </c>
      <c r="B109" s="1" t="s">
        <v>344</v>
      </c>
      <c r="C109" s="2" t="s">
        <v>370</v>
      </c>
      <c r="D109" s="2" t="s">
        <v>5</v>
      </c>
      <c r="E109" s="2" t="s">
        <v>31</v>
      </c>
      <c r="F109" s="1">
        <v>131.12925037882999</v>
      </c>
    </row>
    <row r="110" spans="1:6" ht="13">
      <c r="A110" s="2" t="s">
        <v>12</v>
      </c>
      <c r="B110" s="1" t="s">
        <v>345</v>
      </c>
      <c r="C110" s="2" t="s">
        <v>370</v>
      </c>
      <c r="D110" s="2" t="s">
        <v>5</v>
      </c>
      <c r="E110" s="2" t="s">
        <v>31</v>
      </c>
      <c r="F110" s="1">
        <v>171.562240316067</v>
      </c>
    </row>
    <row r="111" spans="1:6" ht="13">
      <c r="A111" s="2" t="s">
        <v>13</v>
      </c>
      <c r="B111" s="1" t="s">
        <v>346</v>
      </c>
      <c r="C111" s="2" t="s">
        <v>370</v>
      </c>
      <c r="D111" s="2" t="s">
        <v>5</v>
      </c>
      <c r="E111" s="2" t="s">
        <v>31</v>
      </c>
      <c r="F111" s="1">
        <v>106.286875291611</v>
      </c>
    </row>
    <row r="112" spans="1:6" ht="13">
      <c r="A112" s="2" t="s">
        <v>14</v>
      </c>
      <c r="B112" s="1" t="s">
        <v>347</v>
      </c>
      <c r="C112" s="2" t="s">
        <v>370</v>
      </c>
      <c r="D112" s="2" t="s">
        <v>5</v>
      </c>
      <c r="E112" s="2" t="s">
        <v>31</v>
      </c>
      <c r="F112" s="1">
        <v>104.159852047482</v>
      </c>
    </row>
    <row r="113" spans="1:6" ht="13">
      <c r="A113" s="2" t="s">
        <v>15</v>
      </c>
      <c r="B113" s="1" t="s">
        <v>348</v>
      </c>
      <c r="C113" s="2" t="s">
        <v>370</v>
      </c>
      <c r="D113" s="2" t="s">
        <v>5</v>
      </c>
      <c r="E113" s="2" t="s">
        <v>31</v>
      </c>
      <c r="F113" s="1">
        <v>68.943855268412193</v>
      </c>
    </row>
    <row r="114" spans="1:6" ht="13">
      <c r="A114" s="2" t="s">
        <v>16</v>
      </c>
      <c r="B114" s="1" t="s">
        <v>349</v>
      </c>
      <c r="C114" s="2" t="s">
        <v>370</v>
      </c>
      <c r="D114" s="2" t="s">
        <v>5</v>
      </c>
      <c r="E114" s="2" t="s">
        <v>31</v>
      </c>
      <c r="F114" s="1">
        <v>99.584092475451598</v>
      </c>
    </row>
    <row r="115" spans="1:6" ht="13">
      <c r="A115" s="2" t="s">
        <v>17</v>
      </c>
      <c r="B115" s="1" t="s">
        <v>350</v>
      </c>
      <c r="C115" s="2" t="s">
        <v>370</v>
      </c>
      <c r="D115" s="2" t="s">
        <v>5</v>
      </c>
      <c r="E115" s="2" t="s">
        <v>31</v>
      </c>
      <c r="F115" s="1">
        <v>119.305879623084</v>
      </c>
    </row>
    <row r="116" spans="1:6" ht="13">
      <c r="A116" s="2" t="s">
        <v>18</v>
      </c>
      <c r="B116" s="1" t="s">
        <v>351</v>
      </c>
      <c r="C116" s="2" t="s">
        <v>370</v>
      </c>
      <c r="D116" s="2" t="s">
        <v>5</v>
      </c>
      <c r="E116" s="2" t="s">
        <v>31</v>
      </c>
      <c r="F116" s="1">
        <v>66.187469291940403</v>
      </c>
    </row>
    <row r="117" spans="1:6" ht="13">
      <c r="A117" s="2" t="s">
        <v>19</v>
      </c>
      <c r="B117" s="1" t="s">
        <v>352</v>
      </c>
      <c r="C117" s="2" t="s">
        <v>370</v>
      </c>
      <c r="D117" s="2" t="s">
        <v>5</v>
      </c>
      <c r="E117" s="2" t="s">
        <v>31</v>
      </c>
      <c r="F117" s="1">
        <v>109.170332513511</v>
      </c>
    </row>
    <row r="118" spans="1:6" ht="13">
      <c r="A118" s="2" t="s">
        <v>20</v>
      </c>
      <c r="B118" s="1" t="s">
        <v>353</v>
      </c>
      <c r="C118" s="2" t="s">
        <v>370</v>
      </c>
      <c r="D118" s="2" t="s">
        <v>5</v>
      </c>
      <c r="E118" s="2" t="s">
        <v>31</v>
      </c>
      <c r="F118" s="1">
        <v>96.583228452897004</v>
      </c>
    </row>
    <row r="119" spans="1:6" ht="13">
      <c r="A119" s="2" t="s">
        <v>21</v>
      </c>
      <c r="B119" s="1" t="s">
        <v>354</v>
      </c>
      <c r="C119" s="2" t="s">
        <v>370</v>
      </c>
      <c r="D119" s="2" t="s">
        <v>5</v>
      </c>
      <c r="E119" s="2" t="s">
        <v>31</v>
      </c>
      <c r="F119" s="1">
        <v>102.899397258668</v>
      </c>
    </row>
    <row r="120" spans="1:6" ht="13">
      <c r="A120" s="2" t="s">
        <v>22</v>
      </c>
      <c r="B120" s="1" t="s">
        <v>355</v>
      </c>
      <c r="C120" s="2" t="s">
        <v>370</v>
      </c>
      <c r="D120" s="2" t="s">
        <v>5</v>
      </c>
      <c r="E120" s="2" t="s">
        <v>31</v>
      </c>
      <c r="F120" s="1">
        <v>125.671055766653</v>
      </c>
    </row>
    <row r="121" spans="1:6" ht="13">
      <c r="A121" s="2" t="s">
        <v>23</v>
      </c>
      <c r="B121" s="1" t="s">
        <v>356</v>
      </c>
      <c r="C121" s="2" t="s">
        <v>370</v>
      </c>
      <c r="D121" s="2" t="s">
        <v>5</v>
      </c>
      <c r="E121" s="2" t="s">
        <v>31</v>
      </c>
      <c r="F121" s="1">
        <v>94.173393739240296</v>
      </c>
    </row>
    <row r="122" spans="1:6" ht="13">
      <c r="A122" s="2" t="s">
        <v>24</v>
      </c>
      <c r="B122" s="1" t="s">
        <v>357</v>
      </c>
      <c r="C122" s="2" t="s">
        <v>370</v>
      </c>
      <c r="D122" s="2" t="s">
        <v>5</v>
      </c>
      <c r="E122" s="2" t="s">
        <v>31</v>
      </c>
      <c r="F122" s="1">
        <v>90.965025967298203</v>
      </c>
    </row>
    <row r="123" spans="1:6" ht="13">
      <c r="A123" s="2" t="s">
        <v>25</v>
      </c>
      <c r="B123" s="1" t="s">
        <v>358</v>
      </c>
      <c r="C123" s="2" t="s">
        <v>370</v>
      </c>
      <c r="D123" s="2" t="s">
        <v>5</v>
      </c>
      <c r="E123" s="2" t="s">
        <v>31</v>
      </c>
      <c r="F123" s="1">
        <v>88.109821757627302</v>
      </c>
    </row>
    <row r="124" spans="1:6" ht="13">
      <c r="A124" s="2" t="s">
        <v>26</v>
      </c>
      <c r="B124" s="1" t="s">
        <v>359</v>
      </c>
      <c r="C124" s="2" t="s">
        <v>370</v>
      </c>
      <c r="D124" s="2" t="s">
        <v>5</v>
      </c>
      <c r="E124" s="2" t="s">
        <v>31</v>
      </c>
      <c r="F124" s="1">
        <v>49.863989277755302</v>
      </c>
    </row>
    <row r="125" spans="1:6" ht="13">
      <c r="A125" s="2" t="s">
        <v>27</v>
      </c>
      <c r="B125" s="1" t="s">
        <v>360</v>
      </c>
      <c r="C125" s="2" t="s">
        <v>370</v>
      </c>
      <c r="D125" s="2" t="s">
        <v>5</v>
      </c>
      <c r="E125" s="2" t="s">
        <v>31</v>
      </c>
      <c r="F125" s="1">
        <v>104.170776940378</v>
      </c>
    </row>
    <row r="126" spans="1:6" ht="13">
      <c r="A126" s="2" t="s">
        <v>28</v>
      </c>
      <c r="B126" s="1" t="s">
        <v>361</v>
      </c>
      <c r="C126" s="2" t="s">
        <v>370</v>
      </c>
      <c r="D126" s="2" t="s">
        <v>5</v>
      </c>
      <c r="E126" s="2" t="s">
        <v>31</v>
      </c>
      <c r="F126" s="1">
        <v>113.581878857457</v>
      </c>
    </row>
    <row r="127" spans="1:6" ht="13">
      <c r="A127" s="2" t="s">
        <v>29</v>
      </c>
      <c r="B127" s="1" t="s">
        <v>362</v>
      </c>
      <c r="C127" s="2" t="s">
        <v>370</v>
      </c>
      <c r="D127" s="2" t="s">
        <v>5</v>
      </c>
      <c r="E127" s="2" t="s">
        <v>31</v>
      </c>
      <c r="F127" s="1">
        <v>139.18417968217599</v>
      </c>
    </row>
    <row r="128" spans="1:6" ht="13">
      <c r="A128" s="2" t="s">
        <v>30</v>
      </c>
      <c r="B128" s="1" t="s">
        <v>363</v>
      </c>
      <c r="C128" s="2" t="s">
        <v>370</v>
      </c>
      <c r="D128" s="2" t="s">
        <v>5</v>
      </c>
      <c r="E128" s="2" t="s">
        <v>31</v>
      </c>
      <c r="F128" s="1">
        <v>91.766710869313101</v>
      </c>
    </row>
    <row r="129" spans="1:6" ht="13">
      <c r="A129" s="2" t="s">
        <v>31</v>
      </c>
      <c r="B129" s="1" t="s">
        <v>364</v>
      </c>
      <c r="C129" s="2" t="s">
        <v>370</v>
      </c>
      <c r="D129" s="2" t="s">
        <v>5</v>
      </c>
      <c r="E129" s="2" t="s">
        <v>31</v>
      </c>
      <c r="F129" s="1">
        <v>121.317275634483</v>
      </c>
    </row>
    <row r="130" spans="1:6" ht="13">
      <c r="A130" s="2" t="s">
        <v>32</v>
      </c>
      <c r="B130" s="1" t="s">
        <v>365</v>
      </c>
      <c r="C130" s="2" t="s">
        <v>370</v>
      </c>
      <c r="D130" s="2" t="s">
        <v>5</v>
      </c>
      <c r="E130" s="2" t="s">
        <v>31</v>
      </c>
      <c r="F130" s="1">
        <v>74.936092419896397</v>
      </c>
    </row>
    <row r="131" spans="1:6" ht="13">
      <c r="A131" s="2" t="s">
        <v>33</v>
      </c>
      <c r="B131" s="1" t="s">
        <v>366</v>
      </c>
      <c r="C131" s="2" t="s">
        <v>370</v>
      </c>
      <c r="D131" s="2" t="s">
        <v>5</v>
      </c>
      <c r="E131" s="2" t="s">
        <v>31</v>
      </c>
      <c r="F131" s="1">
        <v>115.651616504657</v>
      </c>
    </row>
    <row r="132" spans="1:6" ht="13">
      <c r="A132" s="2" t="s">
        <v>34</v>
      </c>
      <c r="B132" s="1" t="s">
        <v>367</v>
      </c>
      <c r="C132" s="2" t="s">
        <v>370</v>
      </c>
      <c r="D132" s="2" t="s">
        <v>5</v>
      </c>
      <c r="E132" s="2" t="s">
        <v>31</v>
      </c>
      <c r="F132" s="1">
        <v>132.80916778187299</v>
      </c>
    </row>
    <row r="133" spans="1:6" ht="13">
      <c r="A133" s="2" t="s">
        <v>35</v>
      </c>
      <c r="B133" s="1" t="s">
        <v>368</v>
      </c>
      <c r="C133" s="2" t="s">
        <v>370</v>
      </c>
      <c r="D133" s="2" t="s">
        <v>5</v>
      </c>
      <c r="E133" s="2" t="s">
        <v>31</v>
      </c>
      <c r="F133" s="1">
        <v>111.374027634276</v>
      </c>
    </row>
    <row r="134" spans="1:6" ht="13">
      <c r="A134" s="2" t="s">
        <v>3</v>
      </c>
      <c r="B134" s="1" t="s">
        <v>336</v>
      </c>
      <c r="C134" s="2" t="s">
        <v>371</v>
      </c>
      <c r="D134" s="2" t="s">
        <v>5</v>
      </c>
      <c r="E134" s="2" t="s">
        <v>31</v>
      </c>
      <c r="F134" s="1">
        <v>104.05882512167</v>
      </c>
    </row>
    <row r="135" spans="1:6" ht="13">
      <c r="A135" s="2" t="s">
        <v>4</v>
      </c>
      <c r="B135" s="1" t="s">
        <v>337</v>
      </c>
      <c r="C135" s="2" t="s">
        <v>371</v>
      </c>
      <c r="D135" s="2" t="s">
        <v>5</v>
      </c>
      <c r="E135" s="2" t="s">
        <v>31</v>
      </c>
      <c r="F135" s="1">
        <v>87.214622317792902</v>
      </c>
    </row>
    <row r="136" spans="1:6" ht="13">
      <c r="A136" s="2" t="s">
        <v>5</v>
      </c>
      <c r="B136" s="1" t="s">
        <v>338</v>
      </c>
      <c r="C136" s="2" t="s">
        <v>371</v>
      </c>
      <c r="D136" s="2" t="s">
        <v>5</v>
      </c>
      <c r="E136" s="2" t="s">
        <v>31</v>
      </c>
      <c r="F136" s="1">
        <v>112.82203558105</v>
      </c>
    </row>
    <row r="137" spans="1:6" ht="13">
      <c r="A137" s="2" t="s">
        <v>6</v>
      </c>
      <c r="B137" s="1" t="s">
        <v>339</v>
      </c>
      <c r="C137" s="2" t="s">
        <v>371</v>
      </c>
      <c r="D137" s="2" t="s">
        <v>5</v>
      </c>
      <c r="E137" s="2" t="s">
        <v>31</v>
      </c>
      <c r="F137" s="1">
        <v>92.204168116897804</v>
      </c>
    </row>
    <row r="138" spans="1:6" ht="13">
      <c r="A138" s="2" t="s">
        <v>7</v>
      </c>
      <c r="B138" s="1" t="s">
        <v>340</v>
      </c>
      <c r="C138" s="2" t="s">
        <v>371</v>
      </c>
      <c r="D138" s="2" t="s">
        <v>5</v>
      </c>
      <c r="E138" s="2" t="s">
        <v>31</v>
      </c>
      <c r="F138" s="1">
        <v>79.592972963635702</v>
      </c>
    </row>
    <row r="139" spans="1:6" ht="13">
      <c r="A139" s="2" t="s">
        <v>8</v>
      </c>
      <c r="B139" s="1" t="s">
        <v>341</v>
      </c>
      <c r="C139" s="2" t="s">
        <v>371</v>
      </c>
      <c r="D139" s="2" t="s">
        <v>5</v>
      </c>
      <c r="E139" s="2" t="s">
        <v>31</v>
      </c>
      <c r="F139" s="1">
        <v>121.55860052197499</v>
      </c>
    </row>
    <row r="140" spans="1:6" ht="13">
      <c r="A140" s="2" t="s">
        <v>9</v>
      </c>
      <c r="B140" s="1" t="s">
        <v>342</v>
      </c>
      <c r="C140" s="2" t="s">
        <v>371</v>
      </c>
      <c r="D140" s="2" t="s">
        <v>5</v>
      </c>
      <c r="E140" s="2" t="s">
        <v>31</v>
      </c>
      <c r="F140" s="1">
        <v>114.330874604847</v>
      </c>
    </row>
    <row r="141" spans="1:6" ht="13">
      <c r="A141" s="2" t="s">
        <v>10</v>
      </c>
      <c r="B141" s="1" t="s">
        <v>343</v>
      </c>
      <c r="C141" s="2" t="s">
        <v>371</v>
      </c>
      <c r="D141" s="2" t="s">
        <v>5</v>
      </c>
      <c r="E141" s="2" t="s">
        <v>31</v>
      </c>
      <c r="F141" s="1">
        <v>60.131514804862398</v>
      </c>
    </row>
    <row r="142" spans="1:6" ht="13">
      <c r="A142" s="2" t="s">
        <v>11</v>
      </c>
      <c r="B142" s="1" t="s">
        <v>344</v>
      </c>
      <c r="C142" s="2" t="s">
        <v>371</v>
      </c>
      <c r="D142" s="2" t="s">
        <v>5</v>
      </c>
      <c r="E142" s="2" t="s">
        <v>31</v>
      </c>
      <c r="F142" s="1">
        <v>127.965892239249</v>
      </c>
    </row>
    <row r="143" spans="1:6" ht="13">
      <c r="A143" s="2" t="s">
        <v>12</v>
      </c>
      <c r="B143" s="1" t="s">
        <v>345</v>
      </c>
      <c r="C143" s="2" t="s">
        <v>371</v>
      </c>
      <c r="D143" s="2" t="s">
        <v>5</v>
      </c>
      <c r="E143" s="2" t="s">
        <v>31</v>
      </c>
      <c r="F143" s="1">
        <v>178.44551962199</v>
      </c>
    </row>
    <row r="144" spans="1:6" ht="13">
      <c r="A144" s="2" t="s">
        <v>13</v>
      </c>
      <c r="B144" s="1" t="s">
        <v>346</v>
      </c>
      <c r="C144" s="2" t="s">
        <v>371</v>
      </c>
      <c r="D144" s="2" t="s">
        <v>5</v>
      </c>
      <c r="E144" s="2" t="s">
        <v>31</v>
      </c>
      <c r="F144" s="1">
        <v>107.09455611401199</v>
      </c>
    </row>
    <row r="145" spans="1:6" ht="13">
      <c r="A145" s="2" t="s">
        <v>14</v>
      </c>
      <c r="B145" s="1" t="s">
        <v>347</v>
      </c>
      <c r="C145" s="2" t="s">
        <v>371</v>
      </c>
      <c r="D145" s="2" t="s">
        <v>5</v>
      </c>
      <c r="E145" s="2" t="s">
        <v>31</v>
      </c>
      <c r="F145" s="1">
        <v>98.598655469197297</v>
      </c>
    </row>
    <row r="146" spans="1:6" ht="13">
      <c r="A146" s="2" t="s">
        <v>15</v>
      </c>
      <c r="B146" s="1" t="s">
        <v>348</v>
      </c>
      <c r="C146" s="2" t="s">
        <v>371</v>
      </c>
      <c r="D146" s="2" t="s">
        <v>5</v>
      </c>
      <c r="E146" s="2" t="s">
        <v>31</v>
      </c>
      <c r="F146" s="1">
        <v>67.108237614638</v>
      </c>
    </row>
    <row r="147" spans="1:6" ht="13">
      <c r="A147" s="2" t="s">
        <v>16</v>
      </c>
      <c r="B147" s="1" t="s">
        <v>349</v>
      </c>
      <c r="C147" s="2" t="s">
        <v>371</v>
      </c>
      <c r="D147" s="2" t="s">
        <v>5</v>
      </c>
      <c r="E147" s="2" t="s">
        <v>31</v>
      </c>
      <c r="F147" s="1">
        <v>104.771200357529</v>
      </c>
    </row>
    <row r="148" spans="1:6" ht="13">
      <c r="A148" s="2" t="s">
        <v>17</v>
      </c>
      <c r="B148" s="1" t="s">
        <v>350</v>
      </c>
      <c r="C148" s="2" t="s">
        <v>371</v>
      </c>
      <c r="D148" s="2" t="s">
        <v>5</v>
      </c>
      <c r="E148" s="2" t="s">
        <v>31</v>
      </c>
      <c r="F148" s="1">
        <v>110.758117875029</v>
      </c>
    </row>
    <row r="149" spans="1:6" ht="13">
      <c r="A149" s="2" t="s">
        <v>18</v>
      </c>
      <c r="B149" s="1" t="s">
        <v>351</v>
      </c>
      <c r="C149" s="2" t="s">
        <v>371</v>
      </c>
      <c r="D149" s="2" t="s">
        <v>5</v>
      </c>
      <c r="E149" s="2" t="s">
        <v>31</v>
      </c>
      <c r="F149" s="1">
        <v>66.525690610012404</v>
      </c>
    </row>
    <row r="150" spans="1:6" ht="13">
      <c r="A150" s="2" t="s">
        <v>19</v>
      </c>
      <c r="B150" s="1" t="s">
        <v>352</v>
      </c>
      <c r="C150" s="2" t="s">
        <v>371</v>
      </c>
      <c r="D150" s="2" t="s">
        <v>5</v>
      </c>
      <c r="E150" s="2" t="s">
        <v>31</v>
      </c>
      <c r="F150" s="1">
        <v>105.083445374135</v>
      </c>
    </row>
    <row r="151" spans="1:6" ht="13">
      <c r="A151" s="2" t="s">
        <v>20</v>
      </c>
      <c r="B151" s="1" t="s">
        <v>353</v>
      </c>
      <c r="C151" s="2" t="s">
        <v>371</v>
      </c>
      <c r="D151" s="2" t="s">
        <v>5</v>
      </c>
      <c r="E151" s="2" t="s">
        <v>31</v>
      </c>
      <c r="F151" s="1">
        <v>90.334459027046194</v>
      </c>
    </row>
    <row r="152" spans="1:6" ht="13">
      <c r="A152" s="2" t="s">
        <v>21</v>
      </c>
      <c r="B152" s="1" t="s">
        <v>354</v>
      </c>
      <c r="C152" s="2" t="s">
        <v>371</v>
      </c>
      <c r="D152" s="2" t="s">
        <v>5</v>
      </c>
      <c r="E152" s="2" t="s">
        <v>31</v>
      </c>
      <c r="F152" s="1">
        <v>109.62023898664</v>
      </c>
    </row>
    <row r="153" spans="1:6" ht="13">
      <c r="A153" s="2" t="s">
        <v>22</v>
      </c>
      <c r="B153" s="1" t="s">
        <v>355</v>
      </c>
      <c r="C153" s="2" t="s">
        <v>371</v>
      </c>
      <c r="D153" s="2" t="s">
        <v>5</v>
      </c>
      <c r="E153" s="2" t="s">
        <v>31</v>
      </c>
      <c r="F153" s="1">
        <v>123.80812477017</v>
      </c>
    </row>
    <row r="154" spans="1:6" ht="13">
      <c r="A154" s="2" t="s">
        <v>23</v>
      </c>
      <c r="B154" s="1" t="s">
        <v>356</v>
      </c>
      <c r="C154" s="2" t="s">
        <v>371</v>
      </c>
      <c r="D154" s="2" t="s">
        <v>5</v>
      </c>
      <c r="E154" s="2" t="s">
        <v>31</v>
      </c>
      <c r="F154" s="1">
        <v>95.590627482794105</v>
      </c>
    </row>
    <row r="155" spans="1:6" ht="13">
      <c r="A155" s="2" t="s">
        <v>24</v>
      </c>
      <c r="B155" s="1" t="s">
        <v>357</v>
      </c>
      <c r="C155" s="2" t="s">
        <v>371</v>
      </c>
      <c r="D155" s="2" t="s">
        <v>5</v>
      </c>
      <c r="E155" s="2" t="s">
        <v>31</v>
      </c>
      <c r="F155" s="1">
        <v>91.811438199610194</v>
      </c>
    </row>
    <row r="156" spans="1:6" ht="13">
      <c r="A156" s="2" t="s">
        <v>25</v>
      </c>
      <c r="B156" s="1" t="s">
        <v>358</v>
      </c>
      <c r="C156" s="2" t="s">
        <v>371</v>
      </c>
      <c r="D156" s="2" t="s">
        <v>5</v>
      </c>
      <c r="E156" s="2" t="s">
        <v>31</v>
      </c>
      <c r="F156" s="1">
        <v>82.617295490270394</v>
      </c>
    </row>
    <row r="157" spans="1:6" ht="13">
      <c r="A157" s="2" t="s">
        <v>26</v>
      </c>
      <c r="B157" s="1" t="s">
        <v>359</v>
      </c>
      <c r="C157" s="2" t="s">
        <v>371</v>
      </c>
      <c r="D157" s="2" t="s">
        <v>5</v>
      </c>
      <c r="E157" s="2" t="s">
        <v>31</v>
      </c>
      <c r="F157" s="1">
        <v>45.983083165726299</v>
      </c>
    </row>
    <row r="158" spans="1:6" ht="13">
      <c r="A158" s="2" t="s">
        <v>27</v>
      </c>
      <c r="B158" s="1" t="s">
        <v>360</v>
      </c>
      <c r="C158" s="2" t="s">
        <v>371</v>
      </c>
      <c r="D158" s="2" t="s">
        <v>5</v>
      </c>
      <c r="E158" s="2" t="s">
        <v>31</v>
      </c>
      <c r="F158" s="1">
        <v>104.096800172728</v>
      </c>
    </row>
    <row r="159" spans="1:6" ht="13">
      <c r="A159" s="2" t="s">
        <v>28</v>
      </c>
      <c r="B159" s="1" t="s">
        <v>361</v>
      </c>
      <c r="C159" s="2" t="s">
        <v>371</v>
      </c>
      <c r="D159" s="2" t="s">
        <v>5</v>
      </c>
      <c r="E159" s="2" t="s">
        <v>31</v>
      </c>
      <c r="F159" s="1">
        <v>111.155142118706</v>
      </c>
    </row>
    <row r="160" spans="1:6" ht="13">
      <c r="A160" s="2" t="s">
        <v>29</v>
      </c>
      <c r="B160" s="1" t="s">
        <v>362</v>
      </c>
      <c r="C160" s="2" t="s">
        <v>371</v>
      </c>
      <c r="D160" s="2" t="s">
        <v>5</v>
      </c>
      <c r="E160" s="2" t="s">
        <v>31</v>
      </c>
      <c r="F160" s="1">
        <v>135.149223080372</v>
      </c>
    </row>
    <row r="161" spans="1:6" ht="13">
      <c r="A161" s="2" t="s">
        <v>30</v>
      </c>
      <c r="B161" s="1" t="s">
        <v>363</v>
      </c>
      <c r="C161" s="2" t="s">
        <v>371</v>
      </c>
      <c r="D161" s="2" t="s">
        <v>5</v>
      </c>
      <c r="E161" s="2" t="s">
        <v>31</v>
      </c>
      <c r="F161" s="1">
        <v>87.521139319008796</v>
      </c>
    </row>
    <row r="162" spans="1:6" ht="13">
      <c r="A162" s="2" t="s">
        <v>31</v>
      </c>
      <c r="B162" s="1" t="s">
        <v>364</v>
      </c>
      <c r="C162" s="2" t="s">
        <v>371</v>
      </c>
      <c r="D162" s="2" t="s">
        <v>5</v>
      </c>
      <c r="E162" s="2" t="s">
        <v>31</v>
      </c>
      <c r="F162" s="1">
        <v>115.76498973127801</v>
      </c>
    </row>
    <row r="163" spans="1:6" ht="13">
      <c r="A163" s="2" t="s">
        <v>32</v>
      </c>
      <c r="B163" s="1" t="s">
        <v>365</v>
      </c>
      <c r="C163" s="2" t="s">
        <v>371</v>
      </c>
      <c r="D163" s="2" t="s">
        <v>5</v>
      </c>
      <c r="E163" s="2" t="s">
        <v>31</v>
      </c>
      <c r="F163" s="1">
        <v>78.211457742698499</v>
      </c>
    </row>
    <row r="164" spans="1:6" ht="13">
      <c r="A164" s="2" t="s">
        <v>33</v>
      </c>
      <c r="B164" s="1" t="s">
        <v>366</v>
      </c>
      <c r="C164" s="2" t="s">
        <v>371</v>
      </c>
      <c r="D164" s="2" t="s">
        <v>5</v>
      </c>
      <c r="E164" s="2" t="s">
        <v>31</v>
      </c>
      <c r="F164" s="1">
        <v>111.753953109281</v>
      </c>
    </row>
    <row r="165" spans="1:6" ht="13">
      <c r="A165" s="2" t="s">
        <v>34</v>
      </c>
      <c r="B165" s="1" t="s">
        <v>367</v>
      </c>
      <c r="C165" s="2" t="s">
        <v>371</v>
      </c>
      <c r="D165" s="2" t="s">
        <v>5</v>
      </c>
      <c r="E165" s="2" t="s">
        <v>31</v>
      </c>
      <c r="F165" s="1">
        <v>115.965806969794</v>
      </c>
    </row>
    <row r="166" spans="1:6" ht="13">
      <c r="A166" s="2" t="s">
        <v>35</v>
      </c>
      <c r="B166" s="1" t="s">
        <v>368</v>
      </c>
      <c r="C166" s="2" t="s">
        <v>371</v>
      </c>
      <c r="D166" s="2" t="s">
        <v>5</v>
      </c>
      <c r="E166" s="2" t="s">
        <v>31</v>
      </c>
      <c r="F166" s="1">
        <v>113.649278327083</v>
      </c>
    </row>
    <row r="167" spans="1:6" ht="13">
      <c r="A167" s="2" t="s">
        <v>3</v>
      </c>
      <c r="B167" s="1" t="s">
        <v>336</v>
      </c>
      <c r="C167" s="2" t="s">
        <v>372</v>
      </c>
      <c r="D167" s="2" t="s">
        <v>5</v>
      </c>
      <c r="E167" s="2" t="s">
        <v>31</v>
      </c>
      <c r="F167" s="1">
        <v>106.90128268962</v>
      </c>
    </row>
    <row r="168" spans="1:6" ht="13">
      <c r="A168" s="2" t="s">
        <v>4</v>
      </c>
      <c r="B168" s="1" t="s">
        <v>337</v>
      </c>
      <c r="C168" s="2" t="s">
        <v>372</v>
      </c>
      <c r="D168" s="2" t="s">
        <v>5</v>
      </c>
      <c r="E168" s="2" t="s">
        <v>31</v>
      </c>
      <c r="F168" s="1">
        <v>87.160333108914102</v>
      </c>
    </row>
    <row r="169" spans="1:6" ht="13">
      <c r="A169" s="2" t="s">
        <v>5</v>
      </c>
      <c r="B169" s="1" t="s">
        <v>338</v>
      </c>
      <c r="C169" s="2" t="s">
        <v>372</v>
      </c>
      <c r="D169" s="2" t="s">
        <v>5</v>
      </c>
      <c r="E169" s="2" t="s">
        <v>31</v>
      </c>
      <c r="F169" s="1">
        <v>112.188963516686</v>
      </c>
    </row>
    <row r="170" spans="1:6" ht="13">
      <c r="A170" s="2" t="s">
        <v>6</v>
      </c>
      <c r="B170" s="1" t="s">
        <v>339</v>
      </c>
      <c r="C170" s="2" t="s">
        <v>372</v>
      </c>
      <c r="D170" s="2" t="s">
        <v>5</v>
      </c>
      <c r="E170" s="2" t="s">
        <v>31</v>
      </c>
      <c r="F170" s="1">
        <v>95.072377045630802</v>
      </c>
    </row>
    <row r="171" spans="1:6" ht="13">
      <c r="A171" s="2" t="s">
        <v>7</v>
      </c>
      <c r="B171" s="1" t="s">
        <v>340</v>
      </c>
      <c r="C171" s="2" t="s">
        <v>372</v>
      </c>
      <c r="D171" s="2" t="s">
        <v>5</v>
      </c>
      <c r="E171" s="2" t="s">
        <v>31</v>
      </c>
      <c r="F171" s="1">
        <v>86.617809352114406</v>
      </c>
    </row>
    <row r="172" spans="1:6" ht="13">
      <c r="A172" s="2" t="s">
        <v>8</v>
      </c>
      <c r="B172" s="1" t="s">
        <v>341</v>
      </c>
      <c r="C172" s="2" t="s">
        <v>372</v>
      </c>
      <c r="D172" s="2" t="s">
        <v>5</v>
      </c>
      <c r="E172" s="2" t="s">
        <v>31</v>
      </c>
      <c r="F172" s="1">
        <v>130.945565861201</v>
      </c>
    </row>
    <row r="173" spans="1:6" ht="13">
      <c r="A173" s="2" t="s">
        <v>9</v>
      </c>
      <c r="B173" s="1" t="s">
        <v>342</v>
      </c>
      <c r="C173" s="2" t="s">
        <v>372</v>
      </c>
      <c r="D173" s="2" t="s">
        <v>5</v>
      </c>
      <c r="E173" s="2" t="s">
        <v>31</v>
      </c>
      <c r="F173" s="1">
        <v>111.177405143646</v>
      </c>
    </row>
    <row r="174" spans="1:6" ht="13">
      <c r="A174" s="2" t="s">
        <v>10</v>
      </c>
      <c r="B174" s="1" t="s">
        <v>343</v>
      </c>
      <c r="C174" s="2" t="s">
        <v>372</v>
      </c>
      <c r="D174" s="2" t="s">
        <v>5</v>
      </c>
      <c r="E174" s="2" t="s">
        <v>31</v>
      </c>
      <c r="F174" s="1">
        <v>61.130677995420498</v>
      </c>
    </row>
    <row r="175" spans="1:6" ht="13">
      <c r="A175" s="2" t="s">
        <v>11</v>
      </c>
      <c r="B175" s="1" t="s">
        <v>344</v>
      </c>
      <c r="C175" s="2" t="s">
        <v>372</v>
      </c>
      <c r="D175" s="2" t="s">
        <v>5</v>
      </c>
      <c r="E175" s="2" t="s">
        <v>31</v>
      </c>
      <c r="F175" s="1">
        <v>132.590267124745</v>
      </c>
    </row>
    <row r="176" spans="1:6" ht="13">
      <c r="A176" s="2" t="s">
        <v>12</v>
      </c>
      <c r="B176" s="1" t="s">
        <v>345</v>
      </c>
      <c r="C176" s="2" t="s">
        <v>372</v>
      </c>
      <c r="D176" s="2" t="s">
        <v>5</v>
      </c>
      <c r="E176" s="2" t="s">
        <v>31</v>
      </c>
      <c r="F176" s="1">
        <v>177.63484275878901</v>
      </c>
    </row>
    <row r="177" spans="1:6" ht="13">
      <c r="A177" s="2" t="s">
        <v>13</v>
      </c>
      <c r="B177" s="1" t="s">
        <v>346</v>
      </c>
      <c r="C177" s="2" t="s">
        <v>372</v>
      </c>
      <c r="D177" s="2" t="s">
        <v>5</v>
      </c>
      <c r="E177" s="2" t="s">
        <v>31</v>
      </c>
      <c r="F177" s="1">
        <v>112.013786312161</v>
      </c>
    </row>
    <row r="178" spans="1:6" ht="13">
      <c r="A178" s="2" t="s">
        <v>14</v>
      </c>
      <c r="B178" s="1" t="s">
        <v>347</v>
      </c>
      <c r="C178" s="2" t="s">
        <v>372</v>
      </c>
      <c r="D178" s="2" t="s">
        <v>5</v>
      </c>
      <c r="E178" s="2" t="s">
        <v>31</v>
      </c>
      <c r="F178" s="1">
        <v>103.399121007395</v>
      </c>
    </row>
    <row r="179" spans="1:6" ht="13">
      <c r="A179" s="2" t="s">
        <v>15</v>
      </c>
      <c r="B179" s="1" t="s">
        <v>348</v>
      </c>
      <c r="C179" s="2" t="s">
        <v>372</v>
      </c>
      <c r="D179" s="2" t="s">
        <v>5</v>
      </c>
      <c r="E179" s="2" t="s">
        <v>31</v>
      </c>
      <c r="F179" s="1">
        <v>70.916759150947499</v>
      </c>
    </row>
    <row r="180" spans="1:6" ht="13">
      <c r="A180" s="2" t="s">
        <v>16</v>
      </c>
      <c r="B180" s="1" t="s">
        <v>349</v>
      </c>
      <c r="C180" s="2" t="s">
        <v>372</v>
      </c>
      <c r="D180" s="2" t="s">
        <v>5</v>
      </c>
      <c r="E180" s="2" t="s">
        <v>31</v>
      </c>
      <c r="F180" s="1">
        <v>103.91954325442499</v>
      </c>
    </row>
    <row r="181" spans="1:6" ht="13">
      <c r="A181" s="2" t="s">
        <v>17</v>
      </c>
      <c r="B181" s="1" t="s">
        <v>350</v>
      </c>
      <c r="C181" s="2" t="s">
        <v>372</v>
      </c>
      <c r="D181" s="2" t="s">
        <v>5</v>
      </c>
      <c r="E181" s="2" t="s">
        <v>31</v>
      </c>
      <c r="F181" s="1">
        <v>115.61718306627399</v>
      </c>
    </row>
    <row r="182" spans="1:6" ht="13">
      <c r="A182" s="2" t="s">
        <v>18</v>
      </c>
      <c r="B182" s="1" t="s">
        <v>351</v>
      </c>
      <c r="C182" s="2" t="s">
        <v>372</v>
      </c>
      <c r="D182" s="2" t="s">
        <v>5</v>
      </c>
      <c r="E182" s="2" t="s">
        <v>31</v>
      </c>
      <c r="F182" s="1">
        <v>67.069431841643805</v>
      </c>
    </row>
    <row r="183" spans="1:6" ht="13">
      <c r="A183" s="2" t="s">
        <v>19</v>
      </c>
      <c r="B183" s="1" t="s">
        <v>352</v>
      </c>
      <c r="C183" s="2" t="s">
        <v>372</v>
      </c>
      <c r="D183" s="2" t="s">
        <v>5</v>
      </c>
      <c r="E183" s="2" t="s">
        <v>31</v>
      </c>
      <c r="F183" s="1">
        <v>106.97099188326401</v>
      </c>
    </row>
    <row r="184" spans="1:6" ht="13">
      <c r="A184" s="2" t="s">
        <v>20</v>
      </c>
      <c r="B184" s="1" t="s">
        <v>353</v>
      </c>
      <c r="C184" s="2" t="s">
        <v>372</v>
      </c>
      <c r="D184" s="2" t="s">
        <v>5</v>
      </c>
      <c r="E184" s="2" t="s">
        <v>31</v>
      </c>
      <c r="F184" s="1">
        <v>97.4696298897112</v>
      </c>
    </row>
    <row r="185" spans="1:6" ht="13">
      <c r="A185" s="2" t="s">
        <v>21</v>
      </c>
      <c r="B185" s="1" t="s">
        <v>354</v>
      </c>
      <c r="C185" s="2" t="s">
        <v>372</v>
      </c>
      <c r="D185" s="2" t="s">
        <v>5</v>
      </c>
      <c r="E185" s="2" t="s">
        <v>31</v>
      </c>
      <c r="F185" s="1">
        <v>116.680956228707</v>
      </c>
    </row>
    <row r="186" spans="1:6" ht="13">
      <c r="A186" s="2" t="s">
        <v>22</v>
      </c>
      <c r="B186" s="1" t="s">
        <v>355</v>
      </c>
      <c r="C186" s="2" t="s">
        <v>372</v>
      </c>
      <c r="D186" s="2" t="s">
        <v>5</v>
      </c>
      <c r="E186" s="2" t="s">
        <v>31</v>
      </c>
      <c r="F186" s="1">
        <v>130.26811263565401</v>
      </c>
    </row>
    <row r="187" spans="1:6" ht="13">
      <c r="A187" s="2" t="s">
        <v>23</v>
      </c>
      <c r="B187" s="1" t="s">
        <v>356</v>
      </c>
      <c r="C187" s="2" t="s">
        <v>372</v>
      </c>
      <c r="D187" s="2" t="s">
        <v>5</v>
      </c>
      <c r="E187" s="2" t="s">
        <v>31</v>
      </c>
      <c r="F187" s="1">
        <v>104.113669589122</v>
      </c>
    </row>
    <row r="188" spans="1:6" ht="13">
      <c r="A188" s="2" t="s">
        <v>24</v>
      </c>
      <c r="B188" s="1" t="s">
        <v>357</v>
      </c>
      <c r="C188" s="2" t="s">
        <v>372</v>
      </c>
      <c r="D188" s="2" t="s">
        <v>5</v>
      </c>
      <c r="E188" s="2" t="s">
        <v>31</v>
      </c>
      <c r="F188" s="1">
        <v>92.983845218053006</v>
      </c>
    </row>
    <row r="189" spans="1:6" ht="13">
      <c r="A189" s="2" t="s">
        <v>25</v>
      </c>
      <c r="B189" s="1" t="s">
        <v>358</v>
      </c>
      <c r="C189" s="2" t="s">
        <v>372</v>
      </c>
      <c r="D189" s="2" t="s">
        <v>5</v>
      </c>
      <c r="E189" s="2" t="s">
        <v>31</v>
      </c>
      <c r="F189" s="1">
        <v>89.048693246257997</v>
      </c>
    </row>
    <row r="190" spans="1:6" ht="13">
      <c r="A190" s="2" t="s">
        <v>26</v>
      </c>
      <c r="B190" s="1" t="s">
        <v>359</v>
      </c>
      <c r="C190" s="2" t="s">
        <v>372</v>
      </c>
      <c r="D190" s="2" t="s">
        <v>5</v>
      </c>
      <c r="E190" s="2" t="s">
        <v>31</v>
      </c>
      <c r="F190" s="1">
        <v>43.039893056808097</v>
      </c>
    </row>
    <row r="191" spans="1:6" ht="13">
      <c r="A191" s="2" t="s">
        <v>27</v>
      </c>
      <c r="B191" s="1" t="s">
        <v>360</v>
      </c>
      <c r="C191" s="2" t="s">
        <v>372</v>
      </c>
      <c r="D191" s="2" t="s">
        <v>5</v>
      </c>
      <c r="E191" s="2" t="s">
        <v>31</v>
      </c>
      <c r="F191" s="1">
        <v>108.894571952606</v>
      </c>
    </row>
    <row r="192" spans="1:6" ht="13">
      <c r="A192" s="2" t="s">
        <v>28</v>
      </c>
      <c r="B192" s="1" t="s">
        <v>361</v>
      </c>
      <c r="C192" s="2" t="s">
        <v>372</v>
      </c>
      <c r="D192" s="2" t="s">
        <v>5</v>
      </c>
      <c r="E192" s="2" t="s">
        <v>31</v>
      </c>
      <c r="F192" s="1">
        <v>112.159284225308</v>
      </c>
    </row>
    <row r="193" spans="1:6" ht="13">
      <c r="A193" s="2" t="s">
        <v>29</v>
      </c>
      <c r="B193" s="1" t="s">
        <v>362</v>
      </c>
      <c r="C193" s="2" t="s">
        <v>372</v>
      </c>
      <c r="D193" s="2" t="s">
        <v>5</v>
      </c>
      <c r="E193" s="2" t="s">
        <v>31</v>
      </c>
      <c r="F193" s="1">
        <v>135.980911607466</v>
      </c>
    </row>
    <row r="194" spans="1:6" ht="13">
      <c r="A194" s="2" t="s">
        <v>30</v>
      </c>
      <c r="B194" s="1" t="s">
        <v>363</v>
      </c>
      <c r="C194" s="2" t="s">
        <v>372</v>
      </c>
      <c r="D194" s="2" t="s">
        <v>5</v>
      </c>
      <c r="E194" s="2" t="s">
        <v>31</v>
      </c>
      <c r="F194" s="1">
        <v>93.058019459465896</v>
      </c>
    </row>
    <row r="195" spans="1:6" ht="13">
      <c r="A195" s="2" t="s">
        <v>31</v>
      </c>
      <c r="B195" s="1" t="s">
        <v>364</v>
      </c>
      <c r="C195" s="2" t="s">
        <v>372</v>
      </c>
      <c r="D195" s="2" t="s">
        <v>5</v>
      </c>
      <c r="E195" s="2" t="s">
        <v>31</v>
      </c>
      <c r="F195" s="1">
        <v>120.139309221887</v>
      </c>
    </row>
    <row r="196" spans="1:6" ht="13">
      <c r="A196" s="2" t="s">
        <v>32</v>
      </c>
      <c r="B196" s="1" t="s">
        <v>365</v>
      </c>
      <c r="C196" s="2" t="s">
        <v>372</v>
      </c>
      <c r="D196" s="2" t="s">
        <v>5</v>
      </c>
      <c r="E196" s="2" t="s">
        <v>31</v>
      </c>
      <c r="F196" s="1">
        <v>75.363037158138496</v>
      </c>
    </row>
    <row r="197" spans="1:6" ht="13">
      <c r="A197" s="2" t="s">
        <v>33</v>
      </c>
      <c r="B197" s="1" t="s">
        <v>366</v>
      </c>
      <c r="C197" s="2" t="s">
        <v>372</v>
      </c>
      <c r="D197" s="2" t="s">
        <v>5</v>
      </c>
      <c r="E197" s="2" t="s">
        <v>31</v>
      </c>
      <c r="F197" s="1">
        <v>115.475817722739</v>
      </c>
    </row>
    <row r="198" spans="1:6" ht="13">
      <c r="A198" s="2" t="s">
        <v>34</v>
      </c>
      <c r="B198" s="1" t="s">
        <v>367</v>
      </c>
      <c r="C198" s="2" t="s">
        <v>372</v>
      </c>
      <c r="D198" s="2" t="s">
        <v>5</v>
      </c>
      <c r="E198" s="2" t="s">
        <v>31</v>
      </c>
      <c r="F198" s="1">
        <v>125.911937723314</v>
      </c>
    </row>
    <row r="199" spans="1:6" ht="13">
      <c r="A199" s="2" t="s">
        <v>35</v>
      </c>
      <c r="B199" s="1" t="s">
        <v>368</v>
      </c>
      <c r="C199" s="2" t="s">
        <v>372</v>
      </c>
      <c r="D199" s="2" t="s">
        <v>5</v>
      </c>
      <c r="E199" s="2" t="s">
        <v>31</v>
      </c>
      <c r="F199" s="1">
        <v>114.46634156329699</v>
      </c>
    </row>
    <row r="200" spans="1:6" ht="13">
      <c r="A200" s="2" t="s">
        <v>3</v>
      </c>
      <c r="B200" s="1" t="s">
        <v>336</v>
      </c>
      <c r="C200" s="2" t="s">
        <v>373</v>
      </c>
      <c r="D200" s="2" t="s">
        <v>5</v>
      </c>
      <c r="E200" s="2" t="s">
        <v>31</v>
      </c>
      <c r="F200" s="1">
        <v>105.366067702577</v>
      </c>
    </row>
    <row r="201" spans="1:6" ht="13">
      <c r="A201" s="2" t="s">
        <v>4</v>
      </c>
      <c r="B201" s="1" t="s">
        <v>337</v>
      </c>
      <c r="C201" s="2" t="s">
        <v>373</v>
      </c>
      <c r="D201" s="2" t="s">
        <v>5</v>
      </c>
      <c r="E201" s="2" t="s">
        <v>31</v>
      </c>
      <c r="F201" s="1">
        <v>90.576909435822301</v>
      </c>
    </row>
    <row r="202" spans="1:6" ht="13">
      <c r="A202" s="2" t="s">
        <v>5</v>
      </c>
      <c r="B202" s="1" t="s">
        <v>338</v>
      </c>
      <c r="C202" s="2" t="s">
        <v>373</v>
      </c>
      <c r="D202" s="2" t="s">
        <v>5</v>
      </c>
      <c r="E202" s="2" t="s">
        <v>31</v>
      </c>
      <c r="F202" s="1">
        <v>106.982966923259</v>
      </c>
    </row>
    <row r="203" spans="1:6" ht="13">
      <c r="A203" s="2" t="s">
        <v>6</v>
      </c>
      <c r="B203" s="1" t="s">
        <v>339</v>
      </c>
      <c r="C203" s="2" t="s">
        <v>373</v>
      </c>
      <c r="D203" s="2" t="s">
        <v>5</v>
      </c>
      <c r="E203" s="2" t="s">
        <v>31</v>
      </c>
      <c r="F203" s="1">
        <v>100.887428664974</v>
      </c>
    </row>
    <row r="204" spans="1:6" ht="13">
      <c r="A204" s="2" t="s">
        <v>7</v>
      </c>
      <c r="B204" s="1" t="s">
        <v>340</v>
      </c>
      <c r="C204" s="2" t="s">
        <v>373</v>
      </c>
      <c r="D204" s="2" t="s">
        <v>5</v>
      </c>
      <c r="E204" s="2" t="s">
        <v>31</v>
      </c>
      <c r="F204" s="1">
        <v>89.725703022002605</v>
      </c>
    </row>
    <row r="205" spans="1:6" ht="13">
      <c r="A205" s="2" t="s">
        <v>8</v>
      </c>
      <c r="B205" s="1" t="s">
        <v>341</v>
      </c>
      <c r="C205" s="2" t="s">
        <v>373</v>
      </c>
      <c r="D205" s="2" t="s">
        <v>5</v>
      </c>
      <c r="E205" s="2" t="s">
        <v>31</v>
      </c>
      <c r="F205" s="1">
        <v>120.073183035856</v>
      </c>
    </row>
    <row r="206" spans="1:6" ht="13">
      <c r="A206" s="2" t="s">
        <v>9</v>
      </c>
      <c r="B206" s="1" t="s">
        <v>342</v>
      </c>
      <c r="C206" s="2" t="s">
        <v>373</v>
      </c>
      <c r="D206" s="2" t="s">
        <v>5</v>
      </c>
      <c r="E206" s="2" t="s">
        <v>31</v>
      </c>
      <c r="F206" s="1">
        <v>118.648536668048</v>
      </c>
    </row>
    <row r="207" spans="1:6" ht="13">
      <c r="A207" s="2" t="s">
        <v>10</v>
      </c>
      <c r="B207" s="1" t="s">
        <v>343</v>
      </c>
      <c r="C207" s="2" t="s">
        <v>373</v>
      </c>
      <c r="D207" s="2" t="s">
        <v>5</v>
      </c>
      <c r="E207" s="2" t="s">
        <v>31</v>
      </c>
      <c r="F207" s="1">
        <v>65.004359607642101</v>
      </c>
    </row>
    <row r="208" spans="1:6" ht="13">
      <c r="A208" s="2" t="s">
        <v>11</v>
      </c>
      <c r="B208" s="1" t="s">
        <v>344</v>
      </c>
      <c r="C208" s="2" t="s">
        <v>373</v>
      </c>
      <c r="D208" s="2" t="s">
        <v>5</v>
      </c>
      <c r="E208" s="2" t="s">
        <v>31</v>
      </c>
      <c r="F208" s="1">
        <v>127.42045535461899</v>
      </c>
    </row>
    <row r="209" spans="1:6" ht="13">
      <c r="A209" s="2" t="s">
        <v>12</v>
      </c>
      <c r="B209" s="1" t="s">
        <v>345</v>
      </c>
      <c r="C209" s="2" t="s">
        <v>373</v>
      </c>
      <c r="D209" s="2" t="s">
        <v>5</v>
      </c>
      <c r="E209" s="2" t="s">
        <v>31</v>
      </c>
      <c r="F209" s="1">
        <v>172.50076571956001</v>
      </c>
    </row>
    <row r="210" spans="1:6" ht="13">
      <c r="A210" s="2" t="s">
        <v>13</v>
      </c>
      <c r="B210" s="1" t="s">
        <v>346</v>
      </c>
      <c r="C210" s="2" t="s">
        <v>373</v>
      </c>
      <c r="D210" s="2" t="s">
        <v>5</v>
      </c>
      <c r="E210" s="2" t="s">
        <v>31</v>
      </c>
      <c r="F210" s="1">
        <v>105.549791367732</v>
      </c>
    </row>
    <row r="211" spans="1:6" ht="13">
      <c r="A211" s="2" t="s">
        <v>14</v>
      </c>
      <c r="B211" s="1" t="s">
        <v>347</v>
      </c>
      <c r="C211" s="2" t="s">
        <v>373</v>
      </c>
      <c r="D211" s="2" t="s">
        <v>5</v>
      </c>
      <c r="E211" s="2" t="s">
        <v>31</v>
      </c>
      <c r="F211" s="1">
        <v>100.781122893071</v>
      </c>
    </row>
    <row r="212" spans="1:6" ht="13">
      <c r="A212" s="2" t="s">
        <v>15</v>
      </c>
      <c r="B212" s="1" t="s">
        <v>348</v>
      </c>
      <c r="C212" s="2" t="s">
        <v>373</v>
      </c>
      <c r="D212" s="2" t="s">
        <v>5</v>
      </c>
      <c r="E212" s="2" t="s">
        <v>31</v>
      </c>
      <c r="F212" s="1">
        <v>68.281746820349795</v>
      </c>
    </row>
    <row r="213" spans="1:6" ht="13">
      <c r="A213" s="2" t="s">
        <v>16</v>
      </c>
      <c r="B213" s="1" t="s">
        <v>349</v>
      </c>
      <c r="C213" s="2" t="s">
        <v>373</v>
      </c>
      <c r="D213" s="2" t="s">
        <v>5</v>
      </c>
      <c r="E213" s="2" t="s">
        <v>31</v>
      </c>
      <c r="F213" s="1">
        <v>104.70996987321</v>
      </c>
    </row>
    <row r="214" spans="1:6" ht="13">
      <c r="A214" s="2" t="s">
        <v>17</v>
      </c>
      <c r="B214" s="1" t="s">
        <v>350</v>
      </c>
      <c r="C214" s="2" t="s">
        <v>373</v>
      </c>
      <c r="D214" s="2" t="s">
        <v>5</v>
      </c>
      <c r="E214" s="2" t="s">
        <v>31</v>
      </c>
      <c r="F214" s="1">
        <v>115.910875755579</v>
      </c>
    </row>
    <row r="215" spans="1:6" ht="13">
      <c r="A215" s="2" t="s">
        <v>18</v>
      </c>
      <c r="B215" s="1" t="s">
        <v>351</v>
      </c>
      <c r="C215" s="2" t="s">
        <v>373</v>
      </c>
      <c r="D215" s="2" t="s">
        <v>5</v>
      </c>
      <c r="E215" s="2" t="s">
        <v>31</v>
      </c>
      <c r="F215" s="1">
        <v>67.613812233645305</v>
      </c>
    </row>
    <row r="216" spans="1:6" ht="13">
      <c r="A216" s="2" t="s">
        <v>19</v>
      </c>
      <c r="B216" s="1" t="s">
        <v>352</v>
      </c>
      <c r="C216" s="2" t="s">
        <v>373</v>
      </c>
      <c r="D216" s="2" t="s">
        <v>5</v>
      </c>
      <c r="E216" s="2" t="s">
        <v>31</v>
      </c>
      <c r="F216" s="1">
        <v>107.383434221244</v>
      </c>
    </row>
    <row r="217" spans="1:6" ht="13">
      <c r="A217" s="2" t="s">
        <v>20</v>
      </c>
      <c r="B217" s="1" t="s">
        <v>353</v>
      </c>
      <c r="C217" s="2" t="s">
        <v>373</v>
      </c>
      <c r="D217" s="2" t="s">
        <v>5</v>
      </c>
      <c r="E217" s="2" t="s">
        <v>31</v>
      </c>
      <c r="F217" s="1">
        <v>99.824371872944198</v>
      </c>
    </row>
    <row r="218" spans="1:6" ht="13">
      <c r="A218" s="2" t="s">
        <v>21</v>
      </c>
      <c r="B218" s="1" t="s">
        <v>354</v>
      </c>
      <c r="C218" s="2" t="s">
        <v>373</v>
      </c>
      <c r="D218" s="2" t="s">
        <v>5</v>
      </c>
      <c r="E218" s="2" t="s">
        <v>31</v>
      </c>
      <c r="F218" s="1">
        <v>108.581172065507</v>
      </c>
    </row>
    <row r="219" spans="1:6" ht="13">
      <c r="A219" s="2" t="s">
        <v>22</v>
      </c>
      <c r="B219" s="1" t="s">
        <v>355</v>
      </c>
      <c r="C219" s="2" t="s">
        <v>373</v>
      </c>
      <c r="D219" s="2" t="s">
        <v>5</v>
      </c>
      <c r="E219" s="2" t="s">
        <v>31</v>
      </c>
      <c r="F219" s="1">
        <v>123.437837263822</v>
      </c>
    </row>
    <row r="220" spans="1:6" ht="13">
      <c r="A220" s="2" t="s">
        <v>23</v>
      </c>
      <c r="B220" s="1" t="s">
        <v>356</v>
      </c>
      <c r="C220" s="2" t="s">
        <v>373</v>
      </c>
      <c r="D220" s="2" t="s">
        <v>5</v>
      </c>
      <c r="E220" s="2" t="s">
        <v>31</v>
      </c>
      <c r="F220" s="1">
        <v>107.51122677506601</v>
      </c>
    </row>
    <row r="221" spans="1:6" ht="13">
      <c r="A221" s="2" t="s">
        <v>24</v>
      </c>
      <c r="B221" s="1" t="s">
        <v>357</v>
      </c>
      <c r="C221" s="2" t="s">
        <v>373</v>
      </c>
      <c r="D221" s="2" t="s">
        <v>5</v>
      </c>
      <c r="E221" s="2" t="s">
        <v>31</v>
      </c>
      <c r="F221" s="1">
        <v>88.334951759051705</v>
      </c>
    </row>
    <row r="222" spans="1:6" ht="13">
      <c r="A222" s="2" t="s">
        <v>25</v>
      </c>
      <c r="B222" s="1" t="s">
        <v>358</v>
      </c>
      <c r="C222" s="2" t="s">
        <v>373</v>
      </c>
      <c r="D222" s="2" t="s">
        <v>5</v>
      </c>
      <c r="E222" s="2" t="s">
        <v>31</v>
      </c>
      <c r="F222" s="1">
        <v>88.092764295011705</v>
      </c>
    </row>
    <row r="223" spans="1:6" ht="13">
      <c r="A223" s="2" t="s">
        <v>26</v>
      </c>
      <c r="B223" s="1" t="s">
        <v>359</v>
      </c>
      <c r="C223" s="2" t="s">
        <v>373</v>
      </c>
      <c r="D223" s="2" t="s">
        <v>5</v>
      </c>
      <c r="E223" s="2" t="s">
        <v>31</v>
      </c>
      <c r="F223" s="1">
        <v>44.120002906317701</v>
      </c>
    </row>
    <row r="224" spans="1:6" ht="13">
      <c r="A224" s="2" t="s">
        <v>27</v>
      </c>
      <c r="B224" s="1" t="s">
        <v>360</v>
      </c>
      <c r="C224" s="2" t="s">
        <v>373</v>
      </c>
      <c r="D224" s="2" t="s">
        <v>5</v>
      </c>
      <c r="E224" s="2" t="s">
        <v>31</v>
      </c>
      <c r="F224" s="1">
        <v>110.50530405404101</v>
      </c>
    </row>
    <row r="225" spans="1:6" ht="13">
      <c r="A225" s="2" t="s">
        <v>28</v>
      </c>
      <c r="B225" s="1" t="s">
        <v>361</v>
      </c>
      <c r="C225" s="2" t="s">
        <v>373</v>
      </c>
      <c r="D225" s="2" t="s">
        <v>5</v>
      </c>
      <c r="E225" s="2" t="s">
        <v>31</v>
      </c>
      <c r="F225" s="1">
        <v>117.25452954322201</v>
      </c>
    </row>
    <row r="226" spans="1:6" ht="13">
      <c r="A226" s="2" t="s">
        <v>29</v>
      </c>
      <c r="B226" s="1" t="s">
        <v>362</v>
      </c>
      <c r="C226" s="2" t="s">
        <v>373</v>
      </c>
      <c r="D226" s="2" t="s">
        <v>5</v>
      </c>
      <c r="E226" s="2" t="s">
        <v>31</v>
      </c>
      <c r="F226" s="1">
        <v>131.46781569078701</v>
      </c>
    </row>
    <row r="227" spans="1:6" ht="13">
      <c r="A227" s="2" t="s">
        <v>30</v>
      </c>
      <c r="B227" s="1" t="s">
        <v>363</v>
      </c>
      <c r="C227" s="2" t="s">
        <v>373</v>
      </c>
      <c r="D227" s="2" t="s">
        <v>5</v>
      </c>
      <c r="E227" s="2" t="s">
        <v>31</v>
      </c>
      <c r="F227" s="1">
        <v>91.927187830591294</v>
      </c>
    </row>
    <row r="228" spans="1:6" ht="13">
      <c r="A228" s="2" t="s">
        <v>31</v>
      </c>
      <c r="B228" s="1" t="s">
        <v>364</v>
      </c>
      <c r="C228" s="2" t="s">
        <v>373</v>
      </c>
      <c r="D228" s="2" t="s">
        <v>5</v>
      </c>
      <c r="E228" s="2" t="s">
        <v>31</v>
      </c>
      <c r="F228" s="1">
        <v>115.94573315848901</v>
      </c>
    </row>
    <row r="229" spans="1:6" ht="13">
      <c r="A229" s="2" t="s">
        <v>32</v>
      </c>
      <c r="B229" s="1" t="s">
        <v>365</v>
      </c>
      <c r="C229" s="2" t="s">
        <v>373</v>
      </c>
      <c r="D229" s="2" t="s">
        <v>5</v>
      </c>
      <c r="E229" s="2" t="s">
        <v>31</v>
      </c>
      <c r="F229" s="1">
        <v>79.723359941004702</v>
      </c>
    </row>
    <row r="230" spans="1:6" ht="13">
      <c r="A230" s="2" t="s">
        <v>33</v>
      </c>
      <c r="B230" s="1" t="s">
        <v>366</v>
      </c>
      <c r="C230" s="2" t="s">
        <v>373</v>
      </c>
      <c r="D230" s="2" t="s">
        <v>5</v>
      </c>
      <c r="E230" s="2" t="s">
        <v>31</v>
      </c>
      <c r="F230" s="1">
        <v>116.593796676954</v>
      </c>
    </row>
    <row r="231" spans="1:6" ht="13">
      <c r="A231" s="2" t="s">
        <v>34</v>
      </c>
      <c r="B231" s="1" t="s">
        <v>367</v>
      </c>
      <c r="C231" s="2" t="s">
        <v>373</v>
      </c>
      <c r="D231" s="2" t="s">
        <v>5</v>
      </c>
      <c r="E231" s="2" t="s">
        <v>31</v>
      </c>
      <c r="F231" s="1">
        <v>121.751039123521</v>
      </c>
    </row>
    <row r="232" spans="1:6" ht="13">
      <c r="A232" s="2" t="s">
        <v>35</v>
      </c>
      <c r="B232" s="1" t="s">
        <v>368</v>
      </c>
      <c r="C232" s="2" t="s">
        <v>373</v>
      </c>
      <c r="D232" s="2" t="s">
        <v>5</v>
      </c>
      <c r="E232" s="2" t="s">
        <v>31</v>
      </c>
      <c r="F232" s="1">
        <v>107.02021508659899</v>
      </c>
    </row>
    <row r="233" spans="1:6" ht="13">
      <c r="A233" s="2" t="s">
        <v>3</v>
      </c>
      <c r="B233" s="1" t="s">
        <v>336</v>
      </c>
      <c r="C233" s="2" t="s">
        <v>374</v>
      </c>
      <c r="D233" s="2" t="s">
        <v>5</v>
      </c>
      <c r="E233" s="2" t="s">
        <v>31</v>
      </c>
      <c r="F233" s="1">
        <v>111.043916686272</v>
      </c>
    </row>
    <row r="234" spans="1:6" ht="13">
      <c r="A234" s="2" t="s">
        <v>4</v>
      </c>
      <c r="B234" s="1" t="s">
        <v>337</v>
      </c>
      <c r="C234" s="2" t="s">
        <v>374</v>
      </c>
      <c r="D234" s="2" t="s">
        <v>5</v>
      </c>
      <c r="E234" s="2" t="s">
        <v>31</v>
      </c>
      <c r="F234" s="1">
        <v>91.762527861263607</v>
      </c>
    </row>
    <row r="235" spans="1:6" ht="13">
      <c r="A235" s="2" t="s">
        <v>5</v>
      </c>
      <c r="B235" s="1" t="s">
        <v>338</v>
      </c>
      <c r="C235" s="2" t="s">
        <v>374</v>
      </c>
      <c r="D235" s="2" t="s">
        <v>5</v>
      </c>
      <c r="E235" s="2" t="s">
        <v>31</v>
      </c>
      <c r="F235" s="1">
        <v>110.023375336646</v>
      </c>
    </row>
    <row r="236" spans="1:6" ht="13">
      <c r="A236" s="2" t="s">
        <v>6</v>
      </c>
      <c r="B236" s="1" t="s">
        <v>339</v>
      </c>
      <c r="C236" s="2" t="s">
        <v>374</v>
      </c>
      <c r="D236" s="2" t="s">
        <v>5</v>
      </c>
      <c r="E236" s="2" t="s">
        <v>31</v>
      </c>
      <c r="F236" s="1">
        <v>106.69565201585699</v>
      </c>
    </row>
    <row r="237" spans="1:6" ht="13">
      <c r="A237" s="2" t="s">
        <v>7</v>
      </c>
      <c r="B237" s="1" t="s">
        <v>340</v>
      </c>
      <c r="C237" s="2" t="s">
        <v>374</v>
      </c>
      <c r="D237" s="2" t="s">
        <v>5</v>
      </c>
      <c r="E237" s="2" t="s">
        <v>31</v>
      </c>
      <c r="F237" s="1">
        <v>86.508358475482794</v>
      </c>
    </row>
    <row r="238" spans="1:6" ht="13">
      <c r="A238" s="2" t="s">
        <v>8</v>
      </c>
      <c r="B238" s="1" t="s">
        <v>341</v>
      </c>
      <c r="C238" s="2" t="s">
        <v>374</v>
      </c>
      <c r="D238" s="2" t="s">
        <v>5</v>
      </c>
      <c r="E238" s="2" t="s">
        <v>31</v>
      </c>
      <c r="F238" s="1">
        <v>130.283155329225</v>
      </c>
    </row>
    <row r="239" spans="1:6" ht="13">
      <c r="A239" s="2" t="s">
        <v>9</v>
      </c>
      <c r="B239" s="1" t="s">
        <v>342</v>
      </c>
      <c r="C239" s="2" t="s">
        <v>374</v>
      </c>
      <c r="D239" s="2" t="s">
        <v>5</v>
      </c>
      <c r="E239" s="2" t="s">
        <v>31</v>
      </c>
      <c r="F239" s="1">
        <v>111.586479521629</v>
      </c>
    </row>
    <row r="240" spans="1:6" ht="13">
      <c r="A240" s="2" t="s">
        <v>10</v>
      </c>
      <c r="B240" s="1" t="s">
        <v>343</v>
      </c>
      <c r="C240" s="2" t="s">
        <v>374</v>
      </c>
      <c r="D240" s="2" t="s">
        <v>5</v>
      </c>
      <c r="E240" s="2" t="s">
        <v>31</v>
      </c>
      <c r="F240" s="1">
        <v>67.961904154904502</v>
      </c>
    </row>
    <row r="241" spans="1:6" ht="13">
      <c r="A241" s="2" t="s">
        <v>11</v>
      </c>
      <c r="B241" s="1" t="s">
        <v>344</v>
      </c>
      <c r="C241" s="2" t="s">
        <v>374</v>
      </c>
      <c r="D241" s="2" t="s">
        <v>5</v>
      </c>
      <c r="E241" s="2" t="s">
        <v>31</v>
      </c>
      <c r="F241" s="1">
        <v>137.02966660983199</v>
      </c>
    </row>
    <row r="242" spans="1:6" ht="13">
      <c r="A242" s="2" t="s">
        <v>12</v>
      </c>
      <c r="B242" s="1" t="s">
        <v>345</v>
      </c>
      <c r="C242" s="2" t="s">
        <v>374</v>
      </c>
      <c r="D242" s="2" t="s">
        <v>5</v>
      </c>
      <c r="E242" s="2" t="s">
        <v>31</v>
      </c>
      <c r="F242" s="1">
        <v>180.988248178709</v>
      </c>
    </row>
    <row r="243" spans="1:6" ht="13">
      <c r="A243" s="2" t="s">
        <v>13</v>
      </c>
      <c r="B243" s="1" t="s">
        <v>346</v>
      </c>
      <c r="C243" s="2" t="s">
        <v>374</v>
      </c>
      <c r="D243" s="2" t="s">
        <v>5</v>
      </c>
      <c r="E243" s="2" t="s">
        <v>31</v>
      </c>
      <c r="F243" s="1">
        <v>119.93640522429099</v>
      </c>
    </row>
    <row r="244" spans="1:6" ht="13">
      <c r="A244" s="2" t="s">
        <v>14</v>
      </c>
      <c r="B244" s="1" t="s">
        <v>347</v>
      </c>
      <c r="C244" s="2" t="s">
        <v>374</v>
      </c>
      <c r="D244" s="2" t="s">
        <v>5</v>
      </c>
      <c r="E244" s="2" t="s">
        <v>31</v>
      </c>
      <c r="F244" s="1">
        <v>105.859946477397</v>
      </c>
    </row>
    <row r="245" spans="1:6" ht="13">
      <c r="A245" s="2" t="s">
        <v>15</v>
      </c>
      <c r="B245" s="1" t="s">
        <v>348</v>
      </c>
      <c r="C245" s="2" t="s">
        <v>374</v>
      </c>
      <c r="D245" s="2" t="s">
        <v>5</v>
      </c>
      <c r="E245" s="2" t="s">
        <v>31</v>
      </c>
      <c r="F245" s="1">
        <v>80.276363863568804</v>
      </c>
    </row>
    <row r="246" spans="1:6" ht="13">
      <c r="A246" s="2" t="s">
        <v>16</v>
      </c>
      <c r="B246" s="1" t="s">
        <v>349</v>
      </c>
      <c r="C246" s="2" t="s">
        <v>374</v>
      </c>
      <c r="D246" s="2" t="s">
        <v>5</v>
      </c>
      <c r="E246" s="2" t="s">
        <v>31</v>
      </c>
      <c r="F246" s="1">
        <v>114.248158921323</v>
      </c>
    </row>
    <row r="247" spans="1:6" ht="13">
      <c r="A247" s="2" t="s">
        <v>17</v>
      </c>
      <c r="B247" s="1" t="s">
        <v>350</v>
      </c>
      <c r="C247" s="2" t="s">
        <v>374</v>
      </c>
      <c r="D247" s="2" t="s">
        <v>5</v>
      </c>
      <c r="E247" s="2" t="s">
        <v>31</v>
      </c>
      <c r="F247" s="1">
        <v>116.54556456109199</v>
      </c>
    </row>
    <row r="248" spans="1:6" ht="13">
      <c r="A248" s="2" t="s">
        <v>18</v>
      </c>
      <c r="B248" s="1" t="s">
        <v>351</v>
      </c>
      <c r="C248" s="2" t="s">
        <v>374</v>
      </c>
      <c r="D248" s="2" t="s">
        <v>5</v>
      </c>
      <c r="E248" s="2" t="s">
        <v>31</v>
      </c>
      <c r="F248" s="1">
        <v>71.326084157508106</v>
      </c>
    </row>
    <row r="249" spans="1:6" ht="13">
      <c r="A249" s="2" t="s">
        <v>19</v>
      </c>
      <c r="B249" s="1" t="s">
        <v>352</v>
      </c>
      <c r="C249" s="2" t="s">
        <v>374</v>
      </c>
      <c r="D249" s="2" t="s">
        <v>5</v>
      </c>
      <c r="E249" s="2" t="s">
        <v>31</v>
      </c>
      <c r="F249" s="1">
        <v>111.46957296177099</v>
      </c>
    </row>
    <row r="250" spans="1:6" ht="13">
      <c r="A250" s="2" t="s">
        <v>20</v>
      </c>
      <c r="B250" s="1" t="s">
        <v>353</v>
      </c>
      <c r="C250" s="2" t="s">
        <v>374</v>
      </c>
      <c r="D250" s="2" t="s">
        <v>5</v>
      </c>
      <c r="E250" s="2" t="s">
        <v>31</v>
      </c>
      <c r="F250" s="1">
        <v>106.715803365461</v>
      </c>
    </row>
    <row r="251" spans="1:6" ht="13">
      <c r="A251" s="2" t="s">
        <v>21</v>
      </c>
      <c r="B251" s="1" t="s">
        <v>354</v>
      </c>
      <c r="C251" s="2" t="s">
        <v>374</v>
      </c>
      <c r="D251" s="2" t="s">
        <v>5</v>
      </c>
      <c r="E251" s="2" t="s">
        <v>31</v>
      </c>
      <c r="F251" s="1">
        <v>113.27695320767501</v>
      </c>
    </row>
    <row r="252" spans="1:6" ht="13">
      <c r="A252" s="2" t="s">
        <v>22</v>
      </c>
      <c r="B252" s="1" t="s">
        <v>355</v>
      </c>
      <c r="C252" s="2" t="s">
        <v>374</v>
      </c>
      <c r="D252" s="2" t="s">
        <v>5</v>
      </c>
      <c r="E252" s="2" t="s">
        <v>31</v>
      </c>
      <c r="F252" s="1">
        <v>131.56701666576001</v>
      </c>
    </row>
    <row r="253" spans="1:6" ht="13">
      <c r="A253" s="2" t="s">
        <v>23</v>
      </c>
      <c r="B253" s="1" t="s">
        <v>356</v>
      </c>
      <c r="C253" s="2" t="s">
        <v>374</v>
      </c>
      <c r="D253" s="2" t="s">
        <v>5</v>
      </c>
      <c r="E253" s="2" t="s">
        <v>31</v>
      </c>
      <c r="F253" s="1">
        <v>112.750223267769</v>
      </c>
    </row>
    <row r="254" spans="1:6" ht="13">
      <c r="A254" s="2" t="s">
        <v>24</v>
      </c>
      <c r="B254" s="1" t="s">
        <v>357</v>
      </c>
      <c r="C254" s="2" t="s">
        <v>374</v>
      </c>
      <c r="D254" s="2" t="s">
        <v>5</v>
      </c>
      <c r="E254" s="2" t="s">
        <v>31</v>
      </c>
      <c r="F254" s="1">
        <v>103.512915116032</v>
      </c>
    </row>
    <row r="255" spans="1:6" ht="13">
      <c r="A255" s="2" t="s">
        <v>25</v>
      </c>
      <c r="B255" s="1" t="s">
        <v>358</v>
      </c>
      <c r="C255" s="2" t="s">
        <v>374</v>
      </c>
      <c r="D255" s="2" t="s">
        <v>5</v>
      </c>
      <c r="E255" s="2" t="s">
        <v>31</v>
      </c>
      <c r="F255" s="1">
        <v>90.569455451149096</v>
      </c>
    </row>
    <row r="256" spans="1:6" ht="13">
      <c r="A256" s="2" t="s">
        <v>26</v>
      </c>
      <c r="B256" s="1" t="s">
        <v>359</v>
      </c>
      <c r="C256" s="2" t="s">
        <v>374</v>
      </c>
      <c r="D256" s="2" t="s">
        <v>5</v>
      </c>
      <c r="E256" s="2" t="s">
        <v>31</v>
      </c>
      <c r="F256" s="1">
        <v>48.557914391130197</v>
      </c>
    </row>
    <row r="257" spans="1:6" ht="13">
      <c r="A257" s="2" t="s">
        <v>27</v>
      </c>
      <c r="B257" s="1" t="s">
        <v>360</v>
      </c>
      <c r="C257" s="2" t="s">
        <v>374</v>
      </c>
      <c r="D257" s="2" t="s">
        <v>5</v>
      </c>
      <c r="E257" s="2" t="s">
        <v>31</v>
      </c>
      <c r="F257" s="1">
        <v>110.04615824971</v>
      </c>
    </row>
    <row r="258" spans="1:6" ht="13">
      <c r="A258" s="2" t="s">
        <v>28</v>
      </c>
      <c r="B258" s="1" t="s">
        <v>361</v>
      </c>
      <c r="C258" s="2" t="s">
        <v>374</v>
      </c>
      <c r="D258" s="2" t="s">
        <v>5</v>
      </c>
      <c r="E258" s="2" t="s">
        <v>31</v>
      </c>
      <c r="F258" s="1">
        <v>114.636447666596</v>
      </c>
    </row>
    <row r="259" spans="1:6" ht="13">
      <c r="A259" s="2" t="s">
        <v>29</v>
      </c>
      <c r="B259" s="1" t="s">
        <v>362</v>
      </c>
      <c r="C259" s="2" t="s">
        <v>374</v>
      </c>
      <c r="D259" s="2" t="s">
        <v>5</v>
      </c>
      <c r="E259" s="2" t="s">
        <v>31</v>
      </c>
      <c r="F259" s="1">
        <v>134.59335282890399</v>
      </c>
    </row>
    <row r="260" spans="1:6" ht="13">
      <c r="A260" s="2" t="s">
        <v>30</v>
      </c>
      <c r="B260" s="1" t="s">
        <v>363</v>
      </c>
      <c r="C260" s="2" t="s">
        <v>374</v>
      </c>
      <c r="D260" s="2" t="s">
        <v>5</v>
      </c>
      <c r="E260" s="2" t="s">
        <v>31</v>
      </c>
      <c r="F260" s="1">
        <v>92.381899817809</v>
      </c>
    </row>
    <row r="261" spans="1:6" ht="13">
      <c r="A261" s="2" t="s">
        <v>31</v>
      </c>
      <c r="B261" s="1" t="s">
        <v>364</v>
      </c>
      <c r="C261" s="2" t="s">
        <v>374</v>
      </c>
      <c r="D261" s="2" t="s">
        <v>5</v>
      </c>
      <c r="E261" s="2" t="s">
        <v>31</v>
      </c>
      <c r="F261" s="1">
        <v>125.85022587120601</v>
      </c>
    </row>
    <row r="262" spans="1:6" ht="13">
      <c r="A262" s="2" t="s">
        <v>32</v>
      </c>
      <c r="B262" s="1" t="s">
        <v>365</v>
      </c>
      <c r="C262" s="2" t="s">
        <v>374</v>
      </c>
      <c r="D262" s="2" t="s">
        <v>5</v>
      </c>
      <c r="E262" s="2" t="s">
        <v>31</v>
      </c>
      <c r="F262" s="1">
        <v>83.159786354299996</v>
      </c>
    </row>
    <row r="263" spans="1:6" ht="13">
      <c r="A263" s="2" t="s">
        <v>33</v>
      </c>
      <c r="B263" s="1" t="s">
        <v>366</v>
      </c>
      <c r="C263" s="2" t="s">
        <v>374</v>
      </c>
      <c r="D263" s="2" t="s">
        <v>5</v>
      </c>
      <c r="E263" s="2" t="s">
        <v>31</v>
      </c>
      <c r="F263" s="1">
        <v>123.963534217312</v>
      </c>
    </row>
    <row r="264" spans="1:6" ht="13">
      <c r="A264" s="2" t="s">
        <v>34</v>
      </c>
      <c r="B264" s="1" t="s">
        <v>367</v>
      </c>
      <c r="C264" s="2" t="s">
        <v>374</v>
      </c>
      <c r="D264" s="2" t="s">
        <v>5</v>
      </c>
      <c r="E264" s="2" t="s">
        <v>31</v>
      </c>
      <c r="F264" s="1">
        <v>129.22261258586099</v>
      </c>
    </row>
    <row r="265" spans="1:6" ht="13">
      <c r="A265" s="2" t="s">
        <v>35</v>
      </c>
      <c r="B265" s="1" t="s">
        <v>368</v>
      </c>
      <c r="C265" s="2" t="s">
        <v>374</v>
      </c>
      <c r="D265" s="2" t="s">
        <v>5</v>
      </c>
      <c r="E265" s="2" t="s">
        <v>31</v>
      </c>
      <c r="F265" s="1">
        <v>114.620052652715</v>
      </c>
    </row>
    <row r="266" spans="1:6" ht="13">
      <c r="A266" s="2" t="s">
        <v>3</v>
      </c>
      <c r="B266" s="1" t="s">
        <v>336</v>
      </c>
      <c r="C266" s="2" t="s">
        <v>375</v>
      </c>
      <c r="D266" s="2" t="s">
        <v>5</v>
      </c>
      <c r="E266" s="2" t="s">
        <v>31</v>
      </c>
      <c r="F266" s="1">
        <v>115.25676438452599</v>
      </c>
    </row>
    <row r="267" spans="1:6" ht="13">
      <c r="A267" s="2" t="s">
        <v>4</v>
      </c>
      <c r="B267" s="1" t="s">
        <v>337</v>
      </c>
      <c r="C267" s="2" t="s">
        <v>375</v>
      </c>
      <c r="D267" s="2" t="s">
        <v>5</v>
      </c>
      <c r="E267" s="2" t="s">
        <v>31</v>
      </c>
      <c r="F267" s="1">
        <v>99.111064804802893</v>
      </c>
    </row>
    <row r="268" spans="1:6" ht="13">
      <c r="A268" s="2" t="s">
        <v>5</v>
      </c>
      <c r="B268" s="1" t="s">
        <v>338</v>
      </c>
      <c r="C268" s="2" t="s">
        <v>375</v>
      </c>
      <c r="D268" s="2" t="s">
        <v>5</v>
      </c>
      <c r="E268" s="2" t="s">
        <v>31</v>
      </c>
      <c r="F268" s="1">
        <v>111.891755526572</v>
      </c>
    </row>
    <row r="269" spans="1:6" ht="13">
      <c r="A269" s="2" t="s">
        <v>6</v>
      </c>
      <c r="B269" s="1" t="s">
        <v>339</v>
      </c>
      <c r="C269" s="2" t="s">
        <v>375</v>
      </c>
      <c r="D269" s="2" t="s">
        <v>5</v>
      </c>
      <c r="E269" s="2" t="s">
        <v>31</v>
      </c>
      <c r="F269" s="1">
        <v>101.047280404467</v>
      </c>
    </row>
    <row r="270" spans="1:6" ht="13">
      <c r="A270" s="2" t="s">
        <v>7</v>
      </c>
      <c r="B270" s="1" t="s">
        <v>340</v>
      </c>
      <c r="C270" s="2" t="s">
        <v>375</v>
      </c>
      <c r="D270" s="2" t="s">
        <v>5</v>
      </c>
      <c r="E270" s="2" t="s">
        <v>31</v>
      </c>
      <c r="F270" s="1">
        <v>94.253405947053693</v>
      </c>
    </row>
    <row r="271" spans="1:6" ht="13">
      <c r="A271" s="2" t="s">
        <v>8</v>
      </c>
      <c r="B271" s="1" t="s">
        <v>341</v>
      </c>
      <c r="C271" s="2" t="s">
        <v>375</v>
      </c>
      <c r="D271" s="2" t="s">
        <v>5</v>
      </c>
      <c r="E271" s="2" t="s">
        <v>31</v>
      </c>
      <c r="F271" s="1">
        <v>134.860327245082</v>
      </c>
    </row>
    <row r="272" spans="1:6" ht="13">
      <c r="A272" s="2" t="s">
        <v>9</v>
      </c>
      <c r="B272" s="1" t="s">
        <v>342</v>
      </c>
      <c r="C272" s="2" t="s">
        <v>375</v>
      </c>
      <c r="D272" s="2" t="s">
        <v>5</v>
      </c>
      <c r="E272" s="2" t="s">
        <v>31</v>
      </c>
      <c r="F272" s="1">
        <v>120.346520020399</v>
      </c>
    </row>
    <row r="273" spans="1:6" ht="13">
      <c r="A273" s="2" t="s">
        <v>10</v>
      </c>
      <c r="B273" s="1" t="s">
        <v>343</v>
      </c>
      <c r="C273" s="2" t="s">
        <v>375</v>
      </c>
      <c r="D273" s="2" t="s">
        <v>5</v>
      </c>
      <c r="E273" s="2" t="s">
        <v>31</v>
      </c>
      <c r="F273" s="1">
        <v>69.511760571083798</v>
      </c>
    </row>
    <row r="274" spans="1:6" ht="13">
      <c r="A274" s="2" t="s">
        <v>11</v>
      </c>
      <c r="B274" s="1" t="s">
        <v>344</v>
      </c>
      <c r="C274" s="2" t="s">
        <v>375</v>
      </c>
      <c r="D274" s="2" t="s">
        <v>5</v>
      </c>
      <c r="E274" s="2" t="s">
        <v>31</v>
      </c>
      <c r="F274" s="1">
        <v>141.90086269576801</v>
      </c>
    </row>
    <row r="275" spans="1:6" ht="13">
      <c r="A275" s="2" t="s">
        <v>12</v>
      </c>
      <c r="B275" s="1" t="s">
        <v>345</v>
      </c>
      <c r="C275" s="2" t="s">
        <v>375</v>
      </c>
      <c r="D275" s="2" t="s">
        <v>5</v>
      </c>
      <c r="E275" s="2" t="s">
        <v>31</v>
      </c>
      <c r="F275" s="1">
        <v>185.06041665152401</v>
      </c>
    </row>
    <row r="276" spans="1:6" ht="13">
      <c r="A276" s="2" t="s">
        <v>13</v>
      </c>
      <c r="B276" s="1" t="s">
        <v>346</v>
      </c>
      <c r="C276" s="2" t="s">
        <v>375</v>
      </c>
      <c r="D276" s="2" t="s">
        <v>5</v>
      </c>
      <c r="E276" s="2" t="s">
        <v>31</v>
      </c>
      <c r="F276" s="1">
        <v>133.04218124217701</v>
      </c>
    </row>
    <row r="277" spans="1:6" ht="13">
      <c r="A277" s="2" t="s">
        <v>14</v>
      </c>
      <c r="B277" s="1" t="s">
        <v>347</v>
      </c>
      <c r="C277" s="2" t="s">
        <v>375</v>
      </c>
      <c r="D277" s="2" t="s">
        <v>5</v>
      </c>
      <c r="E277" s="2" t="s">
        <v>31</v>
      </c>
      <c r="F277" s="1">
        <v>110.919566818326</v>
      </c>
    </row>
    <row r="278" spans="1:6" ht="13">
      <c r="A278" s="2" t="s">
        <v>15</v>
      </c>
      <c r="B278" s="1" t="s">
        <v>348</v>
      </c>
      <c r="C278" s="2" t="s">
        <v>375</v>
      </c>
      <c r="D278" s="2" t="s">
        <v>5</v>
      </c>
      <c r="E278" s="2" t="s">
        <v>31</v>
      </c>
      <c r="F278" s="1">
        <v>89.1492959379258</v>
      </c>
    </row>
    <row r="279" spans="1:6" ht="13">
      <c r="A279" s="2" t="s">
        <v>16</v>
      </c>
      <c r="B279" s="1" t="s">
        <v>349</v>
      </c>
      <c r="C279" s="2" t="s">
        <v>375</v>
      </c>
      <c r="D279" s="2" t="s">
        <v>5</v>
      </c>
      <c r="E279" s="2" t="s">
        <v>31</v>
      </c>
      <c r="F279" s="1">
        <v>119.63994000310601</v>
      </c>
    </row>
    <row r="280" spans="1:6" ht="13">
      <c r="A280" s="2" t="s">
        <v>17</v>
      </c>
      <c r="B280" s="1" t="s">
        <v>350</v>
      </c>
      <c r="C280" s="2" t="s">
        <v>375</v>
      </c>
      <c r="D280" s="2" t="s">
        <v>5</v>
      </c>
      <c r="E280" s="2" t="s">
        <v>31</v>
      </c>
      <c r="F280" s="1">
        <v>116.180373791547</v>
      </c>
    </row>
    <row r="281" spans="1:6" ht="13">
      <c r="A281" s="2" t="s">
        <v>18</v>
      </c>
      <c r="B281" s="1" t="s">
        <v>351</v>
      </c>
      <c r="C281" s="2" t="s">
        <v>375</v>
      </c>
      <c r="D281" s="2" t="s">
        <v>5</v>
      </c>
      <c r="E281" s="2" t="s">
        <v>31</v>
      </c>
      <c r="F281" s="1">
        <v>75.976980062646007</v>
      </c>
    </row>
    <row r="282" spans="1:6" ht="13">
      <c r="A282" s="2" t="s">
        <v>19</v>
      </c>
      <c r="B282" s="1" t="s">
        <v>352</v>
      </c>
      <c r="C282" s="2" t="s">
        <v>375</v>
      </c>
      <c r="D282" s="2" t="s">
        <v>5</v>
      </c>
      <c r="E282" s="2" t="s">
        <v>31</v>
      </c>
      <c r="F282" s="1">
        <v>117.43245565494701</v>
      </c>
    </row>
    <row r="283" spans="1:6" ht="13">
      <c r="A283" s="2" t="s">
        <v>20</v>
      </c>
      <c r="B283" s="1" t="s">
        <v>353</v>
      </c>
      <c r="C283" s="2" t="s">
        <v>375</v>
      </c>
      <c r="D283" s="2" t="s">
        <v>5</v>
      </c>
      <c r="E283" s="2" t="s">
        <v>31</v>
      </c>
      <c r="F283" s="1">
        <v>115.702142643049</v>
      </c>
    </row>
    <row r="284" spans="1:6" ht="13">
      <c r="A284" s="2" t="s">
        <v>21</v>
      </c>
      <c r="B284" s="1" t="s">
        <v>354</v>
      </c>
      <c r="C284" s="2" t="s">
        <v>375</v>
      </c>
      <c r="D284" s="2" t="s">
        <v>5</v>
      </c>
      <c r="E284" s="2" t="s">
        <v>31</v>
      </c>
      <c r="F284" s="1">
        <v>112.488990903022</v>
      </c>
    </row>
    <row r="285" spans="1:6" ht="13">
      <c r="A285" s="2" t="s">
        <v>22</v>
      </c>
      <c r="B285" s="1" t="s">
        <v>355</v>
      </c>
      <c r="C285" s="2" t="s">
        <v>375</v>
      </c>
      <c r="D285" s="2" t="s">
        <v>5</v>
      </c>
      <c r="E285" s="2" t="s">
        <v>31</v>
      </c>
      <c r="F285" s="1">
        <v>128.41290722106299</v>
      </c>
    </row>
    <row r="286" spans="1:6" ht="13">
      <c r="A286" s="2" t="s">
        <v>23</v>
      </c>
      <c r="B286" s="1" t="s">
        <v>356</v>
      </c>
      <c r="C286" s="2" t="s">
        <v>375</v>
      </c>
      <c r="D286" s="2" t="s">
        <v>5</v>
      </c>
      <c r="E286" s="2" t="s">
        <v>31</v>
      </c>
      <c r="F286" s="1">
        <v>118.537369228054</v>
      </c>
    </row>
    <row r="287" spans="1:6" ht="13">
      <c r="A287" s="2" t="s">
        <v>24</v>
      </c>
      <c r="B287" s="1" t="s">
        <v>357</v>
      </c>
      <c r="C287" s="2" t="s">
        <v>375</v>
      </c>
      <c r="D287" s="2" t="s">
        <v>5</v>
      </c>
      <c r="E287" s="2" t="s">
        <v>31</v>
      </c>
      <c r="F287" s="1">
        <v>106.73914972384</v>
      </c>
    </row>
    <row r="288" spans="1:6" ht="13">
      <c r="A288" s="2" t="s">
        <v>25</v>
      </c>
      <c r="B288" s="1" t="s">
        <v>358</v>
      </c>
      <c r="C288" s="2" t="s">
        <v>375</v>
      </c>
      <c r="D288" s="2" t="s">
        <v>5</v>
      </c>
      <c r="E288" s="2" t="s">
        <v>31</v>
      </c>
      <c r="F288" s="1">
        <v>100.830902072751</v>
      </c>
    </row>
    <row r="289" spans="1:6" ht="13">
      <c r="A289" s="2" t="s">
        <v>26</v>
      </c>
      <c r="B289" s="1" t="s">
        <v>359</v>
      </c>
      <c r="C289" s="2" t="s">
        <v>375</v>
      </c>
      <c r="D289" s="2" t="s">
        <v>5</v>
      </c>
      <c r="E289" s="2" t="s">
        <v>31</v>
      </c>
      <c r="F289" s="1">
        <v>46.423137943503903</v>
      </c>
    </row>
    <row r="290" spans="1:6" ht="13">
      <c r="A290" s="2" t="s">
        <v>27</v>
      </c>
      <c r="B290" s="1" t="s">
        <v>360</v>
      </c>
      <c r="C290" s="2" t="s">
        <v>375</v>
      </c>
      <c r="D290" s="2" t="s">
        <v>5</v>
      </c>
      <c r="E290" s="2" t="s">
        <v>31</v>
      </c>
      <c r="F290" s="1">
        <v>117.59559992210001</v>
      </c>
    </row>
    <row r="291" spans="1:6" ht="13">
      <c r="A291" s="2" t="s">
        <v>28</v>
      </c>
      <c r="B291" s="1" t="s">
        <v>361</v>
      </c>
      <c r="C291" s="2" t="s">
        <v>375</v>
      </c>
      <c r="D291" s="2" t="s">
        <v>5</v>
      </c>
      <c r="E291" s="2" t="s">
        <v>31</v>
      </c>
      <c r="F291" s="1">
        <v>121.93484097786499</v>
      </c>
    </row>
    <row r="292" spans="1:6" ht="13">
      <c r="A292" s="2" t="s">
        <v>29</v>
      </c>
      <c r="B292" s="1" t="s">
        <v>362</v>
      </c>
      <c r="C292" s="2" t="s">
        <v>375</v>
      </c>
      <c r="D292" s="2" t="s">
        <v>5</v>
      </c>
      <c r="E292" s="2" t="s">
        <v>31</v>
      </c>
      <c r="F292" s="1">
        <v>140.19647774376</v>
      </c>
    </row>
    <row r="293" spans="1:6" ht="13">
      <c r="A293" s="2" t="s">
        <v>30</v>
      </c>
      <c r="B293" s="1" t="s">
        <v>363</v>
      </c>
      <c r="C293" s="2" t="s">
        <v>375</v>
      </c>
      <c r="D293" s="2" t="s">
        <v>5</v>
      </c>
      <c r="E293" s="2" t="s">
        <v>31</v>
      </c>
      <c r="F293" s="1">
        <v>97.656295543207307</v>
      </c>
    </row>
    <row r="294" spans="1:6" ht="13">
      <c r="A294" s="2" t="s">
        <v>31</v>
      </c>
      <c r="B294" s="1" t="s">
        <v>364</v>
      </c>
      <c r="C294" s="2" t="s">
        <v>375</v>
      </c>
      <c r="D294" s="2" t="s">
        <v>5</v>
      </c>
      <c r="E294" s="2" t="s">
        <v>31</v>
      </c>
      <c r="F294" s="1">
        <v>128.22989600936799</v>
      </c>
    </row>
    <row r="295" spans="1:6" ht="13">
      <c r="A295" s="2" t="s">
        <v>32</v>
      </c>
      <c r="B295" s="1" t="s">
        <v>365</v>
      </c>
      <c r="C295" s="2" t="s">
        <v>375</v>
      </c>
      <c r="D295" s="2" t="s">
        <v>5</v>
      </c>
      <c r="E295" s="2" t="s">
        <v>31</v>
      </c>
      <c r="F295" s="1">
        <v>85.355851354365498</v>
      </c>
    </row>
    <row r="296" spans="1:6" ht="13">
      <c r="A296" s="2" t="s">
        <v>33</v>
      </c>
      <c r="B296" s="1" t="s">
        <v>366</v>
      </c>
      <c r="C296" s="2" t="s">
        <v>375</v>
      </c>
      <c r="D296" s="2" t="s">
        <v>5</v>
      </c>
      <c r="E296" s="2" t="s">
        <v>31</v>
      </c>
      <c r="F296" s="1">
        <v>130.05023767389201</v>
      </c>
    </row>
    <row r="297" spans="1:6" ht="13">
      <c r="A297" s="2" t="s">
        <v>34</v>
      </c>
      <c r="B297" s="1" t="s">
        <v>367</v>
      </c>
      <c r="C297" s="2" t="s">
        <v>375</v>
      </c>
      <c r="D297" s="2" t="s">
        <v>5</v>
      </c>
      <c r="E297" s="2" t="s">
        <v>31</v>
      </c>
      <c r="F297" s="1">
        <v>138.55686096251699</v>
      </c>
    </row>
    <row r="298" spans="1:6" ht="13">
      <c r="A298" s="2" t="s">
        <v>35</v>
      </c>
      <c r="B298" s="1" t="s">
        <v>368</v>
      </c>
      <c r="C298" s="2" t="s">
        <v>375</v>
      </c>
      <c r="D298" s="2" t="s">
        <v>5</v>
      </c>
      <c r="E298" s="2" t="s">
        <v>31</v>
      </c>
      <c r="F298" s="1">
        <v>118.549368080325</v>
      </c>
    </row>
    <row r="299" spans="1:6" ht="13">
      <c r="A299" s="2" t="s">
        <v>3</v>
      </c>
      <c r="B299" s="1" t="s">
        <v>336</v>
      </c>
      <c r="C299" s="2" t="s">
        <v>376</v>
      </c>
      <c r="D299" s="2" t="s">
        <v>5</v>
      </c>
      <c r="E299" s="2" t="s">
        <v>31</v>
      </c>
      <c r="F299" s="1">
        <v>118.48869078558801</v>
      </c>
    </row>
    <row r="300" spans="1:6" ht="13">
      <c r="A300" s="2" t="s">
        <v>4</v>
      </c>
      <c r="B300" s="1" t="s">
        <v>337</v>
      </c>
      <c r="C300" s="2" t="s">
        <v>376</v>
      </c>
      <c r="D300" s="2" t="s">
        <v>5</v>
      </c>
      <c r="E300" s="2" t="s">
        <v>31</v>
      </c>
      <c r="F300" s="1">
        <v>95.734286268698199</v>
      </c>
    </row>
    <row r="301" spans="1:6" ht="13">
      <c r="A301" s="2" t="s">
        <v>5</v>
      </c>
      <c r="B301" s="1" t="s">
        <v>338</v>
      </c>
      <c r="C301" s="2" t="s">
        <v>376</v>
      </c>
      <c r="D301" s="2" t="s">
        <v>5</v>
      </c>
      <c r="E301" s="2" t="s">
        <v>31</v>
      </c>
      <c r="F301" s="1">
        <v>113.257778643031</v>
      </c>
    </row>
    <row r="302" spans="1:6" ht="13">
      <c r="A302" s="2" t="s">
        <v>6</v>
      </c>
      <c r="B302" s="1" t="s">
        <v>339</v>
      </c>
      <c r="C302" s="2" t="s">
        <v>376</v>
      </c>
      <c r="D302" s="2" t="s">
        <v>5</v>
      </c>
      <c r="E302" s="2" t="s">
        <v>31</v>
      </c>
      <c r="F302" s="1">
        <v>109.542659397017</v>
      </c>
    </row>
    <row r="303" spans="1:6" ht="13">
      <c r="A303" s="2" t="s">
        <v>7</v>
      </c>
      <c r="B303" s="1" t="s">
        <v>340</v>
      </c>
      <c r="C303" s="2" t="s">
        <v>376</v>
      </c>
      <c r="D303" s="2" t="s">
        <v>5</v>
      </c>
      <c r="E303" s="2" t="s">
        <v>31</v>
      </c>
      <c r="F303" s="1">
        <v>90.3245917291637</v>
      </c>
    </row>
    <row r="304" spans="1:6" ht="13">
      <c r="A304" s="2" t="s">
        <v>8</v>
      </c>
      <c r="B304" s="1" t="s">
        <v>341</v>
      </c>
      <c r="C304" s="2" t="s">
        <v>376</v>
      </c>
      <c r="D304" s="2" t="s">
        <v>5</v>
      </c>
      <c r="E304" s="2" t="s">
        <v>31</v>
      </c>
      <c r="F304" s="1">
        <v>145.10935828394801</v>
      </c>
    </row>
    <row r="305" spans="1:6" ht="13">
      <c r="A305" s="2" t="s">
        <v>9</v>
      </c>
      <c r="B305" s="1" t="s">
        <v>342</v>
      </c>
      <c r="C305" s="2" t="s">
        <v>376</v>
      </c>
      <c r="D305" s="2" t="s">
        <v>5</v>
      </c>
      <c r="E305" s="2" t="s">
        <v>31</v>
      </c>
      <c r="F305" s="1">
        <v>110.69276274903901</v>
      </c>
    </row>
    <row r="306" spans="1:6" ht="13">
      <c r="A306" s="2" t="s">
        <v>10</v>
      </c>
      <c r="B306" s="1" t="s">
        <v>343</v>
      </c>
      <c r="C306" s="2" t="s">
        <v>376</v>
      </c>
      <c r="D306" s="2" t="s">
        <v>5</v>
      </c>
      <c r="E306" s="2" t="s">
        <v>31</v>
      </c>
      <c r="F306" s="1">
        <v>74.962057878086199</v>
      </c>
    </row>
    <row r="307" spans="1:6" ht="13">
      <c r="A307" s="2" t="s">
        <v>11</v>
      </c>
      <c r="B307" s="1" t="s">
        <v>344</v>
      </c>
      <c r="C307" s="2" t="s">
        <v>376</v>
      </c>
      <c r="D307" s="2" t="s">
        <v>5</v>
      </c>
      <c r="E307" s="2" t="s">
        <v>31</v>
      </c>
      <c r="F307" s="1">
        <v>141.156681865601</v>
      </c>
    </row>
    <row r="308" spans="1:6" ht="13">
      <c r="A308" s="2" t="s">
        <v>12</v>
      </c>
      <c r="B308" s="1" t="s">
        <v>345</v>
      </c>
      <c r="C308" s="2" t="s">
        <v>376</v>
      </c>
      <c r="D308" s="2" t="s">
        <v>5</v>
      </c>
      <c r="E308" s="2" t="s">
        <v>31</v>
      </c>
      <c r="F308" s="1">
        <v>187.61600199670499</v>
      </c>
    </row>
    <row r="309" spans="1:6" ht="13">
      <c r="A309" s="2" t="s">
        <v>13</v>
      </c>
      <c r="B309" s="1" t="s">
        <v>346</v>
      </c>
      <c r="C309" s="2" t="s">
        <v>376</v>
      </c>
      <c r="D309" s="2" t="s">
        <v>5</v>
      </c>
      <c r="E309" s="2" t="s">
        <v>31</v>
      </c>
      <c r="F309" s="1">
        <v>146.50050538668199</v>
      </c>
    </row>
    <row r="310" spans="1:6" ht="13">
      <c r="A310" s="2" t="s">
        <v>14</v>
      </c>
      <c r="B310" s="1" t="s">
        <v>347</v>
      </c>
      <c r="C310" s="2" t="s">
        <v>376</v>
      </c>
      <c r="D310" s="2" t="s">
        <v>5</v>
      </c>
      <c r="E310" s="2" t="s">
        <v>31</v>
      </c>
      <c r="F310" s="1">
        <v>111.544130829944</v>
      </c>
    </row>
    <row r="311" spans="1:6" ht="13">
      <c r="A311" s="2" t="s">
        <v>15</v>
      </c>
      <c r="B311" s="1" t="s">
        <v>348</v>
      </c>
      <c r="C311" s="2" t="s">
        <v>376</v>
      </c>
      <c r="D311" s="2" t="s">
        <v>5</v>
      </c>
      <c r="E311" s="2" t="s">
        <v>31</v>
      </c>
      <c r="F311" s="1">
        <v>96.749865005377501</v>
      </c>
    </row>
    <row r="312" spans="1:6" ht="13">
      <c r="A312" s="2" t="s">
        <v>16</v>
      </c>
      <c r="B312" s="1" t="s">
        <v>349</v>
      </c>
      <c r="C312" s="2" t="s">
        <v>376</v>
      </c>
      <c r="D312" s="2" t="s">
        <v>5</v>
      </c>
      <c r="E312" s="2" t="s">
        <v>31</v>
      </c>
      <c r="F312" s="1">
        <v>120.594158437388</v>
      </c>
    </row>
    <row r="313" spans="1:6" ht="13">
      <c r="A313" s="2" t="s">
        <v>17</v>
      </c>
      <c r="B313" s="1" t="s">
        <v>350</v>
      </c>
      <c r="C313" s="2" t="s">
        <v>376</v>
      </c>
      <c r="D313" s="2" t="s">
        <v>5</v>
      </c>
      <c r="E313" s="2" t="s">
        <v>31</v>
      </c>
      <c r="F313" s="1">
        <v>121.085776472997</v>
      </c>
    </row>
    <row r="314" spans="1:6" ht="13">
      <c r="A314" s="2" t="s">
        <v>18</v>
      </c>
      <c r="B314" s="1" t="s">
        <v>351</v>
      </c>
      <c r="C314" s="2" t="s">
        <v>376</v>
      </c>
      <c r="D314" s="2" t="s">
        <v>5</v>
      </c>
      <c r="E314" s="2" t="s">
        <v>31</v>
      </c>
      <c r="F314" s="1">
        <v>78.186597719678403</v>
      </c>
    </row>
    <row r="315" spans="1:6" ht="13">
      <c r="A315" s="2" t="s">
        <v>19</v>
      </c>
      <c r="B315" s="1" t="s">
        <v>352</v>
      </c>
      <c r="C315" s="2" t="s">
        <v>376</v>
      </c>
      <c r="D315" s="2" t="s">
        <v>5</v>
      </c>
      <c r="E315" s="2" t="s">
        <v>31</v>
      </c>
      <c r="F315" s="1">
        <v>121.27093051599</v>
      </c>
    </row>
    <row r="316" spans="1:6" ht="13">
      <c r="A316" s="2" t="s">
        <v>20</v>
      </c>
      <c r="B316" s="1" t="s">
        <v>353</v>
      </c>
      <c r="C316" s="2" t="s">
        <v>376</v>
      </c>
      <c r="D316" s="2" t="s">
        <v>5</v>
      </c>
      <c r="E316" s="2" t="s">
        <v>31</v>
      </c>
      <c r="F316" s="1">
        <v>110.075036101413</v>
      </c>
    </row>
    <row r="317" spans="1:6" ht="13">
      <c r="A317" s="2" t="s">
        <v>21</v>
      </c>
      <c r="B317" s="1" t="s">
        <v>354</v>
      </c>
      <c r="C317" s="2" t="s">
        <v>376</v>
      </c>
      <c r="D317" s="2" t="s">
        <v>5</v>
      </c>
      <c r="E317" s="2" t="s">
        <v>31</v>
      </c>
      <c r="F317" s="1">
        <v>119.514835900934</v>
      </c>
    </row>
    <row r="318" spans="1:6" ht="13">
      <c r="A318" s="2" t="s">
        <v>22</v>
      </c>
      <c r="B318" s="1" t="s">
        <v>355</v>
      </c>
      <c r="C318" s="2" t="s">
        <v>376</v>
      </c>
      <c r="D318" s="2" t="s">
        <v>5</v>
      </c>
      <c r="E318" s="2" t="s">
        <v>31</v>
      </c>
      <c r="F318" s="1">
        <v>140.89517320547401</v>
      </c>
    </row>
    <row r="319" spans="1:6" ht="13">
      <c r="A319" s="2" t="s">
        <v>23</v>
      </c>
      <c r="B319" s="1" t="s">
        <v>356</v>
      </c>
      <c r="C319" s="2" t="s">
        <v>376</v>
      </c>
      <c r="D319" s="2" t="s">
        <v>5</v>
      </c>
      <c r="E319" s="2" t="s">
        <v>31</v>
      </c>
      <c r="F319" s="1">
        <v>124.15468656110301</v>
      </c>
    </row>
    <row r="320" spans="1:6" ht="13">
      <c r="A320" s="2" t="s">
        <v>24</v>
      </c>
      <c r="B320" s="1" t="s">
        <v>357</v>
      </c>
      <c r="C320" s="2" t="s">
        <v>376</v>
      </c>
      <c r="D320" s="2" t="s">
        <v>5</v>
      </c>
      <c r="E320" s="2" t="s">
        <v>31</v>
      </c>
      <c r="F320" s="1">
        <v>110.149655252762</v>
      </c>
    </row>
    <row r="321" spans="1:6" ht="13">
      <c r="A321" s="2" t="s">
        <v>25</v>
      </c>
      <c r="B321" s="1" t="s">
        <v>358</v>
      </c>
      <c r="C321" s="2" t="s">
        <v>376</v>
      </c>
      <c r="D321" s="2" t="s">
        <v>5</v>
      </c>
      <c r="E321" s="2" t="s">
        <v>31</v>
      </c>
      <c r="F321" s="1">
        <v>97.439293126310503</v>
      </c>
    </row>
    <row r="322" spans="1:6" ht="13">
      <c r="A322" s="2" t="s">
        <v>26</v>
      </c>
      <c r="B322" s="1" t="s">
        <v>359</v>
      </c>
      <c r="C322" s="2" t="s">
        <v>376</v>
      </c>
      <c r="D322" s="2" t="s">
        <v>5</v>
      </c>
      <c r="E322" s="2" t="s">
        <v>31</v>
      </c>
      <c r="F322" s="1">
        <v>53.9736636804382</v>
      </c>
    </row>
    <row r="323" spans="1:6" ht="13">
      <c r="A323" s="2" t="s">
        <v>27</v>
      </c>
      <c r="B323" s="1" t="s">
        <v>360</v>
      </c>
      <c r="C323" s="2" t="s">
        <v>376</v>
      </c>
      <c r="D323" s="2" t="s">
        <v>5</v>
      </c>
      <c r="E323" s="2" t="s">
        <v>31</v>
      </c>
      <c r="F323" s="1">
        <v>113.136665520029</v>
      </c>
    </row>
    <row r="324" spans="1:6" ht="13">
      <c r="A324" s="2" t="s">
        <v>28</v>
      </c>
      <c r="B324" s="1" t="s">
        <v>361</v>
      </c>
      <c r="C324" s="2" t="s">
        <v>376</v>
      </c>
      <c r="D324" s="2" t="s">
        <v>5</v>
      </c>
      <c r="E324" s="2" t="s">
        <v>31</v>
      </c>
      <c r="F324" s="1">
        <v>126.49240193848701</v>
      </c>
    </row>
    <row r="325" spans="1:6" ht="13">
      <c r="A325" s="2" t="s">
        <v>29</v>
      </c>
      <c r="B325" s="1" t="s">
        <v>362</v>
      </c>
      <c r="C325" s="2" t="s">
        <v>376</v>
      </c>
      <c r="D325" s="2" t="s">
        <v>5</v>
      </c>
      <c r="E325" s="2" t="s">
        <v>31</v>
      </c>
      <c r="F325" s="1">
        <v>142.87996783098399</v>
      </c>
    </row>
    <row r="326" spans="1:6" ht="13">
      <c r="A326" s="2" t="s">
        <v>30</v>
      </c>
      <c r="B326" s="1" t="s">
        <v>363</v>
      </c>
      <c r="C326" s="2" t="s">
        <v>376</v>
      </c>
      <c r="D326" s="2" t="s">
        <v>5</v>
      </c>
      <c r="E326" s="2" t="s">
        <v>31</v>
      </c>
      <c r="F326" s="1">
        <v>101.41446246911801</v>
      </c>
    </row>
    <row r="327" spans="1:6" ht="13">
      <c r="A327" s="2" t="s">
        <v>31</v>
      </c>
      <c r="B327" s="1" t="s">
        <v>364</v>
      </c>
      <c r="C327" s="2" t="s">
        <v>376</v>
      </c>
      <c r="D327" s="2" t="s">
        <v>5</v>
      </c>
      <c r="E327" s="2" t="s">
        <v>31</v>
      </c>
      <c r="F327" s="1">
        <v>131.735976808549</v>
      </c>
    </row>
    <row r="328" spans="1:6" ht="13">
      <c r="A328" s="2" t="s">
        <v>32</v>
      </c>
      <c r="B328" s="1" t="s">
        <v>365</v>
      </c>
      <c r="C328" s="2" t="s">
        <v>376</v>
      </c>
      <c r="D328" s="2" t="s">
        <v>5</v>
      </c>
      <c r="E328" s="2" t="s">
        <v>31</v>
      </c>
      <c r="F328" s="1">
        <v>88.132066766088897</v>
      </c>
    </row>
    <row r="329" spans="1:6" ht="13">
      <c r="A329" s="2" t="s">
        <v>33</v>
      </c>
      <c r="B329" s="1" t="s">
        <v>366</v>
      </c>
      <c r="C329" s="2" t="s">
        <v>376</v>
      </c>
      <c r="D329" s="2" t="s">
        <v>5</v>
      </c>
      <c r="E329" s="2" t="s">
        <v>31</v>
      </c>
      <c r="F329" s="1">
        <v>133.62008661505899</v>
      </c>
    </row>
    <row r="330" spans="1:6" ht="13">
      <c r="A330" s="2" t="s">
        <v>34</v>
      </c>
      <c r="B330" s="1" t="s">
        <v>367</v>
      </c>
      <c r="C330" s="2" t="s">
        <v>376</v>
      </c>
      <c r="D330" s="2" t="s">
        <v>5</v>
      </c>
      <c r="E330" s="2" t="s">
        <v>31</v>
      </c>
      <c r="F330" s="1">
        <v>139.127120259196</v>
      </c>
    </row>
    <row r="331" spans="1:6" ht="13">
      <c r="A331" s="2" t="s">
        <v>35</v>
      </c>
      <c r="B331" s="1" t="s">
        <v>368</v>
      </c>
      <c r="C331" s="2" t="s">
        <v>376</v>
      </c>
      <c r="D331" s="2" t="s">
        <v>5</v>
      </c>
      <c r="E331" s="2" t="s">
        <v>31</v>
      </c>
      <c r="F331" s="1">
        <v>123.205761071585</v>
      </c>
    </row>
    <row r="332" spans="1:6" ht="13">
      <c r="A332" s="2" t="s">
        <v>3</v>
      </c>
      <c r="B332" s="1" t="s">
        <v>336</v>
      </c>
      <c r="C332" s="2" t="s">
        <v>377</v>
      </c>
      <c r="D332" s="2" t="s">
        <v>5</v>
      </c>
      <c r="E332" s="2" t="s">
        <v>31</v>
      </c>
      <c r="F332" s="1">
        <v>125.287164747796</v>
      </c>
    </row>
    <row r="333" spans="1:6" ht="13">
      <c r="A333" s="2" t="s">
        <v>4</v>
      </c>
      <c r="B333" s="1" t="s">
        <v>337</v>
      </c>
      <c r="C333" s="2" t="s">
        <v>377</v>
      </c>
      <c r="D333" s="2" t="s">
        <v>5</v>
      </c>
      <c r="E333" s="2" t="s">
        <v>31</v>
      </c>
      <c r="F333" s="1">
        <v>102.22736072364199</v>
      </c>
    </row>
    <row r="334" spans="1:6" ht="13">
      <c r="A334" s="2" t="s">
        <v>5</v>
      </c>
      <c r="B334" s="1" t="s">
        <v>338</v>
      </c>
      <c r="C334" s="2" t="s">
        <v>377</v>
      </c>
      <c r="D334" s="2" t="s">
        <v>5</v>
      </c>
      <c r="E334" s="2" t="s">
        <v>31</v>
      </c>
      <c r="F334" s="1">
        <v>112.885370296259</v>
      </c>
    </row>
    <row r="335" spans="1:6" ht="13">
      <c r="A335" s="2" t="s">
        <v>6</v>
      </c>
      <c r="B335" s="1" t="s">
        <v>339</v>
      </c>
      <c r="C335" s="2" t="s">
        <v>377</v>
      </c>
      <c r="D335" s="2" t="s">
        <v>5</v>
      </c>
      <c r="E335" s="2" t="s">
        <v>31</v>
      </c>
      <c r="F335" s="1">
        <v>98.947000619411398</v>
      </c>
    </row>
    <row r="336" spans="1:6" ht="13">
      <c r="A336" s="2" t="s">
        <v>7</v>
      </c>
      <c r="B336" s="1" t="s">
        <v>340</v>
      </c>
      <c r="C336" s="2" t="s">
        <v>377</v>
      </c>
      <c r="D336" s="2" t="s">
        <v>5</v>
      </c>
      <c r="E336" s="2" t="s">
        <v>31</v>
      </c>
      <c r="F336" s="1">
        <v>106.089693573771</v>
      </c>
    </row>
    <row r="337" spans="1:6" ht="13">
      <c r="A337" s="2" t="s">
        <v>8</v>
      </c>
      <c r="B337" s="1" t="s">
        <v>341</v>
      </c>
      <c r="C337" s="2" t="s">
        <v>377</v>
      </c>
      <c r="D337" s="2" t="s">
        <v>5</v>
      </c>
      <c r="E337" s="2" t="s">
        <v>31</v>
      </c>
      <c r="F337" s="1">
        <v>151.83502282046399</v>
      </c>
    </row>
    <row r="338" spans="1:6" ht="13">
      <c r="A338" s="2" t="s">
        <v>9</v>
      </c>
      <c r="B338" s="1" t="s">
        <v>342</v>
      </c>
      <c r="C338" s="2" t="s">
        <v>377</v>
      </c>
      <c r="D338" s="2" t="s">
        <v>5</v>
      </c>
      <c r="E338" s="2" t="s">
        <v>31</v>
      </c>
      <c r="F338" s="1">
        <v>107.809239251804</v>
      </c>
    </row>
    <row r="339" spans="1:6" ht="13">
      <c r="A339" s="2" t="s">
        <v>10</v>
      </c>
      <c r="B339" s="1" t="s">
        <v>343</v>
      </c>
      <c r="C339" s="2" t="s">
        <v>377</v>
      </c>
      <c r="D339" s="2" t="s">
        <v>5</v>
      </c>
      <c r="E339" s="2" t="s">
        <v>31</v>
      </c>
      <c r="F339" s="1">
        <v>82.818012035692007</v>
      </c>
    </row>
    <row r="340" spans="1:6" ht="13">
      <c r="A340" s="2" t="s">
        <v>11</v>
      </c>
      <c r="B340" s="1" t="s">
        <v>344</v>
      </c>
      <c r="C340" s="2" t="s">
        <v>377</v>
      </c>
      <c r="D340" s="2" t="s">
        <v>5</v>
      </c>
      <c r="E340" s="2" t="s">
        <v>31</v>
      </c>
      <c r="F340" s="1">
        <v>149.947300498168</v>
      </c>
    </row>
    <row r="341" spans="1:6" ht="13">
      <c r="A341" s="2" t="s">
        <v>12</v>
      </c>
      <c r="B341" s="1" t="s">
        <v>345</v>
      </c>
      <c r="C341" s="2" t="s">
        <v>377</v>
      </c>
      <c r="D341" s="2" t="s">
        <v>5</v>
      </c>
      <c r="E341" s="2" t="s">
        <v>31</v>
      </c>
      <c r="F341" s="1">
        <v>198.12265057254299</v>
      </c>
    </row>
    <row r="342" spans="1:6" ht="13">
      <c r="A342" s="2" t="s">
        <v>13</v>
      </c>
      <c r="B342" s="1" t="s">
        <v>346</v>
      </c>
      <c r="C342" s="2" t="s">
        <v>377</v>
      </c>
      <c r="D342" s="2" t="s">
        <v>5</v>
      </c>
      <c r="E342" s="2" t="s">
        <v>31</v>
      </c>
      <c r="F342" s="1">
        <v>143.41591405749699</v>
      </c>
    </row>
    <row r="343" spans="1:6" ht="13">
      <c r="A343" s="2" t="s">
        <v>14</v>
      </c>
      <c r="B343" s="1" t="s">
        <v>347</v>
      </c>
      <c r="C343" s="2" t="s">
        <v>377</v>
      </c>
      <c r="D343" s="2" t="s">
        <v>5</v>
      </c>
      <c r="E343" s="2" t="s">
        <v>31</v>
      </c>
      <c r="F343" s="1">
        <v>122.717756790631</v>
      </c>
    </row>
    <row r="344" spans="1:6" ht="13">
      <c r="A344" s="2" t="s">
        <v>15</v>
      </c>
      <c r="B344" s="1" t="s">
        <v>348</v>
      </c>
      <c r="C344" s="2" t="s">
        <v>377</v>
      </c>
      <c r="D344" s="2" t="s">
        <v>5</v>
      </c>
      <c r="E344" s="2" t="s">
        <v>31</v>
      </c>
      <c r="F344" s="1">
        <v>102.274673178467</v>
      </c>
    </row>
    <row r="345" spans="1:6" ht="13">
      <c r="A345" s="2" t="s">
        <v>16</v>
      </c>
      <c r="B345" s="1" t="s">
        <v>349</v>
      </c>
      <c r="C345" s="2" t="s">
        <v>377</v>
      </c>
      <c r="D345" s="2" t="s">
        <v>5</v>
      </c>
      <c r="E345" s="2" t="s">
        <v>31</v>
      </c>
      <c r="F345" s="1">
        <v>126.706851089282</v>
      </c>
    </row>
    <row r="346" spans="1:6" ht="13">
      <c r="A346" s="2" t="s">
        <v>17</v>
      </c>
      <c r="B346" s="1" t="s">
        <v>350</v>
      </c>
      <c r="C346" s="2" t="s">
        <v>377</v>
      </c>
      <c r="D346" s="2" t="s">
        <v>5</v>
      </c>
      <c r="E346" s="2" t="s">
        <v>31</v>
      </c>
      <c r="F346" s="1">
        <v>127.22673786109</v>
      </c>
    </row>
    <row r="347" spans="1:6" ht="13">
      <c r="A347" s="2" t="s">
        <v>18</v>
      </c>
      <c r="B347" s="1" t="s">
        <v>351</v>
      </c>
      <c r="C347" s="2" t="s">
        <v>377</v>
      </c>
      <c r="D347" s="2" t="s">
        <v>5</v>
      </c>
      <c r="E347" s="2" t="s">
        <v>31</v>
      </c>
      <c r="F347" s="1">
        <v>82.522900596123193</v>
      </c>
    </row>
    <row r="348" spans="1:6" ht="13">
      <c r="A348" s="2" t="s">
        <v>19</v>
      </c>
      <c r="B348" s="1" t="s">
        <v>352</v>
      </c>
      <c r="C348" s="2" t="s">
        <v>377</v>
      </c>
      <c r="D348" s="2" t="s">
        <v>5</v>
      </c>
      <c r="E348" s="2" t="s">
        <v>31</v>
      </c>
      <c r="F348" s="1">
        <v>125.793908104987</v>
      </c>
    </row>
    <row r="349" spans="1:6" ht="13">
      <c r="A349" s="2" t="s">
        <v>20</v>
      </c>
      <c r="B349" s="1" t="s">
        <v>353</v>
      </c>
      <c r="C349" s="2" t="s">
        <v>377</v>
      </c>
      <c r="D349" s="2" t="s">
        <v>5</v>
      </c>
      <c r="E349" s="2" t="s">
        <v>31</v>
      </c>
      <c r="F349" s="1">
        <v>117.07717505336601</v>
      </c>
    </row>
    <row r="350" spans="1:6" ht="13">
      <c r="A350" s="2" t="s">
        <v>21</v>
      </c>
      <c r="B350" s="1" t="s">
        <v>354</v>
      </c>
      <c r="C350" s="2" t="s">
        <v>377</v>
      </c>
      <c r="D350" s="2" t="s">
        <v>5</v>
      </c>
      <c r="E350" s="2" t="s">
        <v>31</v>
      </c>
      <c r="F350" s="1">
        <v>121.000553856305</v>
      </c>
    </row>
    <row r="351" spans="1:6" ht="13">
      <c r="A351" s="2" t="s">
        <v>22</v>
      </c>
      <c r="B351" s="1" t="s">
        <v>355</v>
      </c>
      <c r="C351" s="2" t="s">
        <v>377</v>
      </c>
      <c r="D351" s="2" t="s">
        <v>5</v>
      </c>
      <c r="E351" s="2" t="s">
        <v>31</v>
      </c>
      <c r="F351" s="1">
        <v>139.51747298414901</v>
      </c>
    </row>
    <row r="352" spans="1:6" ht="13">
      <c r="A352" s="2" t="s">
        <v>23</v>
      </c>
      <c r="B352" s="1" t="s">
        <v>356</v>
      </c>
      <c r="C352" s="2" t="s">
        <v>377</v>
      </c>
      <c r="D352" s="2" t="s">
        <v>5</v>
      </c>
      <c r="E352" s="2" t="s">
        <v>31</v>
      </c>
      <c r="F352" s="1">
        <v>132.51763632683199</v>
      </c>
    </row>
    <row r="353" spans="1:6" ht="13">
      <c r="A353" s="2" t="s">
        <v>24</v>
      </c>
      <c r="B353" s="1" t="s">
        <v>357</v>
      </c>
      <c r="C353" s="2" t="s">
        <v>377</v>
      </c>
      <c r="D353" s="2" t="s">
        <v>5</v>
      </c>
      <c r="E353" s="2" t="s">
        <v>31</v>
      </c>
      <c r="F353" s="1">
        <v>118.60690425340999</v>
      </c>
    </row>
    <row r="354" spans="1:6" ht="13">
      <c r="A354" s="2" t="s">
        <v>25</v>
      </c>
      <c r="B354" s="1" t="s">
        <v>358</v>
      </c>
      <c r="C354" s="2" t="s">
        <v>377</v>
      </c>
      <c r="D354" s="2" t="s">
        <v>5</v>
      </c>
      <c r="E354" s="2" t="s">
        <v>31</v>
      </c>
      <c r="F354" s="1">
        <v>105.898525971449</v>
      </c>
    </row>
    <row r="355" spans="1:6" ht="13">
      <c r="A355" s="2" t="s">
        <v>26</v>
      </c>
      <c r="B355" s="1" t="s">
        <v>359</v>
      </c>
      <c r="C355" s="2" t="s">
        <v>377</v>
      </c>
      <c r="D355" s="2" t="s">
        <v>5</v>
      </c>
      <c r="E355" s="2" t="s">
        <v>31</v>
      </c>
      <c r="F355" s="1">
        <v>59.523583850531402</v>
      </c>
    </row>
    <row r="356" spans="1:6" ht="13">
      <c r="A356" s="2" t="s">
        <v>27</v>
      </c>
      <c r="B356" s="1" t="s">
        <v>360</v>
      </c>
      <c r="C356" s="2" t="s">
        <v>377</v>
      </c>
      <c r="D356" s="2" t="s">
        <v>5</v>
      </c>
      <c r="E356" s="2" t="s">
        <v>31</v>
      </c>
      <c r="F356" s="1">
        <v>125.242123894485</v>
      </c>
    </row>
    <row r="357" spans="1:6" ht="13">
      <c r="A357" s="2" t="s">
        <v>28</v>
      </c>
      <c r="B357" s="1" t="s">
        <v>361</v>
      </c>
      <c r="C357" s="2" t="s">
        <v>377</v>
      </c>
      <c r="D357" s="2" t="s">
        <v>5</v>
      </c>
      <c r="E357" s="2" t="s">
        <v>31</v>
      </c>
      <c r="F357" s="1">
        <v>134.306881710856</v>
      </c>
    </row>
    <row r="358" spans="1:6" ht="13">
      <c r="A358" s="2" t="s">
        <v>29</v>
      </c>
      <c r="B358" s="1" t="s">
        <v>362</v>
      </c>
      <c r="C358" s="2" t="s">
        <v>377</v>
      </c>
      <c r="D358" s="2" t="s">
        <v>5</v>
      </c>
      <c r="E358" s="2" t="s">
        <v>31</v>
      </c>
      <c r="F358" s="1">
        <v>156.60024871583701</v>
      </c>
    </row>
    <row r="359" spans="1:6" ht="13">
      <c r="A359" s="2" t="s">
        <v>30</v>
      </c>
      <c r="B359" s="1" t="s">
        <v>363</v>
      </c>
      <c r="C359" s="2" t="s">
        <v>377</v>
      </c>
      <c r="D359" s="2" t="s">
        <v>5</v>
      </c>
      <c r="E359" s="2" t="s">
        <v>31</v>
      </c>
      <c r="F359" s="1">
        <v>111.18759880798299</v>
      </c>
    </row>
    <row r="360" spans="1:6" ht="13">
      <c r="A360" s="2" t="s">
        <v>31</v>
      </c>
      <c r="B360" s="1" t="s">
        <v>364</v>
      </c>
      <c r="C360" s="2" t="s">
        <v>377</v>
      </c>
      <c r="D360" s="2" t="s">
        <v>5</v>
      </c>
      <c r="E360" s="2" t="s">
        <v>31</v>
      </c>
      <c r="F360" s="1">
        <v>140.826910316582</v>
      </c>
    </row>
    <row r="361" spans="1:6" ht="13">
      <c r="A361" s="2" t="s">
        <v>32</v>
      </c>
      <c r="B361" s="1" t="s">
        <v>365</v>
      </c>
      <c r="C361" s="2" t="s">
        <v>377</v>
      </c>
      <c r="D361" s="2" t="s">
        <v>5</v>
      </c>
      <c r="E361" s="2" t="s">
        <v>31</v>
      </c>
      <c r="F361" s="1">
        <v>90.805361937589197</v>
      </c>
    </row>
    <row r="362" spans="1:6" ht="13">
      <c r="A362" s="2" t="s">
        <v>33</v>
      </c>
      <c r="B362" s="1" t="s">
        <v>366</v>
      </c>
      <c r="C362" s="2" t="s">
        <v>377</v>
      </c>
      <c r="D362" s="2" t="s">
        <v>5</v>
      </c>
      <c r="E362" s="2" t="s">
        <v>31</v>
      </c>
      <c r="F362" s="1">
        <v>143.71984821020999</v>
      </c>
    </row>
    <row r="363" spans="1:6" ht="13">
      <c r="A363" s="2" t="s">
        <v>34</v>
      </c>
      <c r="B363" s="1" t="s">
        <v>367</v>
      </c>
      <c r="C363" s="2" t="s">
        <v>377</v>
      </c>
      <c r="D363" s="2" t="s">
        <v>5</v>
      </c>
      <c r="E363" s="2" t="s">
        <v>31</v>
      </c>
      <c r="F363" s="1">
        <v>149.552843107462</v>
      </c>
    </row>
    <row r="364" spans="1:6" ht="13">
      <c r="A364" s="2" t="s">
        <v>35</v>
      </c>
      <c r="B364" s="1" t="s">
        <v>368</v>
      </c>
      <c r="C364" s="2" t="s">
        <v>377</v>
      </c>
      <c r="D364" s="2" t="s">
        <v>5</v>
      </c>
      <c r="E364" s="2" t="s">
        <v>31</v>
      </c>
      <c r="F364" s="1">
        <v>131.66266849249601</v>
      </c>
    </row>
    <row r="365" spans="1:6" ht="13">
      <c r="A365" s="2" t="s">
        <v>3</v>
      </c>
      <c r="B365" s="1" t="s">
        <v>336</v>
      </c>
      <c r="C365" s="2" t="s">
        <v>378</v>
      </c>
      <c r="D365" s="2" t="s">
        <v>5</v>
      </c>
      <c r="E365" s="2" t="s">
        <v>31</v>
      </c>
      <c r="F365" s="1">
        <v>122.674673480797</v>
      </c>
    </row>
    <row r="366" spans="1:6" ht="13">
      <c r="A366" s="2" t="s">
        <v>4</v>
      </c>
      <c r="B366" s="1" t="s">
        <v>337</v>
      </c>
      <c r="C366" s="2" t="s">
        <v>378</v>
      </c>
      <c r="D366" s="2" t="s">
        <v>5</v>
      </c>
      <c r="E366" s="2" t="s">
        <v>31</v>
      </c>
      <c r="F366" s="1">
        <v>92.942259208022804</v>
      </c>
    </row>
    <row r="367" spans="1:6" ht="13">
      <c r="A367" s="2" t="s">
        <v>5</v>
      </c>
      <c r="B367" s="1" t="s">
        <v>338</v>
      </c>
      <c r="C367" s="2" t="s">
        <v>378</v>
      </c>
      <c r="D367" s="2" t="s">
        <v>5</v>
      </c>
      <c r="E367" s="2" t="s">
        <v>31</v>
      </c>
      <c r="F367" s="1">
        <v>119.63843162225101</v>
      </c>
    </row>
    <row r="368" spans="1:6" ht="13">
      <c r="A368" s="2" t="s">
        <v>6</v>
      </c>
      <c r="B368" s="1" t="s">
        <v>339</v>
      </c>
      <c r="C368" s="2" t="s">
        <v>378</v>
      </c>
      <c r="D368" s="2" t="s">
        <v>5</v>
      </c>
      <c r="E368" s="2" t="s">
        <v>31</v>
      </c>
      <c r="F368" s="1">
        <v>106.12556116613599</v>
      </c>
    </row>
    <row r="369" spans="1:6" ht="13">
      <c r="A369" s="2" t="s">
        <v>7</v>
      </c>
      <c r="B369" s="1" t="s">
        <v>340</v>
      </c>
      <c r="C369" s="2" t="s">
        <v>378</v>
      </c>
      <c r="D369" s="2" t="s">
        <v>5</v>
      </c>
      <c r="E369" s="2" t="s">
        <v>31</v>
      </c>
      <c r="F369" s="1">
        <v>96.657298161014694</v>
      </c>
    </row>
    <row r="370" spans="1:6" ht="13">
      <c r="A370" s="2" t="s">
        <v>8</v>
      </c>
      <c r="B370" s="1" t="s">
        <v>341</v>
      </c>
      <c r="C370" s="2" t="s">
        <v>378</v>
      </c>
      <c r="D370" s="2" t="s">
        <v>5</v>
      </c>
      <c r="E370" s="2" t="s">
        <v>31</v>
      </c>
      <c r="F370" s="1">
        <v>138.63864826605499</v>
      </c>
    </row>
    <row r="371" spans="1:6" ht="13">
      <c r="A371" s="2" t="s">
        <v>9</v>
      </c>
      <c r="B371" s="1" t="s">
        <v>342</v>
      </c>
      <c r="C371" s="2" t="s">
        <v>378</v>
      </c>
      <c r="D371" s="2" t="s">
        <v>5</v>
      </c>
      <c r="E371" s="2" t="s">
        <v>31</v>
      </c>
      <c r="F371" s="1">
        <v>118.75658077868</v>
      </c>
    </row>
    <row r="372" spans="1:6" ht="13">
      <c r="A372" s="2" t="s">
        <v>10</v>
      </c>
      <c r="B372" s="1" t="s">
        <v>343</v>
      </c>
      <c r="C372" s="2" t="s">
        <v>378</v>
      </c>
      <c r="D372" s="2" t="s">
        <v>5</v>
      </c>
      <c r="E372" s="2" t="s">
        <v>31</v>
      </c>
      <c r="F372" s="1">
        <v>79.992550093879402</v>
      </c>
    </row>
    <row r="373" spans="1:6" ht="13">
      <c r="A373" s="2" t="s">
        <v>11</v>
      </c>
      <c r="B373" s="1" t="s">
        <v>344</v>
      </c>
      <c r="C373" s="2" t="s">
        <v>378</v>
      </c>
      <c r="D373" s="2" t="s">
        <v>5</v>
      </c>
      <c r="E373" s="2" t="s">
        <v>31</v>
      </c>
      <c r="F373" s="1">
        <v>151.76053709159601</v>
      </c>
    </row>
    <row r="374" spans="1:6" ht="13">
      <c r="A374" s="2" t="s">
        <v>12</v>
      </c>
      <c r="B374" s="1" t="s">
        <v>345</v>
      </c>
      <c r="C374" s="2" t="s">
        <v>378</v>
      </c>
      <c r="D374" s="2" t="s">
        <v>5</v>
      </c>
      <c r="E374" s="2" t="s">
        <v>31</v>
      </c>
      <c r="F374" s="1">
        <v>190.65357552746099</v>
      </c>
    </row>
    <row r="375" spans="1:6" ht="13">
      <c r="A375" s="2" t="s">
        <v>13</v>
      </c>
      <c r="B375" s="1" t="s">
        <v>346</v>
      </c>
      <c r="C375" s="2" t="s">
        <v>378</v>
      </c>
      <c r="D375" s="2" t="s">
        <v>5</v>
      </c>
      <c r="E375" s="2" t="s">
        <v>31</v>
      </c>
      <c r="F375" s="1">
        <v>128.40554822218499</v>
      </c>
    </row>
    <row r="376" spans="1:6" ht="13">
      <c r="A376" s="2" t="s">
        <v>14</v>
      </c>
      <c r="B376" s="1" t="s">
        <v>347</v>
      </c>
      <c r="C376" s="2" t="s">
        <v>378</v>
      </c>
      <c r="D376" s="2" t="s">
        <v>5</v>
      </c>
      <c r="E376" s="2" t="s">
        <v>31</v>
      </c>
      <c r="F376" s="1">
        <v>111.643011795966</v>
      </c>
    </row>
    <row r="377" spans="1:6" ht="13">
      <c r="A377" s="2" t="s">
        <v>15</v>
      </c>
      <c r="B377" s="1" t="s">
        <v>348</v>
      </c>
      <c r="C377" s="2" t="s">
        <v>378</v>
      </c>
      <c r="D377" s="2" t="s">
        <v>5</v>
      </c>
      <c r="E377" s="2" t="s">
        <v>31</v>
      </c>
      <c r="F377" s="1">
        <v>105.12482050357301</v>
      </c>
    </row>
    <row r="378" spans="1:6" ht="13">
      <c r="A378" s="2" t="s">
        <v>16</v>
      </c>
      <c r="B378" s="1" t="s">
        <v>349</v>
      </c>
      <c r="C378" s="2" t="s">
        <v>378</v>
      </c>
      <c r="D378" s="2" t="s">
        <v>5</v>
      </c>
      <c r="E378" s="2" t="s">
        <v>31</v>
      </c>
      <c r="F378" s="1">
        <v>125.786720642752</v>
      </c>
    </row>
    <row r="379" spans="1:6" ht="13">
      <c r="A379" s="2" t="s">
        <v>17</v>
      </c>
      <c r="B379" s="1" t="s">
        <v>350</v>
      </c>
      <c r="C379" s="2" t="s">
        <v>378</v>
      </c>
      <c r="D379" s="2" t="s">
        <v>5</v>
      </c>
      <c r="E379" s="2" t="s">
        <v>31</v>
      </c>
      <c r="F379" s="1">
        <v>128.12073050107699</v>
      </c>
    </row>
    <row r="380" spans="1:6" ht="13">
      <c r="A380" s="2" t="s">
        <v>18</v>
      </c>
      <c r="B380" s="1" t="s">
        <v>351</v>
      </c>
      <c r="C380" s="2" t="s">
        <v>378</v>
      </c>
      <c r="D380" s="2" t="s">
        <v>5</v>
      </c>
      <c r="E380" s="2" t="s">
        <v>31</v>
      </c>
      <c r="F380" s="1">
        <v>84.972744475657805</v>
      </c>
    </row>
    <row r="381" spans="1:6" ht="13">
      <c r="A381" s="2" t="s">
        <v>19</v>
      </c>
      <c r="B381" s="1" t="s">
        <v>352</v>
      </c>
      <c r="C381" s="2" t="s">
        <v>378</v>
      </c>
      <c r="D381" s="2" t="s">
        <v>5</v>
      </c>
      <c r="E381" s="2" t="s">
        <v>31</v>
      </c>
      <c r="F381" s="1">
        <v>121.91794066434301</v>
      </c>
    </row>
    <row r="382" spans="1:6" ht="13">
      <c r="A382" s="2" t="s">
        <v>20</v>
      </c>
      <c r="B382" s="1" t="s">
        <v>353</v>
      </c>
      <c r="C382" s="2" t="s">
        <v>378</v>
      </c>
      <c r="D382" s="2" t="s">
        <v>5</v>
      </c>
      <c r="E382" s="2" t="s">
        <v>31</v>
      </c>
      <c r="F382" s="1">
        <v>113.717262103653</v>
      </c>
    </row>
    <row r="383" spans="1:6" ht="13">
      <c r="A383" s="2" t="s">
        <v>21</v>
      </c>
      <c r="B383" s="1" t="s">
        <v>354</v>
      </c>
      <c r="C383" s="2" t="s">
        <v>378</v>
      </c>
      <c r="D383" s="2" t="s">
        <v>5</v>
      </c>
      <c r="E383" s="2" t="s">
        <v>31</v>
      </c>
      <c r="F383" s="1">
        <v>120.781920224131</v>
      </c>
    </row>
    <row r="384" spans="1:6" ht="13">
      <c r="A384" s="2" t="s">
        <v>22</v>
      </c>
      <c r="B384" s="1" t="s">
        <v>355</v>
      </c>
      <c r="C384" s="2" t="s">
        <v>378</v>
      </c>
      <c r="D384" s="2" t="s">
        <v>5</v>
      </c>
      <c r="E384" s="2" t="s">
        <v>31</v>
      </c>
      <c r="F384" s="1">
        <v>138.68129335499</v>
      </c>
    </row>
    <row r="385" spans="1:6" ht="13">
      <c r="A385" s="2" t="s">
        <v>23</v>
      </c>
      <c r="B385" s="1" t="s">
        <v>356</v>
      </c>
      <c r="C385" s="2" t="s">
        <v>378</v>
      </c>
      <c r="D385" s="2" t="s">
        <v>5</v>
      </c>
      <c r="E385" s="2" t="s">
        <v>31</v>
      </c>
      <c r="F385" s="1">
        <v>128.625357518794</v>
      </c>
    </row>
    <row r="386" spans="1:6" ht="13">
      <c r="A386" s="2" t="s">
        <v>24</v>
      </c>
      <c r="B386" s="1" t="s">
        <v>357</v>
      </c>
      <c r="C386" s="2" t="s">
        <v>378</v>
      </c>
      <c r="D386" s="2" t="s">
        <v>5</v>
      </c>
      <c r="E386" s="2" t="s">
        <v>31</v>
      </c>
      <c r="F386" s="1">
        <v>115.84725082308699</v>
      </c>
    </row>
    <row r="387" spans="1:6" ht="13">
      <c r="A387" s="2" t="s">
        <v>25</v>
      </c>
      <c r="B387" s="1" t="s">
        <v>358</v>
      </c>
      <c r="C387" s="2" t="s">
        <v>378</v>
      </c>
      <c r="D387" s="2" t="s">
        <v>5</v>
      </c>
      <c r="E387" s="2" t="s">
        <v>31</v>
      </c>
      <c r="F387" s="1">
        <v>97.514980698592197</v>
      </c>
    </row>
    <row r="388" spans="1:6" ht="13">
      <c r="A388" s="2" t="s">
        <v>26</v>
      </c>
      <c r="B388" s="1" t="s">
        <v>359</v>
      </c>
      <c r="C388" s="2" t="s">
        <v>378</v>
      </c>
      <c r="D388" s="2" t="s">
        <v>5</v>
      </c>
      <c r="E388" s="2" t="s">
        <v>31</v>
      </c>
      <c r="F388" s="1">
        <v>58.280206779658499</v>
      </c>
    </row>
    <row r="389" spans="1:6" ht="13">
      <c r="A389" s="2" t="s">
        <v>27</v>
      </c>
      <c r="B389" s="1" t="s">
        <v>360</v>
      </c>
      <c r="C389" s="2" t="s">
        <v>378</v>
      </c>
      <c r="D389" s="2" t="s">
        <v>5</v>
      </c>
      <c r="E389" s="2" t="s">
        <v>31</v>
      </c>
      <c r="F389" s="1">
        <v>122.576014759168</v>
      </c>
    </row>
    <row r="390" spans="1:6" ht="13">
      <c r="A390" s="2" t="s">
        <v>28</v>
      </c>
      <c r="B390" s="1" t="s">
        <v>361</v>
      </c>
      <c r="C390" s="2" t="s">
        <v>378</v>
      </c>
      <c r="D390" s="2" t="s">
        <v>5</v>
      </c>
      <c r="E390" s="2" t="s">
        <v>31</v>
      </c>
      <c r="F390" s="1">
        <v>134.69468438690899</v>
      </c>
    </row>
    <row r="391" spans="1:6" ht="13">
      <c r="A391" s="2" t="s">
        <v>29</v>
      </c>
      <c r="B391" s="1" t="s">
        <v>362</v>
      </c>
      <c r="C391" s="2" t="s">
        <v>378</v>
      </c>
      <c r="D391" s="2" t="s">
        <v>5</v>
      </c>
      <c r="E391" s="2" t="s">
        <v>31</v>
      </c>
      <c r="F391" s="1">
        <v>154.567497243823</v>
      </c>
    </row>
    <row r="392" spans="1:6" ht="13">
      <c r="A392" s="2" t="s">
        <v>30</v>
      </c>
      <c r="B392" s="1" t="s">
        <v>363</v>
      </c>
      <c r="C392" s="2" t="s">
        <v>378</v>
      </c>
      <c r="D392" s="2" t="s">
        <v>5</v>
      </c>
      <c r="E392" s="2" t="s">
        <v>31</v>
      </c>
      <c r="F392" s="1">
        <v>107.225908173951</v>
      </c>
    </row>
    <row r="393" spans="1:6" ht="13">
      <c r="A393" s="2" t="s">
        <v>31</v>
      </c>
      <c r="B393" s="1" t="s">
        <v>364</v>
      </c>
      <c r="C393" s="2" t="s">
        <v>378</v>
      </c>
      <c r="D393" s="2" t="s">
        <v>5</v>
      </c>
      <c r="E393" s="2" t="s">
        <v>31</v>
      </c>
      <c r="F393" s="1">
        <v>138.95249625308401</v>
      </c>
    </row>
    <row r="394" spans="1:6" ht="13">
      <c r="A394" s="2" t="s">
        <v>32</v>
      </c>
      <c r="B394" s="1" t="s">
        <v>365</v>
      </c>
      <c r="C394" s="2" t="s">
        <v>378</v>
      </c>
      <c r="D394" s="2" t="s">
        <v>5</v>
      </c>
      <c r="E394" s="2" t="s">
        <v>31</v>
      </c>
      <c r="F394" s="1">
        <v>90.841260334657207</v>
      </c>
    </row>
    <row r="395" spans="1:6" ht="13">
      <c r="A395" s="2" t="s">
        <v>33</v>
      </c>
      <c r="B395" s="1" t="s">
        <v>366</v>
      </c>
      <c r="C395" s="2" t="s">
        <v>378</v>
      </c>
      <c r="D395" s="2" t="s">
        <v>5</v>
      </c>
      <c r="E395" s="2" t="s">
        <v>31</v>
      </c>
      <c r="F395" s="1">
        <v>139.04489269871399</v>
      </c>
    </row>
    <row r="396" spans="1:6" ht="13">
      <c r="A396" s="2" t="s">
        <v>34</v>
      </c>
      <c r="B396" s="1" t="s">
        <v>367</v>
      </c>
      <c r="C396" s="2" t="s">
        <v>378</v>
      </c>
      <c r="D396" s="2" t="s">
        <v>5</v>
      </c>
      <c r="E396" s="2" t="s">
        <v>31</v>
      </c>
      <c r="F396" s="1">
        <v>142.17199301973599</v>
      </c>
    </row>
    <row r="397" spans="1:6" ht="13">
      <c r="A397" s="2" t="s">
        <v>35</v>
      </c>
      <c r="B397" s="1" t="s">
        <v>368</v>
      </c>
      <c r="C397" s="2" t="s">
        <v>378</v>
      </c>
      <c r="D397" s="2" t="s">
        <v>5</v>
      </c>
      <c r="E397" s="2" t="s">
        <v>31</v>
      </c>
      <c r="F397" s="1">
        <v>125.400851329519</v>
      </c>
    </row>
    <row r="398" spans="1:6" ht="13">
      <c r="A398" s="2" t="s">
        <v>3</v>
      </c>
      <c r="B398" s="1" t="s">
        <v>336</v>
      </c>
      <c r="C398" s="2" t="s">
        <v>379</v>
      </c>
      <c r="D398" s="2" t="s">
        <v>5</v>
      </c>
      <c r="E398" s="2" t="s">
        <v>31</v>
      </c>
      <c r="F398" s="1">
        <v>124.890133573577</v>
      </c>
    </row>
    <row r="399" spans="1:6" ht="13">
      <c r="A399" s="2" t="s">
        <v>4</v>
      </c>
      <c r="B399" s="1" t="s">
        <v>337</v>
      </c>
      <c r="C399" s="2" t="s">
        <v>379</v>
      </c>
      <c r="D399" s="2" t="s">
        <v>5</v>
      </c>
      <c r="E399" s="2" t="s">
        <v>31</v>
      </c>
      <c r="F399" s="1">
        <v>102.55423898936</v>
      </c>
    </row>
    <row r="400" spans="1:6" ht="13">
      <c r="A400" s="2" t="s">
        <v>5</v>
      </c>
      <c r="B400" s="1" t="s">
        <v>338</v>
      </c>
      <c r="C400" s="2" t="s">
        <v>379</v>
      </c>
      <c r="D400" s="2" t="s">
        <v>5</v>
      </c>
      <c r="E400" s="2" t="s">
        <v>31</v>
      </c>
      <c r="F400" s="1">
        <v>118.224570533513</v>
      </c>
    </row>
    <row r="401" spans="1:6" ht="13">
      <c r="A401" s="2" t="s">
        <v>6</v>
      </c>
      <c r="B401" s="1" t="s">
        <v>339</v>
      </c>
      <c r="C401" s="2" t="s">
        <v>379</v>
      </c>
      <c r="D401" s="2" t="s">
        <v>5</v>
      </c>
      <c r="E401" s="2" t="s">
        <v>31</v>
      </c>
      <c r="F401" s="1">
        <v>110.28715563668899</v>
      </c>
    </row>
    <row r="402" spans="1:6" ht="13">
      <c r="A402" s="2" t="s">
        <v>7</v>
      </c>
      <c r="B402" s="1" t="s">
        <v>340</v>
      </c>
      <c r="C402" s="2" t="s">
        <v>379</v>
      </c>
      <c r="D402" s="2" t="s">
        <v>5</v>
      </c>
      <c r="E402" s="2" t="s">
        <v>31</v>
      </c>
      <c r="F402" s="1">
        <v>100.388627435909</v>
      </c>
    </row>
    <row r="403" spans="1:6" ht="13">
      <c r="A403" s="2" t="s">
        <v>8</v>
      </c>
      <c r="B403" s="1" t="s">
        <v>341</v>
      </c>
      <c r="C403" s="2" t="s">
        <v>379</v>
      </c>
      <c r="D403" s="2" t="s">
        <v>5</v>
      </c>
      <c r="E403" s="2" t="s">
        <v>31</v>
      </c>
      <c r="F403" s="1">
        <v>138.75565721078999</v>
      </c>
    </row>
    <row r="404" spans="1:6" ht="13">
      <c r="A404" s="2" t="s">
        <v>9</v>
      </c>
      <c r="B404" s="1" t="s">
        <v>342</v>
      </c>
      <c r="C404" s="2" t="s">
        <v>379</v>
      </c>
      <c r="D404" s="2" t="s">
        <v>5</v>
      </c>
      <c r="E404" s="2" t="s">
        <v>31</v>
      </c>
      <c r="F404" s="1">
        <v>122.200135679181</v>
      </c>
    </row>
    <row r="405" spans="1:6" ht="13">
      <c r="A405" s="2" t="s">
        <v>10</v>
      </c>
      <c r="B405" s="1" t="s">
        <v>343</v>
      </c>
      <c r="C405" s="2" t="s">
        <v>379</v>
      </c>
      <c r="D405" s="2" t="s">
        <v>5</v>
      </c>
      <c r="E405" s="2" t="s">
        <v>31</v>
      </c>
      <c r="F405" s="1">
        <v>80.1312381848482</v>
      </c>
    </row>
    <row r="406" spans="1:6" ht="13">
      <c r="A406" s="2" t="s">
        <v>11</v>
      </c>
      <c r="B406" s="1" t="s">
        <v>344</v>
      </c>
      <c r="C406" s="2" t="s">
        <v>379</v>
      </c>
      <c r="D406" s="2" t="s">
        <v>5</v>
      </c>
      <c r="E406" s="2" t="s">
        <v>31</v>
      </c>
      <c r="F406" s="1">
        <v>151.455864521222</v>
      </c>
    </row>
    <row r="407" spans="1:6" ht="13">
      <c r="A407" s="2" t="s">
        <v>12</v>
      </c>
      <c r="B407" s="1" t="s">
        <v>345</v>
      </c>
      <c r="C407" s="2" t="s">
        <v>379</v>
      </c>
      <c r="D407" s="2" t="s">
        <v>5</v>
      </c>
      <c r="E407" s="2" t="s">
        <v>31</v>
      </c>
      <c r="F407" s="1">
        <v>199.13469116267001</v>
      </c>
    </row>
    <row r="408" spans="1:6" ht="13">
      <c r="A408" s="2" t="s">
        <v>13</v>
      </c>
      <c r="B408" s="1" t="s">
        <v>346</v>
      </c>
      <c r="C408" s="2" t="s">
        <v>379</v>
      </c>
      <c r="D408" s="2" t="s">
        <v>5</v>
      </c>
      <c r="E408" s="2" t="s">
        <v>31</v>
      </c>
      <c r="F408" s="1">
        <v>131.55698965057499</v>
      </c>
    </row>
    <row r="409" spans="1:6" ht="13">
      <c r="A409" s="2" t="s">
        <v>14</v>
      </c>
      <c r="B409" s="1" t="s">
        <v>347</v>
      </c>
      <c r="C409" s="2" t="s">
        <v>379</v>
      </c>
      <c r="D409" s="2" t="s">
        <v>5</v>
      </c>
      <c r="E409" s="2" t="s">
        <v>31</v>
      </c>
      <c r="F409" s="1">
        <v>118.671472599475</v>
      </c>
    </row>
    <row r="410" spans="1:6" ht="13">
      <c r="A410" s="2" t="s">
        <v>15</v>
      </c>
      <c r="B410" s="1" t="s">
        <v>348</v>
      </c>
      <c r="C410" s="2" t="s">
        <v>379</v>
      </c>
      <c r="D410" s="2" t="s">
        <v>5</v>
      </c>
      <c r="E410" s="2" t="s">
        <v>31</v>
      </c>
      <c r="F410" s="1">
        <v>108.28326787988</v>
      </c>
    </row>
    <row r="411" spans="1:6" ht="13">
      <c r="A411" s="2" t="s">
        <v>16</v>
      </c>
      <c r="B411" s="1" t="s">
        <v>349</v>
      </c>
      <c r="C411" s="2" t="s">
        <v>379</v>
      </c>
      <c r="D411" s="2" t="s">
        <v>5</v>
      </c>
      <c r="E411" s="2" t="s">
        <v>31</v>
      </c>
      <c r="F411" s="1">
        <v>127.63225642936099</v>
      </c>
    </row>
    <row r="412" spans="1:6" ht="13">
      <c r="A412" s="2" t="s">
        <v>17</v>
      </c>
      <c r="B412" s="1" t="s">
        <v>350</v>
      </c>
      <c r="C412" s="2" t="s">
        <v>379</v>
      </c>
      <c r="D412" s="2" t="s">
        <v>5</v>
      </c>
      <c r="E412" s="2" t="s">
        <v>31</v>
      </c>
      <c r="F412" s="1">
        <v>126.684153461382</v>
      </c>
    </row>
    <row r="413" spans="1:6" ht="13">
      <c r="A413" s="2" t="s">
        <v>18</v>
      </c>
      <c r="B413" s="1" t="s">
        <v>351</v>
      </c>
      <c r="C413" s="2" t="s">
        <v>379</v>
      </c>
      <c r="D413" s="2" t="s">
        <v>5</v>
      </c>
      <c r="E413" s="2" t="s">
        <v>31</v>
      </c>
      <c r="F413" s="1">
        <v>88.048576646648698</v>
      </c>
    </row>
    <row r="414" spans="1:6" ht="13">
      <c r="A414" s="2" t="s">
        <v>19</v>
      </c>
      <c r="B414" s="1" t="s">
        <v>352</v>
      </c>
      <c r="C414" s="2" t="s">
        <v>379</v>
      </c>
      <c r="D414" s="2" t="s">
        <v>5</v>
      </c>
      <c r="E414" s="2" t="s">
        <v>31</v>
      </c>
      <c r="F414" s="1">
        <v>122.074426121874</v>
      </c>
    </row>
    <row r="415" spans="1:6" ht="13">
      <c r="A415" s="2" t="s">
        <v>20</v>
      </c>
      <c r="B415" s="1" t="s">
        <v>353</v>
      </c>
      <c r="C415" s="2" t="s">
        <v>379</v>
      </c>
      <c r="D415" s="2" t="s">
        <v>5</v>
      </c>
      <c r="E415" s="2" t="s">
        <v>31</v>
      </c>
      <c r="F415" s="1">
        <v>123.44081203390201</v>
      </c>
    </row>
    <row r="416" spans="1:6" ht="13">
      <c r="A416" s="2" t="s">
        <v>21</v>
      </c>
      <c r="B416" s="1" t="s">
        <v>354</v>
      </c>
      <c r="C416" s="2" t="s">
        <v>379</v>
      </c>
      <c r="D416" s="2" t="s">
        <v>5</v>
      </c>
      <c r="E416" s="2" t="s">
        <v>31</v>
      </c>
      <c r="F416" s="1">
        <v>116.061756229433</v>
      </c>
    </row>
    <row r="417" spans="1:6" ht="13">
      <c r="A417" s="2" t="s">
        <v>22</v>
      </c>
      <c r="B417" s="1" t="s">
        <v>355</v>
      </c>
      <c r="C417" s="2" t="s">
        <v>379</v>
      </c>
      <c r="D417" s="2" t="s">
        <v>5</v>
      </c>
      <c r="E417" s="2" t="s">
        <v>31</v>
      </c>
      <c r="F417" s="1">
        <v>132.33833671433001</v>
      </c>
    </row>
    <row r="418" spans="1:6" ht="13">
      <c r="A418" s="2" t="s">
        <v>23</v>
      </c>
      <c r="B418" s="1" t="s">
        <v>356</v>
      </c>
      <c r="C418" s="2" t="s">
        <v>379</v>
      </c>
      <c r="D418" s="2" t="s">
        <v>5</v>
      </c>
      <c r="E418" s="2" t="s">
        <v>31</v>
      </c>
      <c r="F418" s="1">
        <v>132.49104143537701</v>
      </c>
    </row>
    <row r="419" spans="1:6" ht="13">
      <c r="A419" s="2" t="s">
        <v>24</v>
      </c>
      <c r="B419" s="1" t="s">
        <v>357</v>
      </c>
      <c r="C419" s="2" t="s">
        <v>379</v>
      </c>
      <c r="D419" s="2" t="s">
        <v>5</v>
      </c>
      <c r="E419" s="2" t="s">
        <v>31</v>
      </c>
      <c r="F419" s="1">
        <v>117.450817053512</v>
      </c>
    </row>
    <row r="420" spans="1:6" ht="13">
      <c r="A420" s="2" t="s">
        <v>25</v>
      </c>
      <c r="B420" s="1" t="s">
        <v>358</v>
      </c>
      <c r="C420" s="2" t="s">
        <v>379</v>
      </c>
      <c r="D420" s="2" t="s">
        <v>5</v>
      </c>
      <c r="E420" s="2" t="s">
        <v>31</v>
      </c>
      <c r="F420" s="1">
        <v>104.204887355984</v>
      </c>
    </row>
    <row r="421" spans="1:6" ht="13">
      <c r="A421" s="2" t="s">
        <v>26</v>
      </c>
      <c r="B421" s="1" t="s">
        <v>359</v>
      </c>
      <c r="C421" s="2" t="s">
        <v>379</v>
      </c>
      <c r="D421" s="2" t="s">
        <v>5</v>
      </c>
      <c r="E421" s="2" t="s">
        <v>31</v>
      </c>
      <c r="F421" s="1">
        <v>61.722475273154402</v>
      </c>
    </row>
    <row r="422" spans="1:6" ht="13">
      <c r="A422" s="2" t="s">
        <v>27</v>
      </c>
      <c r="B422" s="1" t="s">
        <v>360</v>
      </c>
      <c r="C422" s="2" t="s">
        <v>379</v>
      </c>
      <c r="D422" s="2" t="s">
        <v>5</v>
      </c>
      <c r="E422" s="2" t="s">
        <v>31</v>
      </c>
      <c r="F422" s="1">
        <v>126.31152719222101</v>
      </c>
    </row>
    <row r="423" spans="1:6" ht="13">
      <c r="A423" s="2" t="s">
        <v>28</v>
      </c>
      <c r="B423" s="1" t="s">
        <v>361</v>
      </c>
      <c r="C423" s="2" t="s">
        <v>379</v>
      </c>
      <c r="D423" s="2" t="s">
        <v>5</v>
      </c>
      <c r="E423" s="2" t="s">
        <v>31</v>
      </c>
      <c r="F423" s="1">
        <v>124.94329857967099</v>
      </c>
    </row>
    <row r="424" spans="1:6" ht="13">
      <c r="A424" s="2" t="s">
        <v>29</v>
      </c>
      <c r="B424" s="1" t="s">
        <v>362</v>
      </c>
      <c r="C424" s="2" t="s">
        <v>379</v>
      </c>
      <c r="D424" s="2" t="s">
        <v>5</v>
      </c>
      <c r="E424" s="2" t="s">
        <v>31</v>
      </c>
      <c r="F424" s="1">
        <v>152.44733984483199</v>
      </c>
    </row>
    <row r="425" spans="1:6" ht="13">
      <c r="A425" s="2" t="s">
        <v>30</v>
      </c>
      <c r="B425" s="1" t="s">
        <v>363</v>
      </c>
      <c r="C425" s="2" t="s">
        <v>379</v>
      </c>
      <c r="D425" s="2" t="s">
        <v>5</v>
      </c>
      <c r="E425" s="2" t="s">
        <v>31</v>
      </c>
      <c r="F425" s="1">
        <v>112.033216592353</v>
      </c>
    </row>
    <row r="426" spans="1:6" ht="13">
      <c r="A426" s="2" t="s">
        <v>31</v>
      </c>
      <c r="B426" s="1" t="s">
        <v>364</v>
      </c>
      <c r="C426" s="2" t="s">
        <v>379</v>
      </c>
      <c r="D426" s="2" t="s">
        <v>5</v>
      </c>
      <c r="E426" s="2" t="s">
        <v>31</v>
      </c>
      <c r="F426" s="1">
        <v>139.024356248727</v>
      </c>
    </row>
    <row r="427" spans="1:6" ht="13">
      <c r="A427" s="2" t="s">
        <v>32</v>
      </c>
      <c r="B427" s="1" t="s">
        <v>365</v>
      </c>
      <c r="C427" s="2" t="s">
        <v>379</v>
      </c>
      <c r="D427" s="2" t="s">
        <v>5</v>
      </c>
      <c r="E427" s="2" t="s">
        <v>31</v>
      </c>
      <c r="F427" s="1">
        <v>90.273890985249295</v>
      </c>
    </row>
    <row r="428" spans="1:6" ht="13">
      <c r="A428" s="2" t="s">
        <v>33</v>
      </c>
      <c r="B428" s="1" t="s">
        <v>366</v>
      </c>
      <c r="C428" s="2" t="s">
        <v>379</v>
      </c>
      <c r="D428" s="2" t="s">
        <v>5</v>
      </c>
      <c r="E428" s="2" t="s">
        <v>31</v>
      </c>
      <c r="F428" s="1">
        <v>145.706292379914</v>
      </c>
    </row>
    <row r="429" spans="1:6" ht="13">
      <c r="A429" s="2" t="s">
        <v>34</v>
      </c>
      <c r="B429" s="1" t="s">
        <v>367</v>
      </c>
      <c r="C429" s="2" t="s">
        <v>379</v>
      </c>
      <c r="D429" s="2" t="s">
        <v>5</v>
      </c>
      <c r="E429" s="2" t="s">
        <v>31</v>
      </c>
      <c r="F429" s="1">
        <v>148.817380448969</v>
      </c>
    </row>
    <row r="430" spans="1:6" ht="13">
      <c r="A430" s="2" t="s">
        <v>35</v>
      </c>
      <c r="B430" s="1" t="s">
        <v>368</v>
      </c>
      <c r="C430" s="2" t="s">
        <v>379</v>
      </c>
      <c r="D430" s="2" t="s">
        <v>5</v>
      </c>
      <c r="E430" s="2" t="s">
        <v>31</v>
      </c>
      <c r="F430" s="1">
        <v>125.69435733722899</v>
      </c>
    </row>
    <row r="431" spans="1:6" ht="13">
      <c r="A431" s="2" t="s">
        <v>3</v>
      </c>
      <c r="B431" s="1" t="s">
        <v>336</v>
      </c>
      <c r="C431" s="2" t="s">
        <v>284</v>
      </c>
      <c r="D431" s="2" t="s">
        <v>5</v>
      </c>
      <c r="E431" s="2" t="s">
        <v>31</v>
      </c>
      <c r="F431" s="1">
        <v>129.95011115851401</v>
      </c>
    </row>
    <row r="432" spans="1:6" ht="13">
      <c r="A432" s="2" t="s">
        <v>4</v>
      </c>
      <c r="B432" s="1" t="s">
        <v>337</v>
      </c>
      <c r="C432" s="2" t="s">
        <v>284</v>
      </c>
      <c r="D432" s="2" t="s">
        <v>5</v>
      </c>
      <c r="E432" s="2" t="s">
        <v>31</v>
      </c>
      <c r="F432" s="1">
        <v>101.864644980359</v>
      </c>
    </row>
    <row r="433" spans="1:6" ht="13">
      <c r="A433" s="2" t="s">
        <v>5</v>
      </c>
      <c r="B433" s="1" t="s">
        <v>338</v>
      </c>
      <c r="C433" s="2" t="s">
        <v>284</v>
      </c>
      <c r="D433" s="2" t="s">
        <v>5</v>
      </c>
      <c r="E433" s="2" t="s">
        <v>31</v>
      </c>
      <c r="F433" s="1">
        <v>123.741631869103</v>
      </c>
    </row>
    <row r="434" spans="1:6" ht="13">
      <c r="A434" s="2" t="s">
        <v>6</v>
      </c>
      <c r="B434" s="1" t="s">
        <v>339</v>
      </c>
      <c r="C434" s="2" t="s">
        <v>284</v>
      </c>
      <c r="D434" s="2" t="s">
        <v>5</v>
      </c>
      <c r="E434" s="2" t="s">
        <v>31</v>
      </c>
      <c r="F434" s="1">
        <v>110.769939696845</v>
      </c>
    </row>
    <row r="435" spans="1:6" ht="13">
      <c r="A435" s="2" t="s">
        <v>7</v>
      </c>
      <c r="B435" s="1" t="s">
        <v>340</v>
      </c>
      <c r="C435" s="2" t="s">
        <v>284</v>
      </c>
      <c r="D435" s="2" t="s">
        <v>5</v>
      </c>
      <c r="E435" s="2" t="s">
        <v>31</v>
      </c>
      <c r="F435" s="1">
        <v>115.151965180239</v>
      </c>
    </row>
    <row r="436" spans="1:6" ht="13">
      <c r="A436" s="2" t="s">
        <v>8</v>
      </c>
      <c r="B436" s="1" t="s">
        <v>341</v>
      </c>
      <c r="C436" s="2" t="s">
        <v>284</v>
      </c>
      <c r="D436" s="2" t="s">
        <v>5</v>
      </c>
      <c r="E436" s="2" t="s">
        <v>31</v>
      </c>
      <c r="F436" s="1">
        <v>145.294836646893</v>
      </c>
    </row>
    <row r="437" spans="1:6" ht="13">
      <c r="A437" s="2" t="s">
        <v>9</v>
      </c>
      <c r="B437" s="1" t="s">
        <v>342</v>
      </c>
      <c r="C437" s="2" t="s">
        <v>284</v>
      </c>
      <c r="D437" s="2" t="s">
        <v>5</v>
      </c>
      <c r="E437" s="2" t="s">
        <v>31</v>
      </c>
      <c r="F437" s="1">
        <v>127.804064750187</v>
      </c>
    </row>
    <row r="438" spans="1:6" ht="13">
      <c r="A438" s="2" t="s">
        <v>10</v>
      </c>
      <c r="B438" s="1" t="s">
        <v>343</v>
      </c>
      <c r="C438" s="2" t="s">
        <v>284</v>
      </c>
      <c r="D438" s="2" t="s">
        <v>5</v>
      </c>
      <c r="E438" s="2" t="s">
        <v>31</v>
      </c>
      <c r="F438" s="1">
        <v>84.690259046772397</v>
      </c>
    </row>
    <row r="439" spans="1:6" ht="13">
      <c r="A439" s="2" t="s">
        <v>11</v>
      </c>
      <c r="B439" s="1" t="s">
        <v>344</v>
      </c>
      <c r="C439" s="2" t="s">
        <v>284</v>
      </c>
      <c r="D439" s="2" t="s">
        <v>5</v>
      </c>
      <c r="E439" s="2" t="s">
        <v>31</v>
      </c>
      <c r="F439" s="1">
        <v>158.689251594647</v>
      </c>
    </row>
    <row r="440" spans="1:6" ht="13">
      <c r="A440" s="2" t="s">
        <v>12</v>
      </c>
      <c r="B440" s="1" t="s">
        <v>345</v>
      </c>
      <c r="C440" s="2" t="s">
        <v>284</v>
      </c>
      <c r="D440" s="2" t="s">
        <v>5</v>
      </c>
      <c r="E440" s="2" t="s">
        <v>31</v>
      </c>
      <c r="F440" s="1">
        <v>198.57590436368801</v>
      </c>
    </row>
    <row r="441" spans="1:6" ht="13">
      <c r="A441" s="2" t="s">
        <v>13</v>
      </c>
      <c r="B441" s="1" t="s">
        <v>346</v>
      </c>
      <c r="C441" s="2" t="s">
        <v>284</v>
      </c>
      <c r="D441" s="2" t="s">
        <v>5</v>
      </c>
      <c r="E441" s="2" t="s">
        <v>31</v>
      </c>
      <c r="F441" s="1">
        <v>132.66075165128601</v>
      </c>
    </row>
    <row r="442" spans="1:6" ht="13">
      <c r="A442" s="2" t="s">
        <v>14</v>
      </c>
      <c r="B442" s="1" t="s">
        <v>347</v>
      </c>
      <c r="C442" s="2" t="s">
        <v>284</v>
      </c>
      <c r="D442" s="2" t="s">
        <v>5</v>
      </c>
      <c r="E442" s="2" t="s">
        <v>31</v>
      </c>
      <c r="F442" s="1">
        <v>125.882715758082</v>
      </c>
    </row>
    <row r="443" spans="1:6" ht="13">
      <c r="A443" s="2" t="s">
        <v>15</v>
      </c>
      <c r="B443" s="1" t="s">
        <v>348</v>
      </c>
      <c r="C443" s="2" t="s">
        <v>284</v>
      </c>
      <c r="D443" s="2" t="s">
        <v>5</v>
      </c>
      <c r="E443" s="2" t="s">
        <v>31</v>
      </c>
      <c r="F443" s="1">
        <v>110.45178111687601</v>
      </c>
    </row>
    <row r="444" spans="1:6" ht="13">
      <c r="A444" s="2" t="s">
        <v>16</v>
      </c>
      <c r="B444" s="1" t="s">
        <v>349</v>
      </c>
      <c r="C444" s="2" t="s">
        <v>284</v>
      </c>
      <c r="D444" s="2" t="s">
        <v>5</v>
      </c>
      <c r="E444" s="2" t="s">
        <v>31</v>
      </c>
      <c r="F444" s="1">
        <v>133.22203481726601</v>
      </c>
    </row>
    <row r="445" spans="1:6" ht="13">
      <c r="A445" s="2" t="s">
        <v>17</v>
      </c>
      <c r="B445" s="1" t="s">
        <v>350</v>
      </c>
      <c r="C445" s="2" t="s">
        <v>284</v>
      </c>
      <c r="D445" s="2" t="s">
        <v>5</v>
      </c>
      <c r="E445" s="2" t="s">
        <v>31</v>
      </c>
      <c r="F445" s="1">
        <v>132.20557617482001</v>
      </c>
    </row>
    <row r="446" spans="1:6" ht="13">
      <c r="A446" s="2" t="s">
        <v>18</v>
      </c>
      <c r="B446" s="1" t="s">
        <v>351</v>
      </c>
      <c r="C446" s="2" t="s">
        <v>284</v>
      </c>
      <c r="D446" s="2" t="s">
        <v>5</v>
      </c>
      <c r="E446" s="2" t="s">
        <v>31</v>
      </c>
      <c r="F446" s="1">
        <v>91.701713820581602</v>
      </c>
    </row>
    <row r="447" spans="1:6" ht="13">
      <c r="A447" s="2" t="s">
        <v>19</v>
      </c>
      <c r="B447" s="1" t="s">
        <v>352</v>
      </c>
      <c r="C447" s="2" t="s">
        <v>284</v>
      </c>
      <c r="D447" s="2" t="s">
        <v>5</v>
      </c>
      <c r="E447" s="2" t="s">
        <v>31</v>
      </c>
      <c r="F447" s="1">
        <v>133.25015133031599</v>
      </c>
    </row>
    <row r="448" spans="1:6" ht="13">
      <c r="A448" s="2" t="s">
        <v>20</v>
      </c>
      <c r="B448" s="1" t="s">
        <v>353</v>
      </c>
      <c r="C448" s="2" t="s">
        <v>284</v>
      </c>
      <c r="D448" s="2" t="s">
        <v>5</v>
      </c>
      <c r="E448" s="2" t="s">
        <v>31</v>
      </c>
      <c r="F448" s="1">
        <v>122.488779009336</v>
      </c>
    </row>
    <row r="449" spans="1:6" ht="13">
      <c r="A449" s="2" t="s">
        <v>21</v>
      </c>
      <c r="B449" s="1" t="s">
        <v>354</v>
      </c>
      <c r="C449" s="2" t="s">
        <v>284</v>
      </c>
      <c r="D449" s="2" t="s">
        <v>5</v>
      </c>
      <c r="E449" s="2" t="s">
        <v>31</v>
      </c>
      <c r="F449" s="1">
        <v>125.95107023496</v>
      </c>
    </row>
    <row r="450" spans="1:6" ht="13">
      <c r="A450" s="2" t="s">
        <v>22</v>
      </c>
      <c r="B450" s="1" t="s">
        <v>355</v>
      </c>
      <c r="C450" s="2" t="s">
        <v>284</v>
      </c>
      <c r="D450" s="2" t="s">
        <v>5</v>
      </c>
      <c r="E450" s="2" t="s">
        <v>31</v>
      </c>
      <c r="F450" s="1">
        <v>140.83419254155501</v>
      </c>
    </row>
    <row r="451" spans="1:6" ht="13">
      <c r="A451" s="2" t="s">
        <v>23</v>
      </c>
      <c r="B451" s="1" t="s">
        <v>356</v>
      </c>
      <c r="C451" s="2" t="s">
        <v>284</v>
      </c>
      <c r="D451" s="2" t="s">
        <v>5</v>
      </c>
      <c r="E451" s="2" t="s">
        <v>31</v>
      </c>
      <c r="F451" s="1">
        <v>135.06388321224199</v>
      </c>
    </row>
    <row r="452" spans="1:6" ht="13">
      <c r="A452" s="2" t="s">
        <v>24</v>
      </c>
      <c r="B452" s="1" t="s">
        <v>357</v>
      </c>
      <c r="C452" s="2" t="s">
        <v>284</v>
      </c>
      <c r="D452" s="2" t="s">
        <v>5</v>
      </c>
      <c r="E452" s="2" t="s">
        <v>31</v>
      </c>
      <c r="F452" s="1">
        <v>123.07679146158701</v>
      </c>
    </row>
    <row r="453" spans="1:6" ht="13">
      <c r="A453" s="2" t="s">
        <v>25</v>
      </c>
      <c r="B453" s="1" t="s">
        <v>358</v>
      </c>
      <c r="C453" s="2" t="s">
        <v>284</v>
      </c>
      <c r="D453" s="2" t="s">
        <v>5</v>
      </c>
      <c r="E453" s="2" t="s">
        <v>31</v>
      </c>
      <c r="F453" s="1">
        <v>110.549152917116</v>
      </c>
    </row>
    <row r="454" spans="1:6" ht="13">
      <c r="A454" s="2" t="s">
        <v>26</v>
      </c>
      <c r="B454" s="1" t="s">
        <v>359</v>
      </c>
      <c r="C454" s="2" t="s">
        <v>284</v>
      </c>
      <c r="D454" s="2" t="s">
        <v>5</v>
      </c>
      <c r="E454" s="2" t="s">
        <v>31</v>
      </c>
      <c r="F454" s="1">
        <v>63.539976183028799</v>
      </c>
    </row>
    <row r="455" spans="1:6" ht="13">
      <c r="A455" s="2" t="s">
        <v>27</v>
      </c>
      <c r="B455" s="1" t="s">
        <v>360</v>
      </c>
      <c r="C455" s="2" t="s">
        <v>284</v>
      </c>
      <c r="D455" s="2" t="s">
        <v>5</v>
      </c>
      <c r="E455" s="2" t="s">
        <v>31</v>
      </c>
      <c r="F455" s="1">
        <v>136.29793719456401</v>
      </c>
    </row>
    <row r="456" spans="1:6" ht="13">
      <c r="A456" s="2" t="s">
        <v>28</v>
      </c>
      <c r="B456" s="1" t="s">
        <v>361</v>
      </c>
      <c r="C456" s="2" t="s">
        <v>284</v>
      </c>
      <c r="D456" s="2" t="s">
        <v>5</v>
      </c>
      <c r="E456" s="2" t="s">
        <v>31</v>
      </c>
      <c r="F456" s="1">
        <v>132.45396709925799</v>
      </c>
    </row>
    <row r="457" spans="1:6" ht="13">
      <c r="A457" s="2" t="s">
        <v>29</v>
      </c>
      <c r="B457" s="1" t="s">
        <v>362</v>
      </c>
      <c r="C457" s="2" t="s">
        <v>284</v>
      </c>
      <c r="D457" s="2" t="s">
        <v>5</v>
      </c>
      <c r="E457" s="2" t="s">
        <v>31</v>
      </c>
      <c r="F457" s="1">
        <v>157.03551368897899</v>
      </c>
    </row>
    <row r="458" spans="1:6" ht="13">
      <c r="A458" s="2" t="s">
        <v>30</v>
      </c>
      <c r="B458" s="1" t="s">
        <v>363</v>
      </c>
      <c r="C458" s="2" t="s">
        <v>284</v>
      </c>
      <c r="D458" s="2" t="s">
        <v>5</v>
      </c>
      <c r="E458" s="2" t="s">
        <v>31</v>
      </c>
      <c r="F458" s="1">
        <v>120.219605700185</v>
      </c>
    </row>
    <row r="459" spans="1:6" ht="13">
      <c r="A459" s="2" t="s">
        <v>31</v>
      </c>
      <c r="B459" s="1" t="s">
        <v>364</v>
      </c>
      <c r="C459" s="2" t="s">
        <v>284</v>
      </c>
      <c r="D459" s="2" t="s">
        <v>5</v>
      </c>
      <c r="E459" s="2" t="s">
        <v>31</v>
      </c>
      <c r="F459" s="1">
        <v>149.75005471862301</v>
      </c>
    </row>
    <row r="460" spans="1:6" ht="13">
      <c r="A460" s="2" t="s">
        <v>32</v>
      </c>
      <c r="B460" s="1" t="s">
        <v>365</v>
      </c>
      <c r="C460" s="2" t="s">
        <v>284</v>
      </c>
      <c r="D460" s="2" t="s">
        <v>5</v>
      </c>
      <c r="E460" s="2" t="s">
        <v>31</v>
      </c>
      <c r="F460" s="1">
        <v>94.315439195561893</v>
      </c>
    </row>
    <row r="461" spans="1:6" ht="13">
      <c r="A461" s="2" t="s">
        <v>33</v>
      </c>
      <c r="B461" s="1" t="s">
        <v>366</v>
      </c>
      <c r="C461" s="2" t="s">
        <v>284</v>
      </c>
      <c r="D461" s="2" t="s">
        <v>5</v>
      </c>
      <c r="E461" s="2" t="s">
        <v>31</v>
      </c>
      <c r="F461" s="1">
        <v>148.93838929452201</v>
      </c>
    </row>
    <row r="462" spans="1:6" ht="13">
      <c r="A462" s="2" t="s">
        <v>34</v>
      </c>
      <c r="B462" s="1" t="s">
        <v>367</v>
      </c>
      <c r="C462" s="2" t="s">
        <v>284</v>
      </c>
      <c r="D462" s="2" t="s">
        <v>5</v>
      </c>
      <c r="E462" s="2" t="s">
        <v>31</v>
      </c>
      <c r="F462" s="1">
        <v>159.84158808720599</v>
      </c>
    </row>
    <row r="463" spans="1:6" ht="13">
      <c r="A463" s="2" t="s">
        <v>35</v>
      </c>
      <c r="B463" s="1" t="s">
        <v>368</v>
      </c>
      <c r="C463" s="2" t="s">
        <v>284</v>
      </c>
      <c r="D463" s="2" t="s">
        <v>5</v>
      </c>
      <c r="E463" s="2" t="s">
        <v>31</v>
      </c>
      <c r="F463" s="1">
        <v>132.476272427212</v>
      </c>
    </row>
    <row r="464" spans="1:6" ht="13">
      <c r="A464" s="2" t="s">
        <v>3</v>
      </c>
      <c r="B464" s="1" t="s">
        <v>336</v>
      </c>
      <c r="C464" s="2" t="s">
        <v>380</v>
      </c>
      <c r="D464" s="2" t="s">
        <v>5</v>
      </c>
      <c r="E464" s="2" t="s">
        <v>31</v>
      </c>
      <c r="F464" s="1">
        <v>132.81747520304299</v>
      </c>
    </row>
    <row r="465" spans="1:6" ht="13">
      <c r="A465" s="2" t="s">
        <v>4</v>
      </c>
      <c r="B465" s="1" t="s">
        <v>337</v>
      </c>
      <c r="C465" s="2" t="s">
        <v>380</v>
      </c>
      <c r="D465" s="2" t="s">
        <v>5</v>
      </c>
      <c r="E465" s="2" t="s">
        <v>31</v>
      </c>
      <c r="F465" s="1">
        <v>97.1459976623035</v>
      </c>
    </row>
    <row r="466" spans="1:6" ht="13">
      <c r="A466" s="2" t="s">
        <v>5</v>
      </c>
      <c r="B466" s="1" t="s">
        <v>338</v>
      </c>
      <c r="C466" s="2" t="s">
        <v>380</v>
      </c>
      <c r="D466" s="2" t="s">
        <v>5</v>
      </c>
      <c r="E466" s="2" t="s">
        <v>31</v>
      </c>
      <c r="F466" s="1">
        <v>120.421068913721</v>
      </c>
    </row>
    <row r="467" spans="1:6" ht="13">
      <c r="A467" s="2" t="s">
        <v>6</v>
      </c>
      <c r="B467" s="1" t="s">
        <v>339</v>
      </c>
      <c r="C467" s="2" t="s">
        <v>380</v>
      </c>
      <c r="D467" s="2" t="s">
        <v>5</v>
      </c>
      <c r="E467" s="2" t="s">
        <v>31</v>
      </c>
      <c r="F467" s="1">
        <v>98.504006405640695</v>
      </c>
    </row>
    <row r="468" spans="1:6" ht="13">
      <c r="A468" s="2" t="s">
        <v>7</v>
      </c>
      <c r="B468" s="1" t="s">
        <v>340</v>
      </c>
      <c r="C468" s="2" t="s">
        <v>380</v>
      </c>
      <c r="D468" s="2" t="s">
        <v>5</v>
      </c>
      <c r="E468" s="2" t="s">
        <v>31</v>
      </c>
      <c r="F468" s="1">
        <v>112.28702446109</v>
      </c>
    </row>
    <row r="469" spans="1:6" ht="13">
      <c r="A469" s="2" t="s">
        <v>8</v>
      </c>
      <c r="B469" s="1" t="s">
        <v>341</v>
      </c>
      <c r="C469" s="2" t="s">
        <v>380</v>
      </c>
      <c r="D469" s="2" t="s">
        <v>5</v>
      </c>
      <c r="E469" s="2" t="s">
        <v>31</v>
      </c>
      <c r="F469" s="1">
        <v>149.68221445311099</v>
      </c>
    </row>
    <row r="470" spans="1:6" ht="13">
      <c r="A470" s="2" t="s">
        <v>9</v>
      </c>
      <c r="B470" s="1" t="s">
        <v>342</v>
      </c>
      <c r="C470" s="2" t="s">
        <v>380</v>
      </c>
      <c r="D470" s="2" t="s">
        <v>5</v>
      </c>
      <c r="E470" s="2" t="s">
        <v>31</v>
      </c>
      <c r="F470" s="1">
        <v>127.180982953761</v>
      </c>
    </row>
    <row r="471" spans="1:6" ht="13">
      <c r="A471" s="2" t="s">
        <v>10</v>
      </c>
      <c r="B471" s="1" t="s">
        <v>343</v>
      </c>
      <c r="C471" s="2" t="s">
        <v>380</v>
      </c>
      <c r="D471" s="2" t="s">
        <v>5</v>
      </c>
      <c r="E471" s="2" t="s">
        <v>31</v>
      </c>
      <c r="F471" s="1">
        <v>91.973998461884094</v>
      </c>
    </row>
    <row r="472" spans="1:6" ht="13">
      <c r="A472" s="2" t="s">
        <v>11</v>
      </c>
      <c r="B472" s="1" t="s">
        <v>344</v>
      </c>
      <c r="C472" s="2" t="s">
        <v>380</v>
      </c>
      <c r="D472" s="2" t="s">
        <v>5</v>
      </c>
      <c r="E472" s="2" t="s">
        <v>31</v>
      </c>
      <c r="F472" s="1">
        <v>157.797059114625</v>
      </c>
    </row>
    <row r="473" spans="1:6" ht="13">
      <c r="A473" s="2" t="s">
        <v>12</v>
      </c>
      <c r="B473" s="1" t="s">
        <v>345</v>
      </c>
      <c r="C473" s="2" t="s">
        <v>380</v>
      </c>
      <c r="D473" s="2" t="s">
        <v>5</v>
      </c>
      <c r="E473" s="2" t="s">
        <v>31</v>
      </c>
      <c r="F473" s="1">
        <v>207.09323289453201</v>
      </c>
    </row>
    <row r="474" spans="1:6" ht="13">
      <c r="A474" s="2" t="s">
        <v>13</v>
      </c>
      <c r="B474" s="1" t="s">
        <v>346</v>
      </c>
      <c r="C474" s="2" t="s">
        <v>380</v>
      </c>
      <c r="D474" s="2" t="s">
        <v>5</v>
      </c>
      <c r="E474" s="2" t="s">
        <v>31</v>
      </c>
      <c r="F474" s="1">
        <v>131.08546669346799</v>
      </c>
    </row>
    <row r="475" spans="1:6" ht="13">
      <c r="A475" s="2" t="s">
        <v>14</v>
      </c>
      <c r="B475" s="1" t="s">
        <v>347</v>
      </c>
      <c r="C475" s="2" t="s">
        <v>380</v>
      </c>
      <c r="D475" s="2" t="s">
        <v>5</v>
      </c>
      <c r="E475" s="2" t="s">
        <v>31</v>
      </c>
      <c r="F475" s="1">
        <v>130.16695109728801</v>
      </c>
    </row>
    <row r="476" spans="1:6" ht="13">
      <c r="A476" s="2" t="s">
        <v>15</v>
      </c>
      <c r="B476" s="1" t="s">
        <v>348</v>
      </c>
      <c r="C476" s="2" t="s">
        <v>380</v>
      </c>
      <c r="D476" s="2" t="s">
        <v>5</v>
      </c>
      <c r="E476" s="2" t="s">
        <v>31</v>
      </c>
      <c r="F476" s="1">
        <v>108.962597514602</v>
      </c>
    </row>
    <row r="477" spans="1:6" ht="13">
      <c r="A477" s="2" t="s">
        <v>16</v>
      </c>
      <c r="B477" s="1" t="s">
        <v>349</v>
      </c>
      <c r="C477" s="2" t="s">
        <v>380</v>
      </c>
      <c r="D477" s="2" t="s">
        <v>5</v>
      </c>
      <c r="E477" s="2" t="s">
        <v>31</v>
      </c>
      <c r="F477" s="1">
        <v>136.21928945454201</v>
      </c>
    </row>
    <row r="478" spans="1:6" ht="13">
      <c r="A478" s="2" t="s">
        <v>17</v>
      </c>
      <c r="B478" s="1" t="s">
        <v>350</v>
      </c>
      <c r="C478" s="2" t="s">
        <v>380</v>
      </c>
      <c r="D478" s="2" t="s">
        <v>5</v>
      </c>
      <c r="E478" s="2" t="s">
        <v>31</v>
      </c>
      <c r="F478" s="1">
        <v>133.876953352177</v>
      </c>
    </row>
    <row r="479" spans="1:6" ht="13">
      <c r="A479" s="2" t="s">
        <v>18</v>
      </c>
      <c r="B479" s="1" t="s">
        <v>351</v>
      </c>
      <c r="C479" s="2" t="s">
        <v>380</v>
      </c>
      <c r="D479" s="2" t="s">
        <v>5</v>
      </c>
      <c r="E479" s="2" t="s">
        <v>31</v>
      </c>
      <c r="F479" s="1">
        <v>96.294614693012093</v>
      </c>
    </row>
    <row r="480" spans="1:6" ht="13">
      <c r="A480" s="2" t="s">
        <v>19</v>
      </c>
      <c r="B480" s="1" t="s">
        <v>352</v>
      </c>
      <c r="C480" s="2" t="s">
        <v>380</v>
      </c>
      <c r="D480" s="2" t="s">
        <v>5</v>
      </c>
      <c r="E480" s="2" t="s">
        <v>31</v>
      </c>
      <c r="F480" s="1">
        <v>131.32319089364401</v>
      </c>
    </row>
    <row r="481" spans="1:6" ht="13">
      <c r="A481" s="2" t="s">
        <v>20</v>
      </c>
      <c r="B481" s="1" t="s">
        <v>353</v>
      </c>
      <c r="C481" s="2" t="s">
        <v>380</v>
      </c>
      <c r="D481" s="2" t="s">
        <v>5</v>
      </c>
      <c r="E481" s="2" t="s">
        <v>31</v>
      </c>
      <c r="F481" s="1">
        <v>129.09396434195401</v>
      </c>
    </row>
    <row r="482" spans="1:6" ht="13">
      <c r="A482" s="2" t="s">
        <v>21</v>
      </c>
      <c r="B482" s="1" t="s">
        <v>354</v>
      </c>
      <c r="C482" s="2" t="s">
        <v>380</v>
      </c>
      <c r="D482" s="2" t="s">
        <v>5</v>
      </c>
      <c r="E482" s="2" t="s">
        <v>31</v>
      </c>
      <c r="F482" s="1">
        <v>123.90011849824501</v>
      </c>
    </row>
    <row r="483" spans="1:6" ht="13">
      <c r="A483" s="2" t="s">
        <v>22</v>
      </c>
      <c r="B483" s="1" t="s">
        <v>355</v>
      </c>
      <c r="C483" s="2" t="s">
        <v>380</v>
      </c>
      <c r="D483" s="2" t="s">
        <v>5</v>
      </c>
      <c r="E483" s="2" t="s">
        <v>31</v>
      </c>
      <c r="F483" s="1">
        <v>141.50189239018201</v>
      </c>
    </row>
    <row r="484" spans="1:6" ht="13">
      <c r="A484" s="2" t="s">
        <v>23</v>
      </c>
      <c r="B484" s="1" t="s">
        <v>356</v>
      </c>
      <c r="C484" s="2" t="s">
        <v>380</v>
      </c>
      <c r="D484" s="2" t="s">
        <v>5</v>
      </c>
      <c r="E484" s="2" t="s">
        <v>31</v>
      </c>
      <c r="F484" s="1">
        <v>143.14886752641499</v>
      </c>
    </row>
    <row r="485" spans="1:6" ht="13">
      <c r="A485" s="2" t="s">
        <v>24</v>
      </c>
      <c r="B485" s="1" t="s">
        <v>357</v>
      </c>
      <c r="C485" s="2" t="s">
        <v>380</v>
      </c>
      <c r="D485" s="2" t="s">
        <v>5</v>
      </c>
      <c r="E485" s="2" t="s">
        <v>31</v>
      </c>
      <c r="F485" s="1">
        <v>130.093939057467</v>
      </c>
    </row>
    <row r="486" spans="1:6" ht="13">
      <c r="A486" s="2" t="s">
        <v>25</v>
      </c>
      <c r="B486" s="1" t="s">
        <v>358</v>
      </c>
      <c r="C486" s="2" t="s">
        <v>380</v>
      </c>
      <c r="D486" s="2" t="s">
        <v>5</v>
      </c>
      <c r="E486" s="2" t="s">
        <v>31</v>
      </c>
      <c r="F486" s="1">
        <v>107.406715093817</v>
      </c>
    </row>
    <row r="487" spans="1:6" ht="13">
      <c r="A487" s="2" t="s">
        <v>26</v>
      </c>
      <c r="B487" s="1" t="s">
        <v>359</v>
      </c>
      <c r="C487" s="2" t="s">
        <v>380</v>
      </c>
      <c r="D487" s="2" t="s">
        <v>5</v>
      </c>
      <c r="E487" s="2" t="s">
        <v>31</v>
      </c>
      <c r="F487" s="1">
        <v>63.9250528217419</v>
      </c>
    </row>
    <row r="488" spans="1:6" ht="13">
      <c r="A488" s="2" t="s">
        <v>27</v>
      </c>
      <c r="B488" s="1" t="s">
        <v>360</v>
      </c>
      <c r="C488" s="2" t="s">
        <v>380</v>
      </c>
      <c r="D488" s="2" t="s">
        <v>5</v>
      </c>
      <c r="E488" s="2" t="s">
        <v>31</v>
      </c>
      <c r="F488" s="1">
        <v>136.95740687116799</v>
      </c>
    </row>
    <row r="489" spans="1:6" ht="13">
      <c r="A489" s="2" t="s">
        <v>28</v>
      </c>
      <c r="B489" s="1" t="s">
        <v>361</v>
      </c>
      <c r="C489" s="2" t="s">
        <v>380</v>
      </c>
      <c r="D489" s="2" t="s">
        <v>5</v>
      </c>
      <c r="E489" s="2" t="s">
        <v>31</v>
      </c>
      <c r="F489" s="1">
        <v>130.62972864734999</v>
      </c>
    </row>
    <row r="490" spans="1:6" ht="13">
      <c r="A490" s="2" t="s">
        <v>29</v>
      </c>
      <c r="B490" s="1" t="s">
        <v>362</v>
      </c>
      <c r="C490" s="2" t="s">
        <v>380</v>
      </c>
      <c r="D490" s="2" t="s">
        <v>5</v>
      </c>
      <c r="E490" s="2" t="s">
        <v>31</v>
      </c>
      <c r="F490" s="1">
        <v>159.633620339218</v>
      </c>
    </row>
    <row r="491" spans="1:6" ht="13">
      <c r="A491" s="2" t="s">
        <v>30</v>
      </c>
      <c r="B491" s="1" t="s">
        <v>363</v>
      </c>
      <c r="C491" s="2" t="s">
        <v>380</v>
      </c>
      <c r="D491" s="2" t="s">
        <v>5</v>
      </c>
      <c r="E491" s="2" t="s">
        <v>31</v>
      </c>
      <c r="F491" s="1">
        <v>125.405854741233</v>
      </c>
    </row>
    <row r="492" spans="1:6" ht="13">
      <c r="A492" s="2" t="s">
        <v>31</v>
      </c>
      <c r="B492" s="1" t="s">
        <v>364</v>
      </c>
      <c r="C492" s="2" t="s">
        <v>380</v>
      </c>
      <c r="D492" s="2" t="s">
        <v>5</v>
      </c>
      <c r="E492" s="2" t="s">
        <v>31</v>
      </c>
      <c r="F492" s="1">
        <v>149.379202560056</v>
      </c>
    </row>
    <row r="493" spans="1:6" ht="13">
      <c r="A493" s="2" t="s">
        <v>32</v>
      </c>
      <c r="B493" s="1" t="s">
        <v>365</v>
      </c>
      <c r="C493" s="2" t="s">
        <v>380</v>
      </c>
      <c r="D493" s="2" t="s">
        <v>5</v>
      </c>
      <c r="E493" s="2" t="s">
        <v>31</v>
      </c>
      <c r="F493" s="1">
        <v>101.43112106330901</v>
      </c>
    </row>
    <row r="494" spans="1:6" ht="13">
      <c r="A494" s="2" t="s">
        <v>33</v>
      </c>
      <c r="B494" s="1" t="s">
        <v>366</v>
      </c>
      <c r="C494" s="2" t="s">
        <v>380</v>
      </c>
      <c r="D494" s="2" t="s">
        <v>5</v>
      </c>
      <c r="E494" s="2" t="s">
        <v>31</v>
      </c>
      <c r="F494" s="1">
        <v>151.44355044684099</v>
      </c>
    </row>
    <row r="495" spans="1:6" ht="13">
      <c r="A495" s="2" t="s">
        <v>34</v>
      </c>
      <c r="B495" s="1" t="s">
        <v>367</v>
      </c>
      <c r="C495" s="2" t="s">
        <v>380</v>
      </c>
      <c r="D495" s="2" t="s">
        <v>5</v>
      </c>
      <c r="E495" s="2" t="s">
        <v>31</v>
      </c>
      <c r="F495" s="1">
        <v>174.35554824947101</v>
      </c>
    </row>
    <row r="496" spans="1:6" ht="13">
      <c r="A496" s="2" t="s">
        <v>35</v>
      </c>
      <c r="B496" s="1" t="s">
        <v>368</v>
      </c>
      <c r="C496" s="2" t="s">
        <v>380</v>
      </c>
      <c r="D496" s="2" t="s">
        <v>5</v>
      </c>
      <c r="E496" s="2" t="s">
        <v>31</v>
      </c>
      <c r="F496" s="1">
        <v>129.696501303628</v>
      </c>
    </row>
    <row r="497" spans="1:6" ht="13">
      <c r="A497" s="2" t="s">
        <v>3</v>
      </c>
      <c r="B497" s="1" t="s">
        <v>336</v>
      </c>
      <c r="C497" s="2" t="s">
        <v>381</v>
      </c>
      <c r="D497" s="2" t="s">
        <v>5</v>
      </c>
      <c r="E497" s="2" t="s">
        <v>31</v>
      </c>
      <c r="F497" s="1">
        <v>138.20509648253</v>
      </c>
    </row>
    <row r="498" spans="1:6" ht="13">
      <c r="A498" s="2" t="s">
        <v>4</v>
      </c>
      <c r="B498" s="1" t="s">
        <v>337</v>
      </c>
      <c r="C498" s="2" t="s">
        <v>381</v>
      </c>
      <c r="D498" s="2" t="s">
        <v>5</v>
      </c>
      <c r="E498" s="2" t="s">
        <v>31</v>
      </c>
      <c r="F498" s="1">
        <v>94.116897585495806</v>
      </c>
    </row>
    <row r="499" spans="1:6" ht="13">
      <c r="A499" s="2" t="s">
        <v>5</v>
      </c>
      <c r="B499" s="1" t="s">
        <v>338</v>
      </c>
      <c r="C499" s="2" t="s">
        <v>381</v>
      </c>
      <c r="D499" s="2" t="s">
        <v>5</v>
      </c>
      <c r="E499" s="2" t="s">
        <v>31</v>
      </c>
      <c r="F499" s="1">
        <v>133.20256423912099</v>
      </c>
    </row>
    <row r="500" spans="1:6" ht="13">
      <c r="A500" s="2" t="s">
        <v>6</v>
      </c>
      <c r="B500" s="1" t="s">
        <v>339</v>
      </c>
      <c r="C500" s="2" t="s">
        <v>381</v>
      </c>
      <c r="D500" s="2" t="s">
        <v>5</v>
      </c>
      <c r="E500" s="2" t="s">
        <v>31</v>
      </c>
      <c r="F500" s="1">
        <v>118.366652655729</v>
      </c>
    </row>
    <row r="501" spans="1:6" ht="13">
      <c r="A501" s="2" t="s">
        <v>7</v>
      </c>
      <c r="B501" s="1" t="s">
        <v>340</v>
      </c>
      <c r="C501" s="2" t="s">
        <v>381</v>
      </c>
      <c r="D501" s="2" t="s">
        <v>5</v>
      </c>
      <c r="E501" s="2" t="s">
        <v>31</v>
      </c>
      <c r="F501" s="1">
        <v>120.498235443648</v>
      </c>
    </row>
    <row r="502" spans="1:6" ht="13">
      <c r="A502" s="2" t="s">
        <v>8</v>
      </c>
      <c r="B502" s="1" t="s">
        <v>341</v>
      </c>
      <c r="C502" s="2" t="s">
        <v>381</v>
      </c>
      <c r="D502" s="2" t="s">
        <v>5</v>
      </c>
      <c r="E502" s="2" t="s">
        <v>31</v>
      </c>
      <c r="F502" s="1">
        <v>146.31100667407699</v>
      </c>
    </row>
    <row r="503" spans="1:6" ht="13">
      <c r="A503" s="2" t="s">
        <v>9</v>
      </c>
      <c r="B503" s="1" t="s">
        <v>342</v>
      </c>
      <c r="C503" s="2" t="s">
        <v>381</v>
      </c>
      <c r="D503" s="2" t="s">
        <v>5</v>
      </c>
      <c r="E503" s="2" t="s">
        <v>31</v>
      </c>
      <c r="F503" s="1">
        <v>149.32155165784701</v>
      </c>
    </row>
    <row r="504" spans="1:6" ht="13">
      <c r="A504" s="2" t="s">
        <v>10</v>
      </c>
      <c r="B504" s="1" t="s">
        <v>343</v>
      </c>
      <c r="C504" s="2" t="s">
        <v>381</v>
      </c>
      <c r="D504" s="2" t="s">
        <v>5</v>
      </c>
      <c r="E504" s="2" t="s">
        <v>31</v>
      </c>
      <c r="F504" s="1">
        <v>98.809405546129</v>
      </c>
    </row>
    <row r="505" spans="1:6" ht="13">
      <c r="A505" s="2" t="s">
        <v>11</v>
      </c>
      <c r="B505" s="1" t="s">
        <v>344</v>
      </c>
      <c r="C505" s="2" t="s">
        <v>381</v>
      </c>
      <c r="D505" s="2" t="s">
        <v>5</v>
      </c>
      <c r="E505" s="2" t="s">
        <v>31</v>
      </c>
      <c r="F505" s="1">
        <v>159.329959526528</v>
      </c>
    </row>
    <row r="506" spans="1:6" ht="13">
      <c r="A506" s="2" t="s">
        <v>12</v>
      </c>
      <c r="B506" s="1" t="s">
        <v>345</v>
      </c>
      <c r="C506" s="2" t="s">
        <v>381</v>
      </c>
      <c r="D506" s="2" t="s">
        <v>5</v>
      </c>
      <c r="E506" s="2" t="s">
        <v>31</v>
      </c>
      <c r="F506" s="1">
        <v>215.38681565192701</v>
      </c>
    </row>
    <row r="507" spans="1:6" ht="13">
      <c r="A507" s="2" t="s">
        <v>13</v>
      </c>
      <c r="B507" s="1" t="s">
        <v>346</v>
      </c>
      <c r="C507" s="2" t="s">
        <v>381</v>
      </c>
      <c r="D507" s="2" t="s">
        <v>5</v>
      </c>
      <c r="E507" s="2" t="s">
        <v>31</v>
      </c>
      <c r="F507" s="1">
        <v>137.90726710846701</v>
      </c>
    </row>
    <row r="508" spans="1:6" ht="13">
      <c r="A508" s="2" t="s">
        <v>14</v>
      </c>
      <c r="B508" s="1" t="s">
        <v>347</v>
      </c>
      <c r="C508" s="2" t="s">
        <v>381</v>
      </c>
      <c r="D508" s="2" t="s">
        <v>5</v>
      </c>
      <c r="E508" s="2" t="s">
        <v>31</v>
      </c>
      <c r="F508" s="1">
        <v>133.25156725387299</v>
      </c>
    </row>
    <row r="509" spans="1:6" ht="13">
      <c r="A509" s="2" t="s">
        <v>15</v>
      </c>
      <c r="B509" s="1" t="s">
        <v>348</v>
      </c>
      <c r="C509" s="2" t="s">
        <v>381</v>
      </c>
      <c r="D509" s="2" t="s">
        <v>5</v>
      </c>
      <c r="E509" s="2" t="s">
        <v>31</v>
      </c>
      <c r="F509" s="1">
        <v>127.364197923964</v>
      </c>
    </row>
    <row r="510" spans="1:6" ht="13">
      <c r="A510" s="2" t="s">
        <v>16</v>
      </c>
      <c r="B510" s="1" t="s">
        <v>349</v>
      </c>
      <c r="C510" s="2" t="s">
        <v>381</v>
      </c>
      <c r="D510" s="2" t="s">
        <v>5</v>
      </c>
      <c r="E510" s="2" t="s">
        <v>31</v>
      </c>
      <c r="F510" s="1">
        <v>142.903131818502</v>
      </c>
    </row>
    <row r="511" spans="1:6" ht="13">
      <c r="A511" s="2" t="s">
        <v>17</v>
      </c>
      <c r="B511" s="1" t="s">
        <v>350</v>
      </c>
      <c r="C511" s="2" t="s">
        <v>381</v>
      </c>
      <c r="D511" s="2" t="s">
        <v>5</v>
      </c>
      <c r="E511" s="2" t="s">
        <v>31</v>
      </c>
      <c r="F511" s="1">
        <v>135.729559326649</v>
      </c>
    </row>
    <row r="512" spans="1:6" ht="13">
      <c r="A512" s="2" t="s">
        <v>18</v>
      </c>
      <c r="B512" s="1" t="s">
        <v>351</v>
      </c>
      <c r="C512" s="2" t="s">
        <v>381</v>
      </c>
      <c r="D512" s="2" t="s">
        <v>5</v>
      </c>
      <c r="E512" s="2" t="s">
        <v>31</v>
      </c>
      <c r="F512" s="1">
        <v>100.294406892819</v>
      </c>
    </row>
    <row r="513" spans="1:6" ht="13">
      <c r="A513" s="2" t="s">
        <v>19</v>
      </c>
      <c r="B513" s="1" t="s">
        <v>352</v>
      </c>
      <c r="C513" s="2" t="s">
        <v>381</v>
      </c>
      <c r="D513" s="2" t="s">
        <v>5</v>
      </c>
      <c r="E513" s="2" t="s">
        <v>31</v>
      </c>
      <c r="F513" s="1">
        <v>137.90096392254699</v>
      </c>
    </row>
    <row r="514" spans="1:6" ht="13">
      <c r="A514" s="2" t="s">
        <v>20</v>
      </c>
      <c r="B514" s="1" t="s">
        <v>353</v>
      </c>
      <c r="C514" s="2" t="s">
        <v>381</v>
      </c>
      <c r="D514" s="2" t="s">
        <v>5</v>
      </c>
      <c r="E514" s="2" t="s">
        <v>31</v>
      </c>
      <c r="F514" s="1">
        <v>138.37085265433299</v>
      </c>
    </row>
    <row r="515" spans="1:6" ht="13">
      <c r="A515" s="2" t="s">
        <v>21</v>
      </c>
      <c r="B515" s="1" t="s">
        <v>354</v>
      </c>
      <c r="C515" s="2" t="s">
        <v>381</v>
      </c>
      <c r="D515" s="2" t="s">
        <v>5</v>
      </c>
      <c r="E515" s="2" t="s">
        <v>31</v>
      </c>
      <c r="F515" s="1">
        <v>122.77553663703</v>
      </c>
    </row>
    <row r="516" spans="1:6" ht="13">
      <c r="A516" s="2" t="s">
        <v>22</v>
      </c>
      <c r="B516" s="1" t="s">
        <v>355</v>
      </c>
      <c r="C516" s="2" t="s">
        <v>381</v>
      </c>
      <c r="D516" s="2" t="s">
        <v>5</v>
      </c>
      <c r="E516" s="2" t="s">
        <v>31</v>
      </c>
      <c r="F516" s="1">
        <v>145.51558955723499</v>
      </c>
    </row>
    <row r="517" spans="1:6" ht="13">
      <c r="A517" s="2" t="s">
        <v>23</v>
      </c>
      <c r="B517" s="1" t="s">
        <v>356</v>
      </c>
      <c r="C517" s="2" t="s">
        <v>381</v>
      </c>
      <c r="D517" s="2" t="s">
        <v>5</v>
      </c>
      <c r="E517" s="2" t="s">
        <v>31</v>
      </c>
      <c r="F517" s="1">
        <v>150.98023549621001</v>
      </c>
    </row>
    <row r="518" spans="1:6" ht="13">
      <c r="A518" s="2" t="s">
        <v>24</v>
      </c>
      <c r="B518" s="1" t="s">
        <v>357</v>
      </c>
      <c r="C518" s="2" t="s">
        <v>381</v>
      </c>
      <c r="D518" s="2" t="s">
        <v>5</v>
      </c>
      <c r="E518" s="2" t="s">
        <v>31</v>
      </c>
      <c r="F518" s="1">
        <v>130.923188042156</v>
      </c>
    </row>
    <row r="519" spans="1:6" ht="13">
      <c r="A519" s="2" t="s">
        <v>25</v>
      </c>
      <c r="B519" s="1" t="s">
        <v>358</v>
      </c>
      <c r="C519" s="2" t="s">
        <v>381</v>
      </c>
      <c r="D519" s="2" t="s">
        <v>5</v>
      </c>
      <c r="E519" s="2" t="s">
        <v>31</v>
      </c>
      <c r="F519" s="1">
        <v>114.47522903596</v>
      </c>
    </row>
    <row r="520" spans="1:6" ht="13">
      <c r="A520" s="2" t="s">
        <v>26</v>
      </c>
      <c r="B520" s="1" t="s">
        <v>359</v>
      </c>
      <c r="C520" s="2" t="s">
        <v>381</v>
      </c>
      <c r="D520" s="2" t="s">
        <v>5</v>
      </c>
      <c r="E520" s="2" t="s">
        <v>31</v>
      </c>
      <c r="F520" s="1">
        <v>72.286066794185999</v>
      </c>
    </row>
    <row r="521" spans="1:6" ht="13">
      <c r="A521" s="2" t="s">
        <v>27</v>
      </c>
      <c r="B521" s="1" t="s">
        <v>360</v>
      </c>
      <c r="C521" s="2" t="s">
        <v>381</v>
      </c>
      <c r="D521" s="2" t="s">
        <v>5</v>
      </c>
      <c r="E521" s="2" t="s">
        <v>31</v>
      </c>
      <c r="F521" s="1">
        <v>135.45413730461601</v>
      </c>
    </row>
    <row r="522" spans="1:6" ht="13">
      <c r="A522" s="2" t="s">
        <v>28</v>
      </c>
      <c r="B522" s="1" t="s">
        <v>361</v>
      </c>
      <c r="C522" s="2" t="s">
        <v>381</v>
      </c>
      <c r="D522" s="2" t="s">
        <v>5</v>
      </c>
      <c r="E522" s="2" t="s">
        <v>31</v>
      </c>
      <c r="F522" s="1">
        <v>134.894757393014</v>
      </c>
    </row>
    <row r="523" spans="1:6" ht="13">
      <c r="A523" s="2" t="s">
        <v>29</v>
      </c>
      <c r="B523" s="1" t="s">
        <v>362</v>
      </c>
      <c r="C523" s="2" t="s">
        <v>381</v>
      </c>
      <c r="D523" s="2" t="s">
        <v>5</v>
      </c>
      <c r="E523" s="2" t="s">
        <v>31</v>
      </c>
      <c r="F523" s="1">
        <v>166.611083125535</v>
      </c>
    </row>
    <row r="524" spans="1:6" ht="13">
      <c r="A524" s="2" t="s">
        <v>30</v>
      </c>
      <c r="B524" s="1" t="s">
        <v>363</v>
      </c>
      <c r="C524" s="2" t="s">
        <v>381</v>
      </c>
      <c r="D524" s="2" t="s">
        <v>5</v>
      </c>
      <c r="E524" s="2" t="s">
        <v>31</v>
      </c>
      <c r="F524" s="1">
        <v>132.40015634089301</v>
      </c>
    </row>
    <row r="525" spans="1:6" ht="13">
      <c r="A525" s="2" t="s">
        <v>31</v>
      </c>
      <c r="B525" s="1" t="s">
        <v>364</v>
      </c>
      <c r="C525" s="2" t="s">
        <v>381</v>
      </c>
      <c r="D525" s="2" t="s">
        <v>5</v>
      </c>
      <c r="E525" s="2" t="s">
        <v>31</v>
      </c>
      <c r="F525" s="1">
        <v>143.157996408977</v>
      </c>
    </row>
    <row r="526" spans="1:6" ht="13">
      <c r="A526" s="2" t="s">
        <v>32</v>
      </c>
      <c r="B526" s="1" t="s">
        <v>365</v>
      </c>
      <c r="C526" s="2" t="s">
        <v>381</v>
      </c>
      <c r="D526" s="2" t="s">
        <v>5</v>
      </c>
      <c r="E526" s="2" t="s">
        <v>31</v>
      </c>
      <c r="F526" s="1">
        <v>99.804827844457094</v>
      </c>
    </row>
    <row r="527" spans="1:6" ht="13">
      <c r="A527" s="2" t="s">
        <v>33</v>
      </c>
      <c r="B527" s="1" t="s">
        <v>366</v>
      </c>
      <c r="C527" s="2" t="s">
        <v>381</v>
      </c>
      <c r="D527" s="2" t="s">
        <v>5</v>
      </c>
      <c r="E527" s="2" t="s">
        <v>31</v>
      </c>
      <c r="F527" s="1">
        <v>164.64604394448801</v>
      </c>
    </row>
    <row r="528" spans="1:6" ht="13">
      <c r="A528" s="2" t="s">
        <v>34</v>
      </c>
      <c r="B528" s="1" t="s">
        <v>367</v>
      </c>
      <c r="C528" s="2" t="s">
        <v>381</v>
      </c>
      <c r="D528" s="2" t="s">
        <v>5</v>
      </c>
      <c r="E528" s="2" t="s">
        <v>31</v>
      </c>
      <c r="F528" s="1">
        <v>183.49968557771001</v>
      </c>
    </row>
    <row r="529" spans="1:6" ht="13">
      <c r="A529" s="2" t="s">
        <v>35</v>
      </c>
      <c r="B529" s="1" t="s">
        <v>368</v>
      </c>
      <c r="C529" s="2" t="s">
        <v>381</v>
      </c>
      <c r="D529" s="2" t="s">
        <v>5</v>
      </c>
      <c r="E529" s="2" t="s">
        <v>31</v>
      </c>
      <c r="F529" s="1">
        <v>131.98275375143601</v>
      </c>
    </row>
    <row r="530" spans="1:6" ht="13">
      <c r="A530" s="2" t="s">
        <v>3</v>
      </c>
      <c r="B530" s="1" t="s">
        <v>336</v>
      </c>
      <c r="C530" s="2" t="s">
        <v>382</v>
      </c>
      <c r="D530" s="2" t="s">
        <v>5</v>
      </c>
      <c r="E530" s="2" t="s">
        <v>31</v>
      </c>
      <c r="F530" s="1">
        <v>143.42145461721699</v>
      </c>
    </row>
    <row r="531" spans="1:6" ht="13">
      <c r="A531" s="2" t="s">
        <v>4</v>
      </c>
      <c r="B531" s="1" t="s">
        <v>337</v>
      </c>
      <c r="C531" s="2" t="s">
        <v>382</v>
      </c>
      <c r="D531" s="2" t="s">
        <v>5</v>
      </c>
      <c r="E531" s="2" t="s">
        <v>31</v>
      </c>
      <c r="F531" s="1">
        <v>101.118173686821</v>
      </c>
    </row>
    <row r="532" spans="1:6" ht="13">
      <c r="A532" s="2" t="s">
        <v>5</v>
      </c>
      <c r="B532" s="1" t="s">
        <v>338</v>
      </c>
      <c r="C532" s="2" t="s">
        <v>382</v>
      </c>
      <c r="D532" s="2" t="s">
        <v>5</v>
      </c>
      <c r="E532" s="2" t="s">
        <v>31</v>
      </c>
      <c r="F532" s="1">
        <v>133.34487526414</v>
      </c>
    </row>
    <row r="533" spans="1:6" ht="13">
      <c r="A533" s="2" t="s">
        <v>6</v>
      </c>
      <c r="B533" s="1" t="s">
        <v>339</v>
      </c>
      <c r="C533" s="2" t="s">
        <v>382</v>
      </c>
      <c r="D533" s="2" t="s">
        <v>5</v>
      </c>
      <c r="E533" s="2" t="s">
        <v>31</v>
      </c>
      <c r="F533" s="1">
        <v>109.71642629294401</v>
      </c>
    </row>
    <row r="534" spans="1:6" ht="13">
      <c r="A534" s="2" t="s">
        <v>7</v>
      </c>
      <c r="B534" s="1" t="s">
        <v>340</v>
      </c>
      <c r="C534" s="2" t="s">
        <v>382</v>
      </c>
      <c r="D534" s="2" t="s">
        <v>5</v>
      </c>
      <c r="E534" s="2" t="s">
        <v>31</v>
      </c>
      <c r="F534" s="1">
        <v>119.049549914849</v>
      </c>
    </row>
    <row r="535" spans="1:6" ht="13">
      <c r="A535" s="2" t="s">
        <v>8</v>
      </c>
      <c r="B535" s="1" t="s">
        <v>341</v>
      </c>
      <c r="C535" s="2" t="s">
        <v>382</v>
      </c>
      <c r="D535" s="2" t="s">
        <v>5</v>
      </c>
      <c r="E535" s="2" t="s">
        <v>31</v>
      </c>
      <c r="F535" s="1">
        <v>159.15263389828601</v>
      </c>
    </row>
    <row r="536" spans="1:6" ht="13">
      <c r="A536" s="2" t="s">
        <v>9</v>
      </c>
      <c r="B536" s="1" t="s">
        <v>342</v>
      </c>
      <c r="C536" s="2" t="s">
        <v>382</v>
      </c>
      <c r="D536" s="2" t="s">
        <v>5</v>
      </c>
      <c r="E536" s="2" t="s">
        <v>31</v>
      </c>
      <c r="F536" s="1">
        <v>128.834827707454</v>
      </c>
    </row>
    <row r="537" spans="1:6" ht="13">
      <c r="A537" s="2" t="s">
        <v>10</v>
      </c>
      <c r="B537" s="1" t="s">
        <v>343</v>
      </c>
      <c r="C537" s="2" t="s">
        <v>382</v>
      </c>
      <c r="D537" s="2" t="s">
        <v>5</v>
      </c>
      <c r="E537" s="2" t="s">
        <v>31</v>
      </c>
      <c r="F537" s="1">
        <v>97.013131814139996</v>
      </c>
    </row>
    <row r="538" spans="1:6" ht="13">
      <c r="A538" s="2" t="s">
        <v>11</v>
      </c>
      <c r="B538" s="1" t="s">
        <v>344</v>
      </c>
      <c r="C538" s="2" t="s">
        <v>382</v>
      </c>
      <c r="D538" s="2" t="s">
        <v>5</v>
      </c>
      <c r="E538" s="2" t="s">
        <v>31</v>
      </c>
      <c r="F538" s="1">
        <v>161.86170165862799</v>
      </c>
    </row>
    <row r="539" spans="1:6" ht="13">
      <c r="A539" s="2" t="s">
        <v>12</v>
      </c>
      <c r="B539" s="1" t="s">
        <v>345</v>
      </c>
      <c r="C539" s="2" t="s">
        <v>382</v>
      </c>
      <c r="D539" s="2" t="s">
        <v>5</v>
      </c>
      <c r="E539" s="2" t="s">
        <v>31</v>
      </c>
      <c r="F539" s="1">
        <v>227.36400757857899</v>
      </c>
    </row>
    <row r="540" spans="1:6" ht="13">
      <c r="A540" s="2" t="s">
        <v>13</v>
      </c>
      <c r="B540" s="1" t="s">
        <v>346</v>
      </c>
      <c r="C540" s="2" t="s">
        <v>382</v>
      </c>
      <c r="D540" s="2" t="s">
        <v>5</v>
      </c>
      <c r="E540" s="2" t="s">
        <v>31</v>
      </c>
      <c r="F540" s="1">
        <v>147.18226004802</v>
      </c>
    </row>
    <row r="541" spans="1:6" ht="13">
      <c r="A541" s="2" t="s">
        <v>14</v>
      </c>
      <c r="B541" s="1" t="s">
        <v>347</v>
      </c>
      <c r="C541" s="2" t="s">
        <v>382</v>
      </c>
      <c r="D541" s="2" t="s">
        <v>5</v>
      </c>
      <c r="E541" s="2" t="s">
        <v>31</v>
      </c>
      <c r="F541" s="1">
        <v>143.15486436575199</v>
      </c>
    </row>
    <row r="542" spans="1:6" ht="13">
      <c r="A542" s="2" t="s">
        <v>15</v>
      </c>
      <c r="B542" s="1" t="s">
        <v>348</v>
      </c>
      <c r="C542" s="2" t="s">
        <v>382</v>
      </c>
      <c r="D542" s="2" t="s">
        <v>5</v>
      </c>
      <c r="E542" s="2" t="s">
        <v>31</v>
      </c>
      <c r="F542" s="1">
        <v>123.25508228663099</v>
      </c>
    </row>
    <row r="543" spans="1:6" ht="13">
      <c r="A543" s="2" t="s">
        <v>16</v>
      </c>
      <c r="B543" s="1" t="s">
        <v>349</v>
      </c>
      <c r="C543" s="2" t="s">
        <v>382</v>
      </c>
      <c r="D543" s="2" t="s">
        <v>5</v>
      </c>
      <c r="E543" s="2" t="s">
        <v>31</v>
      </c>
      <c r="F543" s="1">
        <v>147.87710545895001</v>
      </c>
    </row>
    <row r="544" spans="1:6" ht="13">
      <c r="A544" s="2" t="s">
        <v>17</v>
      </c>
      <c r="B544" s="1" t="s">
        <v>350</v>
      </c>
      <c r="C544" s="2" t="s">
        <v>382</v>
      </c>
      <c r="D544" s="2" t="s">
        <v>5</v>
      </c>
      <c r="E544" s="2" t="s">
        <v>31</v>
      </c>
      <c r="F544" s="1">
        <v>141.78584231841</v>
      </c>
    </row>
    <row r="545" spans="1:6" ht="13">
      <c r="A545" s="2" t="s">
        <v>18</v>
      </c>
      <c r="B545" s="1" t="s">
        <v>351</v>
      </c>
      <c r="C545" s="2" t="s">
        <v>382</v>
      </c>
      <c r="D545" s="2" t="s">
        <v>5</v>
      </c>
      <c r="E545" s="2" t="s">
        <v>31</v>
      </c>
      <c r="F545" s="1">
        <v>107.445999294606</v>
      </c>
    </row>
    <row r="546" spans="1:6" ht="13">
      <c r="A546" s="2" t="s">
        <v>19</v>
      </c>
      <c r="B546" s="1" t="s">
        <v>352</v>
      </c>
      <c r="C546" s="2" t="s">
        <v>382</v>
      </c>
      <c r="D546" s="2" t="s">
        <v>5</v>
      </c>
      <c r="E546" s="2" t="s">
        <v>31</v>
      </c>
      <c r="F546" s="1">
        <v>139.01287144310001</v>
      </c>
    </row>
    <row r="547" spans="1:6" ht="13">
      <c r="A547" s="2" t="s">
        <v>20</v>
      </c>
      <c r="B547" s="1" t="s">
        <v>353</v>
      </c>
      <c r="C547" s="2" t="s">
        <v>382</v>
      </c>
      <c r="D547" s="2" t="s">
        <v>5</v>
      </c>
      <c r="E547" s="2" t="s">
        <v>31</v>
      </c>
      <c r="F547" s="1">
        <v>152.24946264895499</v>
      </c>
    </row>
    <row r="548" spans="1:6" ht="13">
      <c r="A548" s="2" t="s">
        <v>21</v>
      </c>
      <c r="B548" s="1" t="s">
        <v>354</v>
      </c>
      <c r="C548" s="2" t="s">
        <v>382</v>
      </c>
      <c r="D548" s="2" t="s">
        <v>5</v>
      </c>
      <c r="E548" s="2" t="s">
        <v>31</v>
      </c>
      <c r="F548" s="1">
        <v>131.872691812938</v>
      </c>
    </row>
    <row r="549" spans="1:6" ht="13">
      <c r="A549" s="2" t="s">
        <v>22</v>
      </c>
      <c r="B549" s="1" t="s">
        <v>355</v>
      </c>
      <c r="C549" s="2" t="s">
        <v>382</v>
      </c>
      <c r="D549" s="2" t="s">
        <v>5</v>
      </c>
      <c r="E549" s="2" t="s">
        <v>31</v>
      </c>
      <c r="F549" s="1">
        <v>148.422913741483</v>
      </c>
    </row>
    <row r="550" spans="1:6" ht="13">
      <c r="A550" s="2" t="s">
        <v>23</v>
      </c>
      <c r="B550" s="1" t="s">
        <v>356</v>
      </c>
      <c r="C550" s="2" t="s">
        <v>382</v>
      </c>
      <c r="D550" s="2" t="s">
        <v>5</v>
      </c>
      <c r="E550" s="2" t="s">
        <v>31</v>
      </c>
      <c r="F550" s="1">
        <v>154.07208758752699</v>
      </c>
    </row>
    <row r="551" spans="1:6" ht="13">
      <c r="A551" s="2" t="s">
        <v>24</v>
      </c>
      <c r="B551" s="1" t="s">
        <v>357</v>
      </c>
      <c r="C551" s="2" t="s">
        <v>382</v>
      </c>
      <c r="D551" s="2" t="s">
        <v>5</v>
      </c>
      <c r="E551" s="2" t="s">
        <v>31</v>
      </c>
      <c r="F551" s="1">
        <v>141.00989065554401</v>
      </c>
    </row>
    <row r="552" spans="1:6" ht="13">
      <c r="A552" s="2" t="s">
        <v>25</v>
      </c>
      <c r="B552" s="1" t="s">
        <v>358</v>
      </c>
      <c r="C552" s="2" t="s">
        <v>382</v>
      </c>
      <c r="D552" s="2" t="s">
        <v>5</v>
      </c>
      <c r="E552" s="2" t="s">
        <v>31</v>
      </c>
      <c r="F552" s="1">
        <v>120.15628920672501</v>
      </c>
    </row>
    <row r="553" spans="1:6" ht="13">
      <c r="A553" s="2" t="s">
        <v>26</v>
      </c>
      <c r="B553" s="1" t="s">
        <v>359</v>
      </c>
      <c r="C553" s="2" t="s">
        <v>382</v>
      </c>
      <c r="D553" s="2" t="s">
        <v>5</v>
      </c>
      <c r="E553" s="2" t="s">
        <v>31</v>
      </c>
      <c r="F553" s="1">
        <v>80.025898348980206</v>
      </c>
    </row>
    <row r="554" spans="1:6" ht="13">
      <c r="A554" s="2" t="s">
        <v>27</v>
      </c>
      <c r="B554" s="1" t="s">
        <v>360</v>
      </c>
      <c r="C554" s="2" t="s">
        <v>382</v>
      </c>
      <c r="D554" s="2" t="s">
        <v>5</v>
      </c>
      <c r="E554" s="2" t="s">
        <v>31</v>
      </c>
      <c r="F554" s="1">
        <v>142.415019387576</v>
      </c>
    </row>
    <row r="555" spans="1:6" ht="13">
      <c r="A555" s="2" t="s">
        <v>28</v>
      </c>
      <c r="B555" s="1" t="s">
        <v>361</v>
      </c>
      <c r="C555" s="2" t="s">
        <v>382</v>
      </c>
      <c r="D555" s="2" t="s">
        <v>5</v>
      </c>
      <c r="E555" s="2" t="s">
        <v>31</v>
      </c>
      <c r="F555" s="1">
        <v>136.372337667002</v>
      </c>
    </row>
    <row r="556" spans="1:6" ht="13">
      <c r="A556" s="2" t="s">
        <v>29</v>
      </c>
      <c r="B556" s="1" t="s">
        <v>362</v>
      </c>
      <c r="C556" s="2" t="s">
        <v>382</v>
      </c>
      <c r="D556" s="2" t="s">
        <v>5</v>
      </c>
      <c r="E556" s="2" t="s">
        <v>31</v>
      </c>
      <c r="F556" s="1">
        <v>167.66269861501701</v>
      </c>
    </row>
    <row r="557" spans="1:6" ht="13">
      <c r="A557" s="2" t="s">
        <v>30</v>
      </c>
      <c r="B557" s="1" t="s">
        <v>363</v>
      </c>
      <c r="C557" s="2" t="s">
        <v>382</v>
      </c>
      <c r="D557" s="2" t="s">
        <v>5</v>
      </c>
      <c r="E557" s="2" t="s">
        <v>31</v>
      </c>
      <c r="F557" s="1">
        <v>132.292246716237</v>
      </c>
    </row>
    <row r="558" spans="1:6" ht="13">
      <c r="A558" s="2" t="s">
        <v>31</v>
      </c>
      <c r="B558" s="1" t="s">
        <v>364</v>
      </c>
      <c r="C558" s="2" t="s">
        <v>382</v>
      </c>
      <c r="D558" s="2" t="s">
        <v>5</v>
      </c>
      <c r="E558" s="2" t="s">
        <v>31</v>
      </c>
      <c r="F558" s="1">
        <v>154.956838538677</v>
      </c>
    </row>
    <row r="559" spans="1:6" ht="13">
      <c r="A559" s="2" t="s">
        <v>32</v>
      </c>
      <c r="B559" s="1" t="s">
        <v>365</v>
      </c>
      <c r="C559" s="2" t="s">
        <v>382</v>
      </c>
      <c r="D559" s="2" t="s">
        <v>5</v>
      </c>
      <c r="E559" s="2" t="s">
        <v>31</v>
      </c>
      <c r="F559" s="1">
        <v>107.982263338873</v>
      </c>
    </row>
    <row r="560" spans="1:6" ht="13">
      <c r="A560" s="2" t="s">
        <v>33</v>
      </c>
      <c r="B560" s="1" t="s">
        <v>366</v>
      </c>
      <c r="C560" s="2" t="s">
        <v>382</v>
      </c>
      <c r="D560" s="2" t="s">
        <v>5</v>
      </c>
      <c r="E560" s="2" t="s">
        <v>31</v>
      </c>
      <c r="F560" s="1">
        <v>170.17860183916</v>
      </c>
    </row>
    <row r="561" spans="1:6" ht="13">
      <c r="A561" s="2" t="s">
        <v>34</v>
      </c>
      <c r="B561" s="1" t="s">
        <v>367</v>
      </c>
      <c r="C561" s="2" t="s">
        <v>382</v>
      </c>
      <c r="D561" s="2" t="s">
        <v>5</v>
      </c>
      <c r="E561" s="2" t="s">
        <v>31</v>
      </c>
      <c r="F561" s="1">
        <v>176.941419834708</v>
      </c>
    </row>
    <row r="562" spans="1:6" ht="13">
      <c r="A562" s="2" t="s">
        <v>35</v>
      </c>
      <c r="B562" s="1" t="s">
        <v>368</v>
      </c>
      <c r="C562" s="2" t="s">
        <v>382</v>
      </c>
      <c r="D562" s="2" t="s">
        <v>5</v>
      </c>
      <c r="E562" s="2" t="s">
        <v>31</v>
      </c>
      <c r="F562" s="1">
        <v>134.479984843826</v>
      </c>
    </row>
    <row r="563" spans="1:6" ht="13">
      <c r="A563" s="2" t="s">
        <v>3</v>
      </c>
      <c r="B563" s="1" t="s">
        <v>336</v>
      </c>
      <c r="C563" s="2" t="s">
        <v>383</v>
      </c>
      <c r="D563" s="2" t="s">
        <v>5</v>
      </c>
      <c r="E563" s="2" t="s">
        <v>31</v>
      </c>
      <c r="F563" s="1">
        <v>146.78574664009901</v>
      </c>
    </row>
    <row r="564" spans="1:6" ht="13">
      <c r="A564" s="2" t="s">
        <v>4</v>
      </c>
      <c r="B564" s="1" t="s">
        <v>337</v>
      </c>
      <c r="C564" s="2" t="s">
        <v>383</v>
      </c>
      <c r="D564" s="2" t="s">
        <v>5</v>
      </c>
      <c r="E564" s="2" t="s">
        <v>31</v>
      </c>
      <c r="F564" s="1">
        <v>106.18198860557401</v>
      </c>
    </row>
    <row r="565" spans="1:6" ht="13">
      <c r="A565" s="2" t="s">
        <v>5</v>
      </c>
      <c r="B565" s="1" t="s">
        <v>338</v>
      </c>
      <c r="C565" s="2" t="s">
        <v>383</v>
      </c>
      <c r="D565" s="2" t="s">
        <v>5</v>
      </c>
      <c r="E565" s="2" t="s">
        <v>31</v>
      </c>
      <c r="F565" s="1">
        <v>143.88283859287199</v>
      </c>
    </row>
    <row r="566" spans="1:6" ht="13">
      <c r="A566" s="2" t="s">
        <v>6</v>
      </c>
      <c r="B566" s="1" t="s">
        <v>339</v>
      </c>
      <c r="C566" s="2" t="s">
        <v>383</v>
      </c>
      <c r="D566" s="2" t="s">
        <v>5</v>
      </c>
      <c r="E566" s="2" t="s">
        <v>31</v>
      </c>
      <c r="F566" s="1">
        <v>114.128153444028</v>
      </c>
    </row>
    <row r="567" spans="1:6" ht="13">
      <c r="A567" s="2" t="s">
        <v>7</v>
      </c>
      <c r="B567" s="1" t="s">
        <v>340</v>
      </c>
      <c r="C567" s="2" t="s">
        <v>383</v>
      </c>
      <c r="D567" s="2" t="s">
        <v>5</v>
      </c>
      <c r="E567" s="2" t="s">
        <v>31</v>
      </c>
      <c r="F567" s="1">
        <v>112.000985184021</v>
      </c>
    </row>
    <row r="568" spans="1:6" ht="13">
      <c r="A568" s="2" t="s">
        <v>8</v>
      </c>
      <c r="B568" s="1" t="s">
        <v>341</v>
      </c>
      <c r="C568" s="2" t="s">
        <v>383</v>
      </c>
      <c r="D568" s="2" t="s">
        <v>5</v>
      </c>
      <c r="E568" s="2" t="s">
        <v>31</v>
      </c>
      <c r="F568" s="1">
        <v>159.313893384951</v>
      </c>
    </row>
    <row r="569" spans="1:6" ht="13">
      <c r="A569" s="2" t="s">
        <v>9</v>
      </c>
      <c r="B569" s="1" t="s">
        <v>342</v>
      </c>
      <c r="C569" s="2" t="s">
        <v>383</v>
      </c>
      <c r="D569" s="2" t="s">
        <v>5</v>
      </c>
      <c r="E569" s="2" t="s">
        <v>31</v>
      </c>
      <c r="F569" s="1">
        <v>147.87809771558</v>
      </c>
    </row>
    <row r="570" spans="1:6" ht="13">
      <c r="A570" s="2" t="s">
        <v>10</v>
      </c>
      <c r="B570" s="1" t="s">
        <v>343</v>
      </c>
      <c r="C570" s="2" t="s">
        <v>383</v>
      </c>
      <c r="D570" s="2" t="s">
        <v>5</v>
      </c>
      <c r="E570" s="2" t="s">
        <v>31</v>
      </c>
      <c r="F570" s="1">
        <v>100.037778561715</v>
      </c>
    </row>
    <row r="571" spans="1:6" ht="13">
      <c r="A571" s="2" t="s">
        <v>11</v>
      </c>
      <c r="B571" s="1" t="s">
        <v>344</v>
      </c>
      <c r="C571" s="2" t="s">
        <v>383</v>
      </c>
      <c r="D571" s="2" t="s">
        <v>5</v>
      </c>
      <c r="E571" s="2" t="s">
        <v>31</v>
      </c>
      <c r="F571" s="1">
        <v>162.22021237141001</v>
      </c>
    </row>
    <row r="572" spans="1:6" ht="13">
      <c r="A572" s="2" t="s">
        <v>12</v>
      </c>
      <c r="B572" s="1" t="s">
        <v>345</v>
      </c>
      <c r="C572" s="2" t="s">
        <v>383</v>
      </c>
      <c r="D572" s="2" t="s">
        <v>5</v>
      </c>
      <c r="E572" s="2" t="s">
        <v>31</v>
      </c>
      <c r="F572" s="1">
        <v>231.24399948168099</v>
      </c>
    </row>
    <row r="573" spans="1:6" ht="13">
      <c r="A573" s="2" t="s">
        <v>13</v>
      </c>
      <c r="B573" s="1" t="s">
        <v>346</v>
      </c>
      <c r="C573" s="2" t="s">
        <v>383</v>
      </c>
      <c r="D573" s="2" t="s">
        <v>5</v>
      </c>
      <c r="E573" s="2" t="s">
        <v>31</v>
      </c>
      <c r="F573" s="1">
        <v>152.58390319896</v>
      </c>
    </row>
    <row r="574" spans="1:6" ht="13">
      <c r="A574" s="2" t="s">
        <v>14</v>
      </c>
      <c r="B574" s="1" t="s">
        <v>347</v>
      </c>
      <c r="C574" s="2" t="s">
        <v>383</v>
      </c>
      <c r="D574" s="2" t="s">
        <v>5</v>
      </c>
      <c r="E574" s="2" t="s">
        <v>31</v>
      </c>
      <c r="F574" s="1">
        <v>151.72641671866899</v>
      </c>
    </row>
    <row r="575" spans="1:6" ht="13">
      <c r="A575" s="2" t="s">
        <v>15</v>
      </c>
      <c r="B575" s="1" t="s">
        <v>348</v>
      </c>
      <c r="C575" s="2" t="s">
        <v>383</v>
      </c>
      <c r="D575" s="2" t="s">
        <v>5</v>
      </c>
      <c r="E575" s="2" t="s">
        <v>31</v>
      </c>
      <c r="F575" s="1">
        <v>124.0979672337</v>
      </c>
    </row>
    <row r="576" spans="1:6" ht="13">
      <c r="A576" s="2" t="s">
        <v>16</v>
      </c>
      <c r="B576" s="1" t="s">
        <v>349</v>
      </c>
      <c r="C576" s="2" t="s">
        <v>383</v>
      </c>
      <c r="D576" s="2" t="s">
        <v>5</v>
      </c>
      <c r="E576" s="2" t="s">
        <v>31</v>
      </c>
      <c r="F576" s="1">
        <v>153.037629610398</v>
      </c>
    </row>
    <row r="577" spans="1:6" ht="13">
      <c r="A577" s="2" t="s">
        <v>17</v>
      </c>
      <c r="B577" s="1" t="s">
        <v>350</v>
      </c>
      <c r="C577" s="2" t="s">
        <v>383</v>
      </c>
      <c r="D577" s="2" t="s">
        <v>5</v>
      </c>
      <c r="E577" s="2" t="s">
        <v>31</v>
      </c>
      <c r="F577" s="1">
        <v>142.12831631195499</v>
      </c>
    </row>
    <row r="578" spans="1:6" ht="13">
      <c r="A578" s="2" t="s">
        <v>18</v>
      </c>
      <c r="B578" s="1" t="s">
        <v>351</v>
      </c>
      <c r="C578" s="2" t="s">
        <v>383</v>
      </c>
      <c r="D578" s="2" t="s">
        <v>5</v>
      </c>
      <c r="E578" s="2" t="s">
        <v>31</v>
      </c>
      <c r="F578" s="1">
        <v>109.97750216118899</v>
      </c>
    </row>
    <row r="579" spans="1:6" ht="13">
      <c r="A579" s="2" t="s">
        <v>19</v>
      </c>
      <c r="B579" s="1" t="s">
        <v>352</v>
      </c>
      <c r="C579" s="2" t="s">
        <v>383</v>
      </c>
      <c r="D579" s="2" t="s">
        <v>5</v>
      </c>
      <c r="E579" s="2" t="s">
        <v>31</v>
      </c>
      <c r="F579" s="1">
        <v>139.376437133488</v>
      </c>
    </row>
    <row r="580" spans="1:6" ht="13">
      <c r="A580" s="2" t="s">
        <v>20</v>
      </c>
      <c r="B580" s="1" t="s">
        <v>353</v>
      </c>
      <c r="C580" s="2" t="s">
        <v>383</v>
      </c>
      <c r="D580" s="2" t="s">
        <v>5</v>
      </c>
      <c r="E580" s="2" t="s">
        <v>31</v>
      </c>
      <c r="F580" s="1">
        <v>148.03130066169101</v>
      </c>
    </row>
    <row r="581" spans="1:6" ht="13">
      <c r="A581" s="2" t="s">
        <v>21</v>
      </c>
      <c r="B581" s="1" t="s">
        <v>354</v>
      </c>
      <c r="C581" s="2" t="s">
        <v>383</v>
      </c>
      <c r="D581" s="2" t="s">
        <v>5</v>
      </c>
      <c r="E581" s="2" t="s">
        <v>31</v>
      </c>
      <c r="F581" s="1">
        <v>143.60222673304901</v>
      </c>
    </row>
    <row r="582" spans="1:6" ht="13">
      <c r="A582" s="2" t="s">
        <v>22</v>
      </c>
      <c r="B582" s="1" t="s">
        <v>355</v>
      </c>
      <c r="C582" s="2" t="s">
        <v>383</v>
      </c>
      <c r="D582" s="2" t="s">
        <v>5</v>
      </c>
      <c r="E582" s="2" t="s">
        <v>31</v>
      </c>
      <c r="F582" s="1">
        <v>154.243640097423</v>
      </c>
    </row>
    <row r="583" spans="1:6" ht="13">
      <c r="A583" s="2" t="s">
        <v>23</v>
      </c>
      <c r="B583" s="1" t="s">
        <v>356</v>
      </c>
      <c r="C583" s="2" t="s">
        <v>383</v>
      </c>
      <c r="D583" s="2" t="s">
        <v>5</v>
      </c>
      <c r="E583" s="2" t="s">
        <v>31</v>
      </c>
      <c r="F583" s="1">
        <v>156.41522898081101</v>
      </c>
    </row>
    <row r="584" spans="1:6" ht="13">
      <c r="A584" s="2" t="s">
        <v>24</v>
      </c>
      <c r="B584" s="1" t="s">
        <v>357</v>
      </c>
      <c r="C584" s="2" t="s">
        <v>383</v>
      </c>
      <c r="D584" s="2" t="s">
        <v>5</v>
      </c>
      <c r="E584" s="2" t="s">
        <v>31</v>
      </c>
      <c r="F584" s="1">
        <v>150.62287495966001</v>
      </c>
    </row>
    <row r="585" spans="1:6" ht="13">
      <c r="A585" s="2" t="s">
        <v>25</v>
      </c>
      <c r="B585" s="1" t="s">
        <v>358</v>
      </c>
      <c r="C585" s="2" t="s">
        <v>383</v>
      </c>
      <c r="D585" s="2" t="s">
        <v>5</v>
      </c>
      <c r="E585" s="2" t="s">
        <v>31</v>
      </c>
      <c r="F585" s="1">
        <v>125.802541529826</v>
      </c>
    </row>
    <row r="586" spans="1:6" ht="13">
      <c r="A586" s="2" t="s">
        <v>26</v>
      </c>
      <c r="B586" s="1" t="s">
        <v>359</v>
      </c>
      <c r="C586" s="2" t="s">
        <v>383</v>
      </c>
      <c r="D586" s="2" t="s">
        <v>5</v>
      </c>
      <c r="E586" s="2" t="s">
        <v>31</v>
      </c>
      <c r="F586" s="1">
        <v>82.511998304340594</v>
      </c>
    </row>
    <row r="587" spans="1:6" ht="13">
      <c r="A587" s="2" t="s">
        <v>27</v>
      </c>
      <c r="B587" s="1" t="s">
        <v>360</v>
      </c>
      <c r="C587" s="2" t="s">
        <v>383</v>
      </c>
      <c r="D587" s="2" t="s">
        <v>5</v>
      </c>
      <c r="E587" s="2" t="s">
        <v>31</v>
      </c>
      <c r="F587" s="1">
        <v>155.439579622054</v>
      </c>
    </row>
    <row r="588" spans="1:6" ht="13">
      <c r="A588" s="2" t="s">
        <v>28</v>
      </c>
      <c r="B588" s="1" t="s">
        <v>361</v>
      </c>
      <c r="C588" s="2" t="s">
        <v>383</v>
      </c>
      <c r="D588" s="2" t="s">
        <v>5</v>
      </c>
      <c r="E588" s="2" t="s">
        <v>31</v>
      </c>
      <c r="F588" s="1">
        <v>141.500519161651</v>
      </c>
    </row>
    <row r="589" spans="1:6" ht="13">
      <c r="A589" s="2" t="s">
        <v>29</v>
      </c>
      <c r="B589" s="1" t="s">
        <v>362</v>
      </c>
      <c r="C589" s="2" t="s">
        <v>383</v>
      </c>
      <c r="D589" s="2" t="s">
        <v>5</v>
      </c>
      <c r="E589" s="2" t="s">
        <v>31</v>
      </c>
      <c r="F589" s="1">
        <v>168.26617527007201</v>
      </c>
    </row>
    <row r="590" spans="1:6" ht="13">
      <c r="A590" s="2" t="s">
        <v>30</v>
      </c>
      <c r="B590" s="1" t="s">
        <v>363</v>
      </c>
      <c r="C590" s="2" t="s">
        <v>383</v>
      </c>
      <c r="D590" s="2" t="s">
        <v>5</v>
      </c>
      <c r="E590" s="2" t="s">
        <v>31</v>
      </c>
      <c r="F590" s="1">
        <v>130.525438708255</v>
      </c>
    </row>
    <row r="591" spans="1:6" ht="13">
      <c r="A591" s="2" t="s">
        <v>31</v>
      </c>
      <c r="B591" s="1" t="s">
        <v>364</v>
      </c>
      <c r="C591" s="2" t="s">
        <v>383</v>
      </c>
      <c r="D591" s="2" t="s">
        <v>5</v>
      </c>
      <c r="E591" s="2" t="s">
        <v>31</v>
      </c>
      <c r="F591" s="1">
        <v>152.11194310166701</v>
      </c>
    </row>
    <row r="592" spans="1:6" ht="13">
      <c r="A592" s="2" t="s">
        <v>32</v>
      </c>
      <c r="B592" s="1" t="s">
        <v>365</v>
      </c>
      <c r="C592" s="2" t="s">
        <v>383</v>
      </c>
      <c r="D592" s="2" t="s">
        <v>5</v>
      </c>
      <c r="E592" s="2" t="s">
        <v>31</v>
      </c>
      <c r="F592" s="1">
        <v>110.812704608554</v>
      </c>
    </row>
    <row r="593" spans="1:6" ht="13">
      <c r="A593" s="2" t="s">
        <v>33</v>
      </c>
      <c r="B593" s="1" t="s">
        <v>366</v>
      </c>
      <c r="C593" s="2" t="s">
        <v>383</v>
      </c>
      <c r="D593" s="2" t="s">
        <v>5</v>
      </c>
      <c r="E593" s="2" t="s">
        <v>31</v>
      </c>
      <c r="F593" s="1">
        <v>170.897946157923</v>
      </c>
    </row>
    <row r="594" spans="1:6" ht="13">
      <c r="A594" s="2" t="s">
        <v>34</v>
      </c>
      <c r="B594" s="1" t="s">
        <v>367</v>
      </c>
      <c r="C594" s="2" t="s">
        <v>383</v>
      </c>
      <c r="D594" s="2" t="s">
        <v>5</v>
      </c>
      <c r="E594" s="2" t="s">
        <v>31</v>
      </c>
      <c r="F594" s="1">
        <v>163.61368177346299</v>
      </c>
    </row>
    <row r="595" spans="1:6" ht="13">
      <c r="A595" s="2" t="s">
        <v>35</v>
      </c>
      <c r="B595" s="1" t="s">
        <v>368</v>
      </c>
      <c r="C595" s="2" t="s">
        <v>383</v>
      </c>
      <c r="D595" s="2" t="s">
        <v>5</v>
      </c>
      <c r="E595" s="2" t="s">
        <v>31</v>
      </c>
      <c r="F595" s="1">
        <v>132.44404854967601</v>
      </c>
    </row>
    <row r="596" spans="1:6" ht="13">
      <c r="A596" s="2" t="s">
        <v>3</v>
      </c>
      <c r="B596" s="1" t="s">
        <v>336</v>
      </c>
      <c r="C596" s="2" t="s">
        <v>313</v>
      </c>
      <c r="D596" s="2" t="s">
        <v>5</v>
      </c>
      <c r="E596" s="2" t="s">
        <v>31</v>
      </c>
      <c r="F596" s="1">
        <v>151.416236307747</v>
      </c>
    </row>
    <row r="597" spans="1:6" ht="13">
      <c r="A597" s="2" t="s">
        <v>4</v>
      </c>
      <c r="B597" s="1" t="s">
        <v>337</v>
      </c>
      <c r="C597" s="2" t="s">
        <v>313</v>
      </c>
      <c r="D597" s="2" t="s">
        <v>5</v>
      </c>
      <c r="E597" s="2" t="s">
        <v>31</v>
      </c>
      <c r="F597" s="1">
        <v>109.100591178005</v>
      </c>
    </row>
    <row r="598" spans="1:6" ht="13">
      <c r="A598" s="2" t="s">
        <v>5</v>
      </c>
      <c r="B598" s="1" t="s">
        <v>338</v>
      </c>
      <c r="C598" s="2" t="s">
        <v>313</v>
      </c>
      <c r="D598" s="2" t="s">
        <v>5</v>
      </c>
      <c r="E598" s="2" t="s">
        <v>31</v>
      </c>
      <c r="F598" s="1">
        <v>150.07327561768901</v>
      </c>
    </row>
    <row r="599" spans="1:6" ht="13">
      <c r="A599" s="2" t="s">
        <v>6</v>
      </c>
      <c r="B599" s="1" t="s">
        <v>339</v>
      </c>
      <c r="C599" s="2" t="s">
        <v>313</v>
      </c>
      <c r="D599" s="2" t="s">
        <v>5</v>
      </c>
      <c r="E599" s="2" t="s">
        <v>31</v>
      </c>
      <c r="F599" s="1">
        <v>115.63118633401901</v>
      </c>
    </row>
    <row r="600" spans="1:6" ht="13">
      <c r="A600" s="2" t="s">
        <v>7</v>
      </c>
      <c r="B600" s="1" t="s">
        <v>340</v>
      </c>
      <c r="C600" s="2" t="s">
        <v>313</v>
      </c>
      <c r="D600" s="2" t="s">
        <v>5</v>
      </c>
      <c r="E600" s="2" t="s">
        <v>31</v>
      </c>
      <c r="F600" s="1">
        <v>115.867725154664</v>
      </c>
    </row>
    <row r="601" spans="1:6" ht="13">
      <c r="A601" s="2" t="s">
        <v>8</v>
      </c>
      <c r="B601" s="1" t="s">
        <v>341</v>
      </c>
      <c r="C601" s="2" t="s">
        <v>313</v>
      </c>
      <c r="D601" s="2" t="s">
        <v>5</v>
      </c>
      <c r="E601" s="2" t="s">
        <v>31</v>
      </c>
      <c r="F601" s="1">
        <v>160.96752867575799</v>
      </c>
    </row>
    <row r="602" spans="1:6" ht="13">
      <c r="A602" s="2" t="s">
        <v>9</v>
      </c>
      <c r="B602" s="1" t="s">
        <v>342</v>
      </c>
      <c r="C602" s="2" t="s">
        <v>313</v>
      </c>
      <c r="D602" s="2" t="s">
        <v>5</v>
      </c>
      <c r="E602" s="2" t="s">
        <v>31</v>
      </c>
      <c r="F602" s="1">
        <v>146.82515471684101</v>
      </c>
    </row>
    <row r="603" spans="1:6" ht="13">
      <c r="A603" s="2" t="s">
        <v>10</v>
      </c>
      <c r="B603" s="1" t="s">
        <v>343</v>
      </c>
      <c r="C603" s="2" t="s">
        <v>313</v>
      </c>
      <c r="D603" s="2" t="s">
        <v>5</v>
      </c>
      <c r="E603" s="2" t="s">
        <v>31</v>
      </c>
      <c r="F603" s="1">
        <v>106.489965765649</v>
      </c>
    </row>
    <row r="604" spans="1:6" ht="13">
      <c r="A604" s="2" t="s">
        <v>11</v>
      </c>
      <c r="B604" s="1" t="s">
        <v>344</v>
      </c>
      <c r="C604" s="2" t="s">
        <v>313</v>
      </c>
      <c r="D604" s="2" t="s">
        <v>5</v>
      </c>
      <c r="E604" s="2" t="s">
        <v>31</v>
      </c>
      <c r="F604" s="1">
        <v>171.340168606275</v>
      </c>
    </row>
    <row r="605" spans="1:6" ht="13">
      <c r="A605" s="2" t="s">
        <v>12</v>
      </c>
      <c r="B605" s="1" t="s">
        <v>345</v>
      </c>
      <c r="C605" s="2" t="s">
        <v>313</v>
      </c>
      <c r="D605" s="2" t="s">
        <v>5</v>
      </c>
      <c r="E605" s="2" t="s">
        <v>31</v>
      </c>
      <c r="F605" s="1">
        <v>233.83436960621901</v>
      </c>
    </row>
    <row r="606" spans="1:6" ht="13">
      <c r="A606" s="2" t="s">
        <v>13</v>
      </c>
      <c r="B606" s="1" t="s">
        <v>346</v>
      </c>
      <c r="C606" s="2" t="s">
        <v>313</v>
      </c>
      <c r="D606" s="2" t="s">
        <v>5</v>
      </c>
      <c r="E606" s="2" t="s">
        <v>31</v>
      </c>
      <c r="F606" s="1">
        <v>156.941302093134</v>
      </c>
    </row>
    <row r="607" spans="1:6" ht="13">
      <c r="A607" s="2" t="s">
        <v>14</v>
      </c>
      <c r="B607" s="1" t="s">
        <v>347</v>
      </c>
      <c r="C607" s="2" t="s">
        <v>313</v>
      </c>
      <c r="D607" s="2" t="s">
        <v>5</v>
      </c>
      <c r="E607" s="2" t="s">
        <v>31</v>
      </c>
      <c r="F607" s="1">
        <v>153.997184492602</v>
      </c>
    </row>
    <row r="608" spans="1:6" ht="13">
      <c r="A608" s="2" t="s">
        <v>15</v>
      </c>
      <c r="B608" s="1" t="s">
        <v>348</v>
      </c>
      <c r="C608" s="2" t="s">
        <v>313</v>
      </c>
      <c r="D608" s="2" t="s">
        <v>5</v>
      </c>
      <c r="E608" s="2" t="s">
        <v>31</v>
      </c>
      <c r="F608" s="1">
        <v>118.596879654258</v>
      </c>
    </row>
    <row r="609" spans="1:6" ht="13">
      <c r="A609" s="2" t="s">
        <v>16</v>
      </c>
      <c r="B609" s="1" t="s">
        <v>349</v>
      </c>
      <c r="C609" s="2" t="s">
        <v>313</v>
      </c>
      <c r="D609" s="2" t="s">
        <v>5</v>
      </c>
      <c r="E609" s="2" t="s">
        <v>31</v>
      </c>
      <c r="F609" s="1">
        <v>152.74906593078299</v>
      </c>
    </row>
    <row r="610" spans="1:6" ht="13">
      <c r="A610" s="2" t="s">
        <v>17</v>
      </c>
      <c r="B610" s="1" t="s">
        <v>350</v>
      </c>
      <c r="C610" s="2" t="s">
        <v>313</v>
      </c>
      <c r="D610" s="2" t="s">
        <v>5</v>
      </c>
      <c r="E610" s="2" t="s">
        <v>31</v>
      </c>
      <c r="F610" s="1">
        <v>142.819070787692</v>
      </c>
    </row>
    <row r="611" spans="1:6" ht="13">
      <c r="A611" s="2" t="s">
        <v>18</v>
      </c>
      <c r="B611" s="1" t="s">
        <v>351</v>
      </c>
      <c r="C611" s="2" t="s">
        <v>313</v>
      </c>
      <c r="D611" s="2" t="s">
        <v>5</v>
      </c>
      <c r="E611" s="2" t="s">
        <v>31</v>
      </c>
      <c r="F611" s="1">
        <v>113.234070595915</v>
      </c>
    </row>
    <row r="612" spans="1:6" ht="13">
      <c r="A612" s="2" t="s">
        <v>19</v>
      </c>
      <c r="B612" s="1" t="s">
        <v>352</v>
      </c>
      <c r="C612" s="2" t="s">
        <v>313</v>
      </c>
      <c r="D612" s="2" t="s">
        <v>5</v>
      </c>
      <c r="E612" s="2" t="s">
        <v>31</v>
      </c>
      <c r="F612" s="1">
        <v>143.00202561588699</v>
      </c>
    </row>
    <row r="613" spans="1:6" ht="13">
      <c r="A613" s="2" t="s">
        <v>20</v>
      </c>
      <c r="B613" s="1" t="s">
        <v>353</v>
      </c>
      <c r="C613" s="2" t="s">
        <v>313</v>
      </c>
      <c r="D613" s="2" t="s">
        <v>5</v>
      </c>
      <c r="E613" s="2" t="s">
        <v>31</v>
      </c>
      <c r="F613" s="1">
        <v>144.171171596872</v>
      </c>
    </row>
    <row r="614" spans="1:6" ht="13">
      <c r="A614" s="2" t="s">
        <v>21</v>
      </c>
      <c r="B614" s="1" t="s">
        <v>354</v>
      </c>
      <c r="C614" s="2" t="s">
        <v>313</v>
      </c>
      <c r="D614" s="2" t="s">
        <v>5</v>
      </c>
      <c r="E614" s="2" t="s">
        <v>31</v>
      </c>
      <c r="F614" s="1">
        <v>135.14546237043501</v>
      </c>
    </row>
    <row r="615" spans="1:6" ht="13">
      <c r="A615" s="2" t="s">
        <v>22</v>
      </c>
      <c r="B615" s="1" t="s">
        <v>355</v>
      </c>
      <c r="C615" s="2" t="s">
        <v>313</v>
      </c>
      <c r="D615" s="2" t="s">
        <v>5</v>
      </c>
      <c r="E615" s="2" t="s">
        <v>31</v>
      </c>
      <c r="F615" s="1">
        <v>156.09424968210499</v>
      </c>
    </row>
    <row r="616" spans="1:6" ht="13">
      <c r="A616" s="2" t="s">
        <v>23</v>
      </c>
      <c r="B616" s="1" t="s">
        <v>356</v>
      </c>
      <c r="C616" s="2" t="s">
        <v>313</v>
      </c>
      <c r="D616" s="2" t="s">
        <v>5</v>
      </c>
      <c r="E616" s="2" t="s">
        <v>31</v>
      </c>
      <c r="F616" s="1">
        <v>161.793640033754</v>
      </c>
    </row>
    <row r="617" spans="1:6" ht="13">
      <c r="A617" s="2" t="s">
        <v>24</v>
      </c>
      <c r="B617" s="1" t="s">
        <v>357</v>
      </c>
      <c r="C617" s="2" t="s">
        <v>313</v>
      </c>
      <c r="D617" s="2" t="s">
        <v>5</v>
      </c>
      <c r="E617" s="2" t="s">
        <v>31</v>
      </c>
      <c r="F617" s="1">
        <v>157.23236293746501</v>
      </c>
    </row>
    <row r="618" spans="1:6" ht="13">
      <c r="A618" s="2" t="s">
        <v>25</v>
      </c>
      <c r="B618" s="1" t="s">
        <v>358</v>
      </c>
      <c r="C618" s="2" t="s">
        <v>313</v>
      </c>
      <c r="D618" s="2" t="s">
        <v>5</v>
      </c>
      <c r="E618" s="2" t="s">
        <v>31</v>
      </c>
      <c r="F618" s="1">
        <v>131.41147684728199</v>
      </c>
    </row>
    <row r="619" spans="1:6" ht="13">
      <c r="A619" s="2" t="s">
        <v>26</v>
      </c>
      <c r="B619" s="1" t="s">
        <v>359</v>
      </c>
      <c r="C619" s="2" t="s">
        <v>313</v>
      </c>
      <c r="D619" s="2" t="s">
        <v>5</v>
      </c>
      <c r="E619" s="2" t="s">
        <v>31</v>
      </c>
      <c r="F619" s="1">
        <v>87.855351209149305</v>
      </c>
    </row>
    <row r="620" spans="1:6" ht="13">
      <c r="A620" s="2" t="s">
        <v>27</v>
      </c>
      <c r="B620" s="1" t="s">
        <v>360</v>
      </c>
      <c r="C620" s="2" t="s">
        <v>313</v>
      </c>
      <c r="D620" s="2" t="s">
        <v>5</v>
      </c>
      <c r="E620" s="2" t="s">
        <v>31</v>
      </c>
      <c r="F620" s="1">
        <v>157.431748487238</v>
      </c>
    </row>
    <row r="621" spans="1:6" ht="13">
      <c r="A621" s="2" t="s">
        <v>28</v>
      </c>
      <c r="B621" s="1" t="s">
        <v>361</v>
      </c>
      <c r="C621" s="2" t="s">
        <v>313</v>
      </c>
      <c r="D621" s="2" t="s">
        <v>5</v>
      </c>
      <c r="E621" s="2" t="s">
        <v>31</v>
      </c>
      <c r="F621" s="1">
        <v>142.98811516430999</v>
      </c>
    </row>
    <row r="622" spans="1:6" ht="13">
      <c r="A622" s="2" t="s">
        <v>29</v>
      </c>
      <c r="B622" s="1" t="s">
        <v>362</v>
      </c>
      <c r="C622" s="2" t="s">
        <v>313</v>
      </c>
      <c r="D622" s="2" t="s">
        <v>5</v>
      </c>
      <c r="E622" s="2" t="s">
        <v>31</v>
      </c>
      <c r="F622" s="1">
        <v>176.30815552687201</v>
      </c>
    </row>
    <row r="623" spans="1:6" ht="13">
      <c r="A623" s="2" t="s">
        <v>30</v>
      </c>
      <c r="B623" s="1" t="s">
        <v>363</v>
      </c>
      <c r="C623" s="2" t="s">
        <v>313</v>
      </c>
      <c r="D623" s="2" t="s">
        <v>5</v>
      </c>
      <c r="E623" s="2" t="s">
        <v>31</v>
      </c>
      <c r="F623" s="1">
        <v>147.074990655401</v>
      </c>
    </row>
    <row r="624" spans="1:6" ht="13">
      <c r="A624" s="2" t="s">
        <v>31</v>
      </c>
      <c r="B624" s="1" t="s">
        <v>364</v>
      </c>
      <c r="C624" s="2" t="s">
        <v>313</v>
      </c>
      <c r="D624" s="2" t="s">
        <v>5</v>
      </c>
      <c r="E624" s="2" t="s">
        <v>31</v>
      </c>
      <c r="F624" s="1">
        <v>152.47612158481201</v>
      </c>
    </row>
    <row r="625" spans="1:6" ht="13">
      <c r="A625" s="2" t="s">
        <v>32</v>
      </c>
      <c r="B625" s="1" t="s">
        <v>365</v>
      </c>
      <c r="C625" s="2" t="s">
        <v>313</v>
      </c>
      <c r="D625" s="2" t="s">
        <v>5</v>
      </c>
      <c r="E625" s="2" t="s">
        <v>31</v>
      </c>
      <c r="F625" s="1">
        <v>120.62501073010201</v>
      </c>
    </row>
    <row r="626" spans="1:6" ht="13">
      <c r="A626" s="2" t="s">
        <v>33</v>
      </c>
      <c r="B626" s="1" t="s">
        <v>366</v>
      </c>
      <c r="C626" s="2" t="s">
        <v>313</v>
      </c>
      <c r="D626" s="2" t="s">
        <v>5</v>
      </c>
      <c r="E626" s="2" t="s">
        <v>31</v>
      </c>
      <c r="F626" s="1">
        <v>178.98770473666701</v>
      </c>
    </row>
    <row r="627" spans="1:6" ht="13">
      <c r="A627" s="2" t="s">
        <v>34</v>
      </c>
      <c r="B627" s="1" t="s">
        <v>367</v>
      </c>
      <c r="C627" s="2" t="s">
        <v>313</v>
      </c>
      <c r="D627" s="2" t="s">
        <v>5</v>
      </c>
      <c r="E627" s="2" t="s">
        <v>31</v>
      </c>
      <c r="F627" s="1">
        <v>175.37690090339601</v>
      </c>
    </row>
    <row r="628" spans="1:6" ht="13">
      <c r="A628" s="2" t="s">
        <v>35</v>
      </c>
      <c r="B628" s="1" t="s">
        <v>368</v>
      </c>
      <c r="C628" s="2" t="s">
        <v>313</v>
      </c>
      <c r="D628" s="2" t="s">
        <v>5</v>
      </c>
      <c r="E628" s="2" t="s">
        <v>31</v>
      </c>
      <c r="F628" s="1">
        <v>143.56988442899299</v>
      </c>
    </row>
    <row r="629" spans="1:6" ht="13">
      <c r="A629" s="2" t="s">
        <v>3</v>
      </c>
      <c r="B629" s="1" t="s">
        <v>336</v>
      </c>
      <c r="C629" s="2" t="s">
        <v>384</v>
      </c>
      <c r="D629" s="2" t="s">
        <v>5</v>
      </c>
      <c r="E629" s="2" t="s">
        <v>31</v>
      </c>
      <c r="F629" s="1">
        <v>154.471054690877</v>
      </c>
    </row>
    <row r="630" spans="1:6" ht="13">
      <c r="A630" s="2" t="s">
        <v>4</v>
      </c>
      <c r="B630" s="1" t="s">
        <v>337</v>
      </c>
      <c r="C630" s="2" t="s">
        <v>384</v>
      </c>
      <c r="D630" s="2" t="s">
        <v>5</v>
      </c>
      <c r="E630" s="2" t="s">
        <v>31</v>
      </c>
      <c r="F630" s="1">
        <v>112.263228101378</v>
      </c>
    </row>
    <row r="631" spans="1:6" ht="13">
      <c r="A631" s="2" t="s">
        <v>5</v>
      </c>
      <c r="B631" s="1" t="s">
        <v>338</v>
      </c>
      <c r="C631" s="2" t="s">
        <v>384</v>
      </c>
      <c r="D631" s="2" t="s">
        <v>5</v>
      </c>
      <c r="E631" s="2" t="s">
        <v>31</v>
      </c>
      <c r="F631" s="1">
        <v>151.179734310138</v>
      </c>
    </row>
    <row r="632" spans="1:6" ht="13">
      <c r="A632" s="2" t="s">
        <v>6</v>
      </c>
      <c r="B632" s="1" t="s">
        <v>339</v>
      </c>
      <c r="C632" s="2" t="s">
        <v>384</v>
      </c>
      <c r="D632" s="2" t="s">
        <v>5</v>
      </c>
      <c r="E632" s="2" t="s">
        <v>31</v>
      </c>
      <c r="F632" s="1">
        <v>117.86191559599099</v>
      </c>
    </row>
    <row r="633" spans="1:6" ht="13">
      <c r="A633" s="2" t="s">
        <v>7</v>
      </c>
      <c r="B633" s="1" t="s">
        <v>340</v>
      </c>
      <c r="C633" s="2" t="s">
        <v>384</v>
      </c>
      <c r="D633" s="2" t="s">
        <v>5</v>
      </c>
      <c r="E633" s="2" t="s">
        <v>31</v>
      </c>
      <c r="F633" s="1">
        <v>118.68584635409999</v>
      </c>
    </row>
    <row r="634" spans="1:6" ht="13">
      <c r="A634" s="2" t="s">
        <v>8</v>
      </c>
      <c r="B634" s="1" t="s">
        <v>341</v>
      </c>
      <c r="C634" s="2" t="s">
        <v>384</v>
      </c>
      <c r="D634" s="2" t="s">
        <v>5</v>
      </c>
      <c r="E634" s="2" t="s">
        <v>31</v>
      </c>
      <c r="F634" s="1">
        <v>161.22466061971099</v>
      </c>
    </row>
    <row r="635" spans="1:6" ht="13">
      <c r="A635" s="2" t="s">
        <v>9</v>
      </c>
      <c r="B635" s="1" t="s">
        <v>342</v>
      </c>
      <c r="C635" s="2" t="s">
        <v>384</v>
      </c>
      <c r="D635" s="2" t="s">
        <v>5</v>
      </c>
      <c r="E635" s="2" t="s">
        <v>31</v>
      </c>
      <c r="F635" s="1">
        <v>145.839719799894</v>
      </c>
    </row>
    <row r="636" spans="1:6" ht="13">
      <c r="A636" s="2" t="s">
        <v>10</v>
      </c>
      <c r="B636" s="1" t="s">
        <v>343</v>
      </c>
      <c r="C636" s="2" t="s">
        <v>384</v>
      </c>
      <c r="D636" s="2" t="s">
        <v>5</v>
      </c>
      <c r="E636" s="2" t="s">
        <v>31</v>
      </c>
      <c r="F636" s="1">
        <v>107.546158422323</v>
      </c>
    </row>
    <row r="637" spans="1:6" ht="13">
      <c r="A637" s="2" t="s">
        <v>11</v>
      </c>
      <c r="B637" s="1" t="s">
        <v>344</v>
      </c>
      <c r="C637" s="2" t="s">
        <v>384</v>
      </c>
      <c r="D637" s="2" t="s">
        <v>5</v>
      </c>
      <c r="E637" s="2" t="s">
        <v>31</v>
      </c>
      <c r="F637" s="1">
        <v>173.71856205120801</v>
      </c>
    </row>
    <row r="638" spans="1:6" ht="13">
      <c r="A638" s="2" t="s">
        <v>12</v>
      </c>
      <c r="B638" s="1" t="s">
        <v>345</v>
      </c>
      <c r="C638" s="2" t="s">
        <v>384</v>
      </c>
      <c r="D638" s="2" t="s">
        <v>5</v>
      </c>
      <c r="E638" s="2" t="s">
        <v>31</v>
      </c>
      <c r="F638" s="1">
        <v>228.88232965119499</v>
      </c>
    </row>
    <row r="639" spans="1:6" ht="13">
      <c r="A639" s="2" t="s">
        <v>13</v>
      </c>
      <c r="B639" s="1" t="s">
        <v>346</v>
      </c>
      <c r="C639" s="2" t="s">
        <v>384</v>
      </c>
      <c r="D639" s="2" t="s">
        <v>5</v>
      </c>
      <c r="E639" s="2" t="s">
        <v>31</v>
      </c>
      <c r="F639" s="1">
        <v>166.365178342495</v>
      </c>
    </row>
    <row r="640" spans="1:6" ht="13">
      <c r="A640" s="2" t="s">
        <v>14</v>
      </c>
      <c r="B640" s="1" t="s">
        <v>347</v>
      </c>
      <c r="C640" s="2" t="s">
        <v>384</v>
      </c>
      <c r="D640" s="2" t="s">
        <v>5</v>
      </c>
      <c r="E640" s="2" t="s">
        <v>31</v>
      </c>
      <c r="F640" s="1">
        <v>155.90952756582001</v>
      </c>
    </row>
    <row r="641" spans="1:6" ht="13">
      <c r="A641" s="2" t="s">
        <v>15</v>
      </c>
      <c r="B641" s="1" t="s">
        <v>348</v>
      </c>
      <c r="C641" s="2" t="s">
        <v>384</v>
      </c>
      <c r="D641" s="2" t="s">
        <v>5</v>
      </c>
      <c r="E641" s="2" t="s">
        <v>31</v>
      </c>
      <c r="F641" s="1">
        <v>126.890538420063</v>
      </c>
    </row>
    <row r="642" spans="1:6" ht="13">
      <c r="A642" s="2" t="s">
        <v>16</v>
      </c>
      <c r="B642" s="1" t="s">
        <v>349</v>
      </c>
      <c r="C642" s="2" t="s">
        <v>384</v>
      </c>
      <c r="D642" s="2" t="s">
        <v>5</v>
      </c>
      <c r="E642" s="2" t="s">
        <v>31</v>
      </c>
      <c r="F642" s="1">
        <v>154.71617232453499</v>
      </c>
    </row>
    <row r="643" spans="1:6" ht="13">
      <c r="A643" s="2" t="s">
        <v>17</v>
      </c>
      <c r="B643" s="1" t="s">
        <v>350</v>
      </c>
      <c r="C643" s="2" t="s">
        <v>384</v>
      </c>
      <c r="D643" s="2" t="s">
        <v>5</v>
      </c>
      <c r="E643" s="2" t="s">
        <v>31</v>
      </c>
      <c r="F643" s="1">
        <v>149.83896928753899</v>
      </c>
    </row>
    <row r="644" spans="1:6" ht="13">
      <c r="A644" s="2" t="s">
        <v>18</v>
      </c>
      <c r="B644" s="1" t="s">
        <v>351</v>
      </c>
      <c r="C644" s="2" t="s">
        <v>384</v>
      </c>
      <c r="D644" s="2" t="s">
        <v>5</v>
      </c>
      <c r="E644" s="2" t="s">
        <v>31</v>
      </c>
      <c r="F644" s="1">
        <v>115.29328458010001</v>
      </c>
    </row>
    <row r="645" spans="1:6" ht="13">
      <c r="A645" s="2" t="s">
        <v>19</v>
      </c>
      <c r="B645" s="1" t="s">
        <v>352</v>
      </c>
      <c r="C645" s="2" t="s">
        <v>384</v>
      </c>
      <c r="D645" s="2" t="s">
        <v>5</v>
      </c>
      <c r="E645" s="2" t="s">
        <v>31</v>
      </c>
      <c r="F645" s="1">
        <v>144.31256455427101</v>
      </c>
    </row>
    <row r="646" spans="1:6" ht="13">
      <c r="A646" s="2" t="s">
        <v>20</v>
      </c>
      <c r="B646" s="1" t="s">
        <v>353</v>
      </c>
      <c r="C646" s="2" t="s">
        <v>384</v>
      </c>
      <c r="D646" s="2" t="s">
        <v>5</v>
      </c>
      <c r="E646" s="2" t="s">
        <v>31</v>
      </c>
      <c r="F646" s="1">
        <v>171.45146665818299</v>
      </c>
    </row>
    <row r="647" spans="1:6" ht="13">
      <c r="A647" s="2" t="s">
        <v>21</v>
      </c>
      <c r="B647" s="1" t="s">
        <v>354</v>
      </c>
      <c r="C647" s="2" t="s">
        <v>384</v>
      </c>
      <c r="D647" s="2" t="s">
        <v>5</v>
      </c>
      <c r="E647" s="2" t="s">
        <v>31</v>
      </c>
      <c r="F647" s="1">
        <v>136.739263986049</v>
      </c>
    </row>
    <row r="648" spans="1:6" ht="13">
      <c r="A648" s="2" t="s">
        <v>22</v>
      </c>
      <c r="B648" s="1" t="s">
        <v>355</v>
      </c>
      <c r="C648" s="2" t="s">
        <v>384</v>
      </c>
      <c r="D648" s="2" t="s">
        <v>5</v>
      </c>
      <c r="E648" s="2" t="s">
        <v>31</v>
      </c>
      <c r="F648" s="1">
        <v>163.04220223093699</v>
      </c>
    </row>
    <row r="649" spans="1:6" ht="13">
      <c r="A649" s="2" t="s">
        <v>23</v>
      </c>
      <c r="B649" s="1" t="s">
        <v>356</v>
      </c>
      <c r="C649" s="2" t="s">
        <v>384</v>
      </c>
      <c r="D649" s="2" t="s">
        <v>5</v>
      </c>
      <c r="E649" s="2" t="s">
        <v>31</v>
      </c>
      <c r="F649" s="1">
        <v>167.92124931462601</v>
      </c>
    </row>
    <row r="650" spans="1:6" ht="13">
      <c r="A650" s="2" t="s">
        <v>24</v>
      </c>
      <c r="B650" s="1" t="s">
        <v>357</v>
      </c>
      <c r="C650" s="2" t="s">
        <v>384</v>
      </c>
      <c r="D650" s="2" t="s">
        <v>5</v>
      </c>
      <c r="E650" s="2" t="s">
        <v>31</v>
      </c>
      <c r="F650" s="1">
        <v>161.60306803163601</v>
      </c>
    </row>
    <row r="651" spans="1:6" ht="13">
      <c r="A651" s="2" t="s">
        <v>25</v>
      </c>
      <c r="B651" s="1" t="s">
        <v>358</v>
      </c>
      <c r="C651" s="2" t="s">
        <v>384</v>
      </c>
      <c r="D651" s="2" t="s">
        <v>5</v>
      </c>
      <c r="E651" s="2" t="s">
        <v>31</v>
      </c>
      <c r="F651" s="1">
        <v>123.048464868987</v>
      </c>
    </row>
    <row r="652" spans="1:6" ht="13">
      <c r="A652" s="2" t="s">
        <v>26</v>
      </c>
      <c r="B652" s="1" t="s">
        <v>359</v>
      </c>
      <c r="C652" s="2" t="s">
        <v>384</v>
      </c>
      <c r="D652" s="2" t="s">
        <v>5</v>
      </c>
      <c r="E652" s="2" t="s">
        <v>31</v>
      </c>
      <c r="F652" s="1">
        <v>88.289720013477705</v>
      </c>
    </row>
    <row r="653" spans="1:6" ht="13">
      <c r="A653" s="2" t="s">
        <v>27</v>
      </c>
      <c r="B653" s="1" t="s">
        <v>360</v>
      </c>
      <c r="C653" s="2" t="s">
        <v>384</v>
      </c>
      <c r="D653" s="2" t="s">
        <v>5</v>
      </c>
      <c r="E653" s="2" t="s">
        <v>31</v>
      </c>
      <c r="F653" s="1">
        <v>155.55510886212701</v>
      </c>
    </row>
    <row r="654" spans="1:6" ht="13">
      <c r="A654" s="2" t="s">
        <v>28</v>
      </c>
      <c r="B654" s="1" t="s">
        <v>361</v>
      </c>
      <c r="C654" s="2" t="s">
        <v>384</v>
      </c>
      <c r="D654" s="2" t="s">
        <v>5</v>
      </c>
      <c r="E654" s="2" t="s">
        <v>31</v>
      </c>
      <c r="F654" s="1">
        <v>146.44307851190001</v>
      </c>
    </row>
    <row r="655" spans="1:6" ht="13">
      <c r="A655" s="2" t="s">
        <v>29</v>
      </c>
      <c r="B655" s="1" t="s">
        <v>362</v>
      </c>
      <c r="C655" s="2" t="s">
        <v>384</v>
      </c>
      <c r="D655" s="2" t="s">
        <v>5</v>
      </c>
      <c r="E655" s="2" t="s">
        <v>31</v>
      </c>
      <c r="F655" s="1">
        <v>183.07350167571701</v>
      </c>
    </row>
    <row r="656" spans="1:6" ht="13">
      <c r="A656" s="2" t="s">
        <v>30</v>
      </c>
      <c r="B656" s="1" t="s">
        <v>363</v>
      </c>
      <c r="C656" s="2" t="s">
        <v>384</v>
      </c>
      <c r="D656" s="2" t="s">
        <v>5</v>
      </c>
      <c r="E656" s="2" t="s">
        <v>31</v>
      </c>
      <c r="F656" s="1">
        <v>147.927240190681</v>
      </c>
    </row>
    <row r="657" spans="1:6" ht="13">
      <c r="A657" s="2" t="s">
        <v>31</v>
      </c>
      <c r="B657" s="1" t="s">
        <v>364</v>
      </c>
      <c r="C657" s="2" t="s">
        <v>384</v>
      </c>
      <c r="D657" s="2" t="s">
        <v>5</v>
      </c>
      <c r="E657" s="2" t="s">
        <v>31</v>
      </c>
      <c r="F657" s="1">
        <v>156.52190793660901</v>
      </c>
    </row>
    <row r="658" spans="1:6" ht="13">
      <c r="A658" s="2" t="s">
        <v>32</v>
      </c>
      <c r="B658" s="1" t="s">
        <v>365</v>
      </c>
      <c r="C658" s="2" t="s">
        <v>384</v>
      </c>
      <c r="D658" s="2" t="s">
        <v>5</v>
      </c>
      <c r="E658" s="2" t="s">
        <v>31</v>
      </c>
      <c r="F658" s="1">
        <v>126.393909494882</v>
      </c>
    </row>
    <row r="659" spans="1:6" ht="13">
      <c r="A659" s="2" t="s">
        <v>33</v>
      </c>
      <c r="B659" s="1" t="s">
        <v>366</v>
      </c>
      <c r="C659" s="2" t="s">
        <v>384</v>
      </c>
      <c r="D659" s="2" t="s">
        <v>5</v>
      </c>
      <c r="E659" s="2" t="s">
        <v>31</v>
      </c>
      <c r="F659" s="1">
        <v>195.117904463722</v>
      </c>
    </row>
    <row r="660" spans="1:6" ht="13">
      <c r="A660" s="2" t="s">
        <v>34</v>
      </c>
      <c r="B660" s="1" t="s">
        <v>367</v>
      </c>
      <c r="C660" s="2" t="s">
        <v>384</v>
      </c>
      <c r="D660" s="2" t="s">
        <v>5</v>
      </c>
      <c r="E660" s="2" t="s">
        <v>31</v>
      </c>
      <c r="F660" s="1">
        <v>177.20909187093801</v>
      </c>
    </row>
    <row r="661" spans="1:6" ht="13">
      <c r="A661" s="2" t="s">
        <v>35</v>
      </c>
      <c r="B661" s="1" t="s">
        <v>368</v>
      </c>
      <c r="C661" s="2" t="s">
        <v>384</v>
      </c>
      <c r="D661" s="2" t="s">
        <v>5</v>
      </c>
      <c r="E661" s="2" t="s">
        <v>31</v>
      </c>
      <c r="F661" s="1">
        <v>142.125673550127</v>
      </c>
    </row>
    <row r="662" spans="1:6" ht="13">
      <c r="A662" s="2" t="s">
        <v>3</v>
      </c>
      <c r="B662" s="1" t="s">
        <v>336</v>
      </c>
      <c r="C662" s="2" t="s">
        <v>333</v>
      </c>
      <c r="D662" s="2" t="s">
        <v>5</v>
      </c>
      <c r="E662" s="2" t="s">
        <v>31</v>
      </c>
      <c r="F662" s="1">
        <v>205.978645200046</v>
      </c>
    </row>
    <row r="663" spans="1:6" ht="13">
      <c r="A663" s="2" t="s">
        <v>4</v>
      </c>
      <c r="B663" s="1" t="s">
        <v>337</v>
      </c>
      <c r="C663" s="2" t="s">
        <v>333</v>
      </c>
      <c r="D663" s="2" t="s">
        <v>5</v>
      </c>
      <c r="E663" s="2" t="s">
        <v>31</v>
      </c>
      <c r="F663" s="1">
        <v>130.937720378498</v>
      </c>
    </row>
    <row r="664" spans="1:6" ht="13">
      <c r="A664" s="2" t="s">
        <v>5</v>
      </c>
      <c r="B664" s="1" t="s">
        <v>338</v>
      </c>
      <c r="C664" s="2" t="s">
        <v>333</v>
      </c>
      <c r="D664" s="2" t="s">
        <v>5</v>
      </c>
      <c r="E664" s="2" t="s">
        <v>31</v>
      </c>
      <c r="F664" s="1">
        <v>188.52545370868401</v>
      </c>
    </row>
    <row r="665" spans="1:6" ht="13">
      <c r="A665" s="2" t="s">
        <v>6</v>
      </c>
      <c r="B665" s="1" t="s">
        <v>339</v>
      </c>
      <c r="C665" s="2" t="s">
        <v>333</v>
      </c>
      <c r="D665" s="2" t="s">
        <v>5</v>
      </c>
      <c r="E665" s="2" t="s">
        <v>31</v>
      </c>
      <c r="F665" s="1">
        <v>137.242936320784</v>
      </c>
    </row>
    <row r="666" spans="1:6" ht="13">
      <c r="A666" s="2" t="s">
        <v>7</v>
      </c>
      <c r="B666" s="1" t="s">
        <v>340</v>
      </c>
      <c r="C666" s="2" t="s">
        <v>333</v>
      </c>
      <c r="D666" s="2" t="s">
        <v>5</v>
      </c>
      <c r="E666" s="2" t="s">
        <v>31</v>
      </c>
      <c r="F666" s="1">
        <v>179.17860014955099</v>
      </c>
    </row>
    <row r="667" spans="1:6" ht="13">
      <c r="A667" s="2" t="s">
        <v>8</v>
      </c>
      <c r="B667" s="1" t="s">
        <v>341</v>
      </c>
      <c r="C667" s="2" t="s">
        <v>333</v>
      </c>
      <c r="D667" s="2" t="s">
        <v>5</v>
      </c>
      <c r="E667" s="2" t="s">
        <v>31</v>
      </c>
      <c r="F667" s="1">
        <v>210.52875214094399</v>
      </c>
    </row>
    <row r="668" spans="1:6" ht="13">
      <c r="A668" s="2" t="s">
        <v>9</v>
      </c>
      <c r="B668" s="1" t="s">
        <v>342</v>
      </c>
      <c r="C668" s="2" t="s">
        <v>333</v>
      </c>
      <c r="D668" s="2" t="s">
        <v>5</v>
      </c>
      <c r="E668" s="2" t="s">
        <v>31</v>
      </c>
      <c r="F668" s="1">
        <v>169.70714605726101</v>
      </c>
    </row>
    <row r="669" spans="1:6" ht="13">
      <c r="A669" s="2" t="s">
        <v>10</v>
      </c>
      <c r="B669" s="1" t="s">
        <v>343</v>
      </c>
      <c r="C669" s="2" t="s">
        <v>333</v>
      </c>
      <c r="D669" s="2" t="s">
        <v>5</v>
      </c>
      <c r="E669" s="2" t="s">
        <v>31</v>
      </c>
      <c r="F669" s="1">
        <v>174.65290021195301</v>
      </c>
    </row>
    <row r="670" spans="1:6" ht="13">
      <c r="A670" s="2" t="s">
        <v>11</v>
      </c>
      <c r="B670" s="1" t="s">
        <v>344</v>
      </c>
      <c r="C670" s="2" t="s">
        <v>333</v>
      </c>
      <c r="D670" s="2" t="s">
        <v>5</v>
      </c>
      <c r="E670" s="2" t="s">
        <v>31</v>
      </c>
      <c r="F670" s="1">
        <v>247.404643098782</v>
      </c>
    </row>
    <row r="671" spans="1:6" ht="13">
      <c r="A671" s="2" t="s">
        <v>12</v>
      </c>
      <c r="B671" s="1" t="s">
        <v>345</v>
      </c>
      <c r="C671" s="2" t="s">
        <v>333</v>
      </c>
      <c r="D671" s="2" t="s">
        <v>5</v>
      </c>
      <c r="E671" s="2" t="s">
        <v>31</v>
      </c>
      <c r="F671" s="1">
        <v>317.88195111930702</v>
      </c>
    </row>
    <row r="672" spans="1:6" ht="13">
      <c r="A672" s="2" t="s">
        <v>13</v>
      </c>
      <c r="B672" s="1" t="s">
        <v>346</v>
      </c>
      <c r="C672" s="2" t="s">
        <v>333</v>
      </c>
      <c r="D672" s="2" t="s">
        <v>5</v>
      </c>
      <c r="E672" s="2" t="s">
        <v>31</v>
      </c>
      <c r="F672" s="1">
        <v>225.84013012002401</v>
      </c>
    </row>
    <row r="673" spans="1:6" ht="13">
      <c r="A673" s="2" t="s">
        <v>14</v>
      </c>
      <c r="B673" s="1" t="s">
        <v>347</v>
      </c>
      <c r="C673" s="2" t="s">
        <v>333</v>
      </c>
      <c r="D673" s="2" t="s">
        <v>5</v>
      </c>
      <c r="E673" s="2" t="s">
        <v>31</v>
      </c>
      <c r="F673" s="1">
        <v>205.274605983215</v>
      </c>
    </row>
    <row r="674" spans="1:6" ht="13">
      <c r="A674" s="2" t="s">
        <v>15</v>
      </c>
      <c r="B674" s="1" t="s">
        <v>348</v>
      </c>
      <c r="C674" s="2" t="s">
        <v>333</v>
      </c>
      <c r="D674" s="2" t="s">
        <v>5</v>
      </c>
      <c r="E674" s="2" t="s">
        <v>31</v>
      </c>
      <c r="F674" s="1">
        <v>162.92096361121401</v>
      </c>
    </row>
    <row r="675" spans="1:6" ht="13">
      <c r="A675" s="2" t="s">
        <v>16</v>
      </c>
      <c r="B675" s="1" t="s">
        <v>349</v>
      </c>
      <c r="C675" s="2" t="s">
        <v>333</v>
      </c>
      <c r="D675" s="2" t="s">
        <v>5</v>
      </c>
      <c r="E675" s="2" t="s">
        <v>31</v>
      </c>
      <c r="F675" s="1">
        <v>197.77130090435799</v>
      </c>
    </row>
    <row r="676" spans="1:6" ht="13">
      <c r="A676" s="2" t="s">
        <v>17</v>
      </c>
      <c r="B676" s="1" t="s">
        <v>350</v>
      </c>
      <c r="C676" s="2" t="s">
        <v>333</v>
      </c>
      <c r="D676" s="2" t="s">
        <v>5</v>
      </c>
      <c r="E676" s="2" t="s">
        <v>31</v>
      </c>
      <c r="F676" s="1">
        <v>185.93308655376401</v>
      </c>
    </row>
    <row r="677" spans="1:6" ht="13">
      <c r="A677" s="2" t="s">
        <v>18</v>
      </c>
      <c r="B677" s="1" t="s">
        <v>351</v>
      </c>
      <c r="C677" s="2" t="s">
        <v>333</v>
      </c>
      <c r="D677" s="2" t="s">
        <v>5</v>
      </c>
      <c r="E677" s="2" t="s">
        <v>31</v>
      </c>
      <c r="F677" s="1">
        <v>172.122628505118</v>
      </c>
    </row>
    <row r="678" spans="1:6" ht="13">
      <c r="A678" s="2" t="s">
        <v>19</v>
      </c>
      <c r="B678" s="1" t="s">
        <v>352</v>
      </c>
      <c r="C678" s="2" t="s">
        <v>333</v>
      </c>
      <c r="D678" s="2" t="s">
        <v>5</v>
      </c>
      <c r="E678" s="2" t="s">
        <v>31</v>
      </c>
      <c r="F678" s="1">
        <v>187.718701020693</v>
      </c>
    </row>
    <row r="679" spans="1:6" ht="13">
      <c r="A679" s="2" t="s">
        <v>20</v>
      </c>
      <c r="B679" s="1" t="s">
        <v>353</v>
      </c>
      <c r="C679" s="2" t="s">
        <v>333</v>
      </c>
      <c r="D679" s="2" t="s">
        <v>5</v>
      </c>
      <c r="E679" s="2" t="s">
        <v>31</v>
      </c>
      <c r="F679" s="1">
        <v>217.520346734219</v>
      </c>
    </row>
    <row r="680" spans="1:6" ht="13">
      <c r="A680" s="2" t="s">
        <v>21</v>
      </c>
      <c r="B680" s="1" t="s">
        <v>354</v>
      </c>
      <c r="C680" s="2" t="s">
        <v>333</v>
      </c>
      <c r="D680" s="2" t="s">
        <v>5</v>
      </c>
      <c r="E680" s="2" t="s">
        <v>31</v>
      </c>
      <c r="F680" s="1">
        <v>161.13516677333499</v>
      </c>
    </row>
    <row r="681" spans="1:6" ht="13">
      <c r="A681" s="2" t="s">
        <v>22</v>
      </c>
      <c r="B681" s="1" t="s">
        <v>355</v>
      </c>
      <c r="C681" s="2" t="s">
        <v>333</v>
      </c>
      <c r="D681" s="2" t="s">
        <v>5</v>
      </c>
      <c r="E681" s="2" t="s">
        <v>31</v>
      </c>
      <c r="F681" s="1">
        <v>203.61083033735</v>
      </c>
    </row>
    <row r="682" spans="1:6" ht="13">
      <c r="A682" s="2" t="s">
        <v>23</v>
      </c>
      <c r="B682" s="1" t="s">
        <v>356</v>
      </c>
      <c r="C682" s="2" t="s">
        <v>333</v>
      </c>
      <c r="D682" s="2" t="s">
        <v>5</v>
      </c>
      <c r="E682" s="2" t="s">
        <v>31</v>
      </c>
      <c r="F682" s="1">
        <v>211.067976859477</v>
      </c>
    </row>
    <row r="683" spans="1:6" ht="13">
      <c r="A683" s="2" t="s">
        <v>24</v>
      </c>
      <c r="B683" s="1" t="s">
        <v>357</v>
      </c>
      <c r="C683" s="2" t="s">
        <v>333</v>
      </c>
      <c r="D683" s="2" t="s">
        <v>5</v>
      </c>
      <c r="E683" s="2" t="s">
        <v>31</v>
      </c>
      <c r="F683" s="1">
        <v>222.79205633599699</v>
      </c>
    </row>
    <row r="684" spans="1:6" ht="13">
      <c r="A684" s="2" t="s">
        <v>25</v>
      </c>
      <c r="B684" s="1" t="s">
        <v>358</v>
      </c>
      <c r="C684" s="2" t="s">
        <v>333</v>
      </c>
      <c r="D684" s="2" t="s">
        <v>5</v>
      </c>
      <c r="E684" s="2" t="s">
        <v>31</v>
      </c>
      <c r="F684" s="1">
        <v>153.929835788997</v>
      </c>
    </row>
    <row r="685" spans="1:6" ht="13">
      <c r="A685" s="2" t="s">
        <v>26</v>
      </c>
      <c r="B685" s="1" t="s">
        <v>359</v>
      </c>
      <c r="C685" s="2" t="s">
        <v>333</v>
      </c>
      <c r="D685" s="2" t="s">
        <v>5</v>
      </c>
      <c r="E685" s="2" t="s">
        <v>31</v>
      </c>
      <c r="F685" s="1">
        <v>98.180174998973001</v>
      </c>
    </row>
    <row r="686" spans="1:6" ht="13">
      <c r="A686" s="2" t="s">
        <v>27</v>
      </c>
      <c r="B686" s="1" t="s">
        <v>360</v>
      </c>
      <c r="C686" s="2" t="s">
        <v>333</v>
      </c>
      <c r="D686" s="2" t="s">
        <v>5</v>
      </c>
      <c r="E686" s="2" t="s">
        <v>31</v>
      </c>
      <c r="F686" s="1">
        <v>222.36063597032501</v>
      </c>
    </row>
    <row r="687" spans="1:6" ht="13">
      <c r="A687" s="2" t="s">
        <v>28</v>
      </c>
      <c r="B687" s="1" t="s">
        <v>361</v>
      </c>
      <c r="C687" s="2" t="s">
        <v>333</v>
      </c>
      <c r="D687" s="2" t="s">
        <v>5</v>
      </c>
      <c r="E687" s="2" t="s">
        <v>31</v>
      </c>
      <c r="F687" s="1">
        <v>198.633579094015</v>
      </c>
    </row>
    <row r="688" spans="1:6" ht="13">
      <c r="A688" s="2" t="s">
        <v>29</v>
      </c>
      <c r="B688" s="1" t="s">
        <v>362</v>
      </c>
      <c r="C688" s="2" t="s">
        <v>333</v>
      </c>
      <c r="D688" s="2" t="s">
        <v>5</v>
      </c>
      <c r="E688" s="2" t="s">
        <v>31</v>
      </c>
      <c r="F688" s="1">
        <v>230.172978183135</v>
      </c>
    </row>
    <row r="689" spans="1:6" ht="13">
      <c r="A689" s="2" t="s">
        <v>30</v>
      </c>
      <c r="B689" s="1" t="s">
        <v>363</v>
      </c>
      <c r="C689" s="2" t="s">
        <v>333</v>
      </c>
      <c r="D689" s="2" t="s">
        <v>5</v>
      </c>
      <c r="E689" s="2" t="s">
        <v>31</v>
      </c>
      <c r="F689" s="1">
        <v>208.61110036199099</v>
      </c>
    </row>
    <row r="690" spans="1:6" ht="13">
      <c r="A690" s="2" t="s">
        <v>31</v>
      </c>
      <c r="B690" s="1" t="s">
        <v>364</v>
      </c>
      <c r="C690" s="2" t="s">
        <v>333</v>
      </c>
      <c r="D690" s="2" t="s">
        <v>5</v>
      </c>
      <c r="E690" s="2" t="s">
        <v>31</v>
      </c>
      <c r="F690" s="1">
        <v>194.50838363588201</v>
      </c>
    </row>
    <row r="691" spans="1:6" ht="13">
      <c r="A691" s="2" t="s">
        <v>32</v>
      </c>
      <c r="B691" s="1" t="s">
        <v>365</v>
      </c>
      <c r="C691" s="2" t="s">
        <v>333</v>
      </c>
      <c r="D691" s="2" t="s">
        <v>5</v>
      </c>
      <c r="E691" s="2" t="s">
        <v>31</v>
      </c>
      <c r="F691" s="1">
        <v>190.65554606488701</v>
      </c>
    </row>
    <row r="692" spans="1:6" ht="13">
      <c r="A692" s="2" t="s">
        <v>33</v>
      </c>
      <c r="B692" s="1" t="s">
        <v>366</v>
      </c>
      <c r="C692" s="2" t="s">
        <v>333</v>
      </c>
      <c r="D692" s="2" t="s">
        <v>5</v>
      </c>
      <c r="E692" s="2" t="s">
        <v>31</v>
      </c>
      <c r="F692" s="1">
        <v>245.234020503777</v>
      </c>
    </row>
    <row r="693" spans="1:6" ht="13">
      <c r="A693" s="2" t="s">
        <v>34</v>
      </c>
      <c r="B693" s="1" t="s">
        <v>367</v>
      </c>
      <c r="C693" s="2" t="s">
        <v>333</v>
      </c>
      <c r="D693" s="2" t="s">
        <v>5</v>
      </c>
      <c r="E693" s="2" t="s">
        <v>31</v>
      </c>
      <c r="F693" s="1">
        <v>230.44684966203101</v>
      </c>
    </row>
    <row r="694" spans="1:6" ht="13">
      <c r="A694" s="2" t="s">
        <v>35</v>
      </c>
      <c r="B694" s="1" t="s">
        <v>368</v>
      </c>
      <c r="C694" s="2" t="s">
        <v>333</v>
      </c>
      <c r="D694" s="2" t="s">
        <v>5</v>
      </c>
      <c r="E694" s="2" t="s">
        <v>31</v>
      </c>
      <c r="F694" s="1">
        <v>190.47986110567399</v>
      </c>
    </row>
    <row r="695" spans="1:6" ht="13">
      <c r="A695" s="2" t="s">
        <v>3</v>
      </c>
      <c r="B695" s="1" t="s">
        <v>336</v>
      </c>
      <c r="C695" s="2" t="s">
        <v>307</v>
      </c>
      <c r="D695" s="2" t="s">
        <v>5</v>
      </c>
      <c r="E695" s="2" t="s">
        <v>31</v>
      </c>
      <c r="F695" s="1">
        <v>201.95220333409401</v>
      </c>
    </row>
    <row r="696" spans="1:6" ht="13">
      <c r="A696" s="2" t="s">
        <v>4</v>
      </c>
      <c r="B696" s="1" t="s">
        <v>337</v>
      </c>
      <c r="C696" s="2" t="s">
        <v>307</v>
      </c>
      <c r="D696" s="2" t="s">
        <v>5</v>
      </c>
      <c r="E696" s="2" t="s">
        <v>31</v>
      </c>
      <c r="F696" s="1">
        <v>123.05565827506</v>
      </c>
    </row>
    <row r="697" spans="1:6" ht="13">
      <c r="A697" s="2" t="s">
        <v>5</v>
      </c>
      <c r="B697" s="1" t="s">
        <v>338</v>
      </c>
      <c r="C697" s="2" t="s">
        <v>307</v>
      </c>
      <c r="D697" s="2" t="s">
        <v>5</v>
      </c>
      <c r="E697" s="2" t="s">
        <v>31</v>
      </c>
      <c r="F697" s="1">
        <v>172.46872724522601</v>
      </c>
    </row>
    <row r="698" spans="1:6" ht="13">
      <c r="A698" s="2" t="s">
        <v>6</v>
      </c>
      <c r="B698" s="1" t="s">
        <v>339</v>
      </c>
      <c r="C698" s="2" t="s">
        <v>307</v>
      </c>
      <c r="D698" s="2" t="s">
        <v>5</v>
      </c>
      <c r="E698" s="2" t="s">
        <v>31</v>
      </c>
      <c r="F698" s="1">
        <v>137.040057768412</v>
      </c>
    </row>
    <row r="699" spans="1:6" ht="13">
      <c r="A699" s="2" t="s">
        <v>7</v>
      </c>
      <c r="B699" s="1" t="s">
        <v>340</v>
      </c>
      <c r="C699" s="2" t="s">
        <v>307</v>
      </c>
      <c r="D699" s="2" t="s">
        <v>5</v>
      </c>
      <c r="E699" s="2" t="s">
        <v>31</v>
      </c>
      <c r="F699" s="1">
        <v>167.91895481850099</v>
      </c>
    </row>
    <row r="700" spans="1:6" ht="13">
      <c r="A700" s="2" t="s">
        <v>8</v>
      </c>
      <c r="B700" s="1" t="s">
        <v>341</v>
      </c>
      <c r="C700" s="2" t="s">
        <v>307</v>
      </c>
      <c r="D700" s="2" t="s">
        <v>5</v>
      </c>
      <c r="E700" s="2" t="s">
        <v>31</v>
      </c>
      <c r="F700" s="1">
        <v>178.819047407417</v>
      </c>
    </row>
    <row r="701" spans="1:6" ht="13">
      <c r="A701" s="2" t="s">
        <v>9</v>
      </c>
      <c r="B701" s="1" t="s">
        <v>342</v>
      </c>
      <c r="C701" s="2" t="s">
        <v>307</v>
      </c>
      <c r="D701" s="2" t="s">
        <v>5</v>
      </c>
      <c r="E701" s="2" t="s">
        <v>31</v>
      </c>
      <c r="F701" s="1">
        <v>181.87310338203099</v>
      </c>
    </row>
    <row r="702" spans="1:6" ht="13">
      <c r="A702" s="2" t="s">
        <v>10</v>
      </c>
      <c r="B702" s="1" t="s">
        <v>343</v>
      </c>
      <c r="C702" s="2" t="s">
        <v>307</v>
      </c>
      <c r="D702" s="2" t="s">
        <v>5</v>
      </c>
      <c r="E702" s="2" t="s">
        <v>31</v>
      </c>
      <c r="F702" s="1">
        <v>178.06058634032601</v>
      </c>
    </row>
    <row r="703" spans="1:6" ht="13">
      <c r="A703" s="2" t="s">
        <v>11</v>
      </c>
      <c r="B703" s="1" t="s">
        <v>344</v>
      </c>
      <c r="C703" s="2" t="s">
        <v>307</v>
      </c>
      <c r="D703" s="2" t="s">
        <v>5</v>
      </c>
      <c r="E703" s="2" t="s">
        <v>31</v>
      </c>
      <c r="F703" s="1">
        <v>203.34154624409899</v>
      </c>
    </row>
    <row r="704" spans="1:6" ht="13">
      <c r="A704" s="2" t="s">
        <v>12</v>
      </c>
      <c r="B704" s="1" t="s">
        <v>345</v>
      </c>
      <c r="C704" s="2" t="s">
        <v>307</v>
      </c>
      <c r="D704" s="2" t="s">
        <v>5</v>
      </c>
      <c r="E704" s="2" t="s">
        <v>31</v>
      </c>
      <c r="F704" s="1">
        <v>288.68742761592199</v>
      </c>
    </row>
    <row r="705" spans="1:6" ht="13">
      <c r="A705" s="2" t="s">
        <v>13</v>
      </c>
      <c r="B705" s="1" t="s">
        <v>346</v>
      </c>
      <c r="C705" s="2" t="s">
        <v>307</v>
      </c>
      <c r="D705" s="2" t="s">
        <v>5</v>
      </c>
      <c r="E705" s="2" t="s">
        <v>31</v>
      </c>
      <c r="F705" s="1">
        <v>189.788504634953</v>
      </c>
    </row>
    <row r="706" spans="1:6" ht="13">
      <c r="A706" s="2" t="s">
        <v>14</v>
      </c>
      <c r="B706" s="1" t="s">
        <v>347</v>
      </c>
      <c r="C706" s="2" t="s">
        <v>307</v>
      </c>
      <c r="D706" s="2" t="s">
        <v>5</v>
      </c>
      <c r="E706" s="2" t="s">
        <v>31</v>
      </c>
      <c r="F706" s="1">
        <v>228.112845832456</v>
      </c>
    </row>
    <row r="707" spans="1:6" ht="13">
      <c r="A707" s="2" t="s">
        <v>15</v>
      </c>
      <c r="B707" s="1" t="s">
        <v>348</v>
      </c>
      <c r="C707" s="2" t="s">
        <v>307</v>
      </c>
      <c r="D707" s="2" t="s">
        <v>5</v>
      </c>
      <c r="E707" s="2" t="s">
        <v>31</v>
      </c>
      <c r="F707" s="1">
        <v>147.98839788431999</v>
      </c>
    </row>
    <row r="708" spans="1:6" ht="13">
      <c r="A708" s="2" t="s">
        <v>16</v>
      </c>
      <c r="B708" s="1" t="s">
        <v>349</v>
      </c>
      <c r="C708" s="2" t="s">
        <v>307</v>
      </c>
      <c r="D708" s="2" t="s">
        <v>5</v>
      </c>
      <c r="E708" s="2" t="s">
        <v>31</v>
      </c>
      <c r="F708" s="1">
        <v>184.309379449875</v>
      </c>
    </row>
    <row r="709" spans="1:6" ht="13">
      <c r="A709" s="2" t="s">
        <v>17</v>
      </c>
      <c r="B709" s="1" t="s">
        <v>350</v>
      </c>
      <c r="C709" s="2" t="s">
        <v>307</v>
      </c>
      <c r="D709" s="2" t="s">
        <v>5</v>
      </c>
      <c r="E709" s="2" t="s">
        <v>31</v>
      </c>
      <c r="F709" s="1">
        <v>197.79478048980201</v>
      </c>
    </row>
    <row r="710" spans="1:6" ht="13">
      <c r="A710" s="2" t="s">
        <v>18</v>
      </c>
      <c r="B710" s="1" t="s">
        <v>351</v>
      </c>
      <c r="C710" s="2" t="s">
        <v>307</v>
      </c>
      <c r="D710" s="2" t="s">
        <v>5</v>
      </c>
      <c r="E710" s="2" t="s">
        <v>31</v>
      </c>
      <c r="F710" s="1">
        <v>161.90904013833699</v>
      </c>
    </row>
    <row r="711" spans="1:6" ht="13">
      <c r="A711" s="2" t="s">
        <v>19</v>
      </c>
      <c r="B711" s="1" t="s">
        <v>352</v>
      </c>
      <c r="C711" s="2" t="s">
        <v>307</v>
      </c>
      <c r="D711" s="2" t="s">
        <v>5</v>
      </c>
      <c r="E711" s="2" t="s">
        <v>31</v>
      </c>
      <c r="F711" s="1">
        <v>203.494832185435</v>
      </c>
    </row>
    <row r="712" spans="1:6" ht="13">
      <c r="A712" s="2" t="s">
        <v>20</v>
      </c>
      <c r="B712" s="1" t="s">
        <v>353</v>
      </c>
      <c r="C712" s="2" t="s">
        <v>307</v>
      </c>
      <c r="D712" s="2" t="s">
        <v>5</v>
      </c>
      <c r="E712" s="2" t="s">
        <v>31</v>
      </c>
      <c r="F712" s="1">
        <v>247.05009724312299</v>
      </c>
    </row>
    <row r="713" spans="1:6" ht="13">
      <c r="A713" s="2" t="s">
        <v>21</v>
      </c>
      <c r="B713" s="1" t="s">
        <v>354</v>
      </c>
      <c r="C713" s="2" t="s">
        <v>307</v>
      </c>
      <c r="D713" s="2" t="s">
        <v>5</v>
      </c>
      <c r="E713" s="2" t="s">
        <v>31</v>
      </c>
      <c r="F713" s="1">
        <v>155.932287001737</v>
      </c>
    </row>
    <row r="714" spans="1:6" ht="13">
      <c r="A714" s="2" t="s">
        <v>22</v>
      </c>
      <c r="B714" s="1" t="s">
        <v>355</v>
      </c>
      <c r="C714" s="2" t="s">
        <v>307</v>
      </c>
      <c r="D714" s="2" t="s">
        <v>5</v>
      </c>
      <c r="E714" s="2" t="s">
        <v>31</v>
      </c>
      <c r="F714" s="1">
        <v>191.70400391906199</v>
      </c>
    </row>
    <row r="715" spans="1:6" ht="13">
      <c r="A715" s="2" t="s">
        <v>23</v>
      </c>
      <c r="B715" s="1" t="s">
        <v>356</v>
      </c>
      <c r="C715" s="2" t="s">
        <v>307</v>
      </c>
      <c r="D715" s="2" t="s">
        <v>5</v>
      </c>
      <c r="E715" s="2" t="s">
        <v>31</v>
      </c>
      <c r="F715" s="1">
        <v>233.851580784698</v>
      </c>
    </row>
    <row r="716" spans="1:6" ht="13">
      <c r="A716" s="2" t="s">
        <v>24</v>
      </c>
      <c r="B716" s="1" t="s">
        <v>357</v>
      </c>
      <c r="C716" s="2" t="s">
        <v>307</v>
      </c>
      <c r="D716" s="2" t="s">
        <v>5</v>
      </c>
      <c r="E716" s="2" t="s">
        <v>31</v>
      </c>
      <c r="F716" s="1">
        <v>263.92060226527701</v>
      </c>
    </row>
    <row r="717" spans="1:6" ht="13">
      <c r="A717" s="2" t="s">
        <v>25</v>
      </c>
      <c r="B717" s="1" t="s">
        <v>358</v>
      </c>
      <c r="C717" s="2" t="s">
        <v>307</v>
      </c>
      <c r="D717" s="2" t="s">
        <v>5</v>
      </c>
      <c r="E717" s="2" t="s">
        <v>31</v>
      </c>
      <c r="F717" s="1">
        <v>170.456349042422</v>
      </c>
    </row>
    <row r="718" spans="1:6" ht="13">
      <c r="A718" s="2" t="s">
        <v>26</v>
      </c>
      <c r="B718" s="1" t="s">
        <v>359</v>
      </c>
      <c r="C718" s="2" t="s">
        <v>307</v>
      </c>
      <c r="D718" s="2" t="s">
        <v>5</v>
      </c>
      <c r="E718" s="2" t="s">
        <v>31</v>
      </c>
      <c r="F718" s="1">
        <v>112.947204642773</v>
      </c>
    </row>
    <row r="719" spans="1:6" ht="13">
      <c r="A719" s="2" t="s">
        <v>27</v>
      </c>
      <c r="B719" s="1" t="s">
        <v>360</v>
      </c>
      <c r="C719" s="2" t="s">
        <v>307</v>
      </c>
      <c r="D719" s="2" t="s">
        <v>5</v>
      </c>
      <c r="E719" s="2" t="s">
        <v>31</v>
      </c>
      <c r="F719" s="1">
        <v>220.68791904887601</v>
      </c>
    </row>
    <row r="720" spans="1:6" ht="13">
      <c r="A720" s="2" t="s">
        <v>28</v>
      </c>
      <c r="B720" s="1" t="s">
        <v>361</v>
      </c>
      <c r="C720" s="2" t="s">
        <v>307</v>
      </c>
      <c r="D720" s="2" t="s">
        <v>5</v>
      </c>
      <c r="E720" s="2" t="s">
        <v>31</v>
      </c>
      <c r="F720" s="1">
        <v>170.57641956119599</v>
      </c>
    </row>
    <row r="721" spans="1:6" ht="13">
      <c r="A721" s="2" t="s">
        <v>29</v>
      </c>
      <c r="B721" s="1" t="s">
        <v>362</v>
      </c>
      <c r="C721" s="2" t="s">
        <v>307</v>
      </c>
      <c r="D721" s="2" t="s">
        <v>5</v>
      </c>
      <c r="E721" s="2" t="s">
        <v>31</v>
      </c>
      <c r="F721" s="1">
        <v>201.974023689836</v>
      </c>
    </row>
    <row r="722" spans="1:6" ht="13">
      <c r="A722" s="2" t="s">
        <v>30</v>
      </c>
      <c r="B722" s="1" t="s">
        <v>363</v>
      </c>
      <c r="C722" s="2" t="s">
        <v>307</v>
      </c>
      <c r="D722" s="2" t="s">
        <v>5</v>
      </c>
      <c r="E722" s="2" t="s">
        <v>31</v>
      </c>
      <c r="F722" s="1">
        <v>183.28651278075401</v>
      </c>
    </row>
    <row r="723" spans="1:6" ht="13">
      <c r="A723" s="2" t="s">
        <v>31</v>
      </c>
      <c r="B723" s="1" t="s">
        <v>364</v>
      </c>
      <c r="C723" s="2" t="s">
        <v>307</v>
      </c>
      <c r="D723" s="2" t="s">
        <v>5</v>
      </c>
      <c r="E723" s="2" t="s">
        <v>31</v>
      </c>
      <c r="F723" s="1">
        <v>171.09277015046399</v>
      </c>
    </row>
    <row r="724" spans="1:6" ht="13">
      <c r="A724" s="2" t="s">
        <v>32</v>
      </c>
      <c r="B724" s="1" t="s">
        <v>365</v>
      </c>
      <c r="C724" s="2" t="s">
        <v>307</v>
      </c>
      <c r="D724" s="2" t="s">
        <v>5</v>
      </c>
      <c r="E724" s="2" t="s">
        <v>31</v>
      </c>
      <c r="F724" s="1">
        <v>196.42429954489501</v>
      </c>
    </row>
    <row r="725" spans="1:6" ht="13">
      <c r="A725" s="2" t="s">
        <v>33</v>
      </c>
      <c r="B725" s="1" t="s">
        <v>366</v>
      </c>
      <c r="C725" s="2" t="s">
        <v>307</v>
      </c>
      <c r="D725" s="2" t="s">
        <v>5</v>
      </c>
      <c r="E725" s="2" t="s">
        <v>31</v>
      </c>
      <c r="F725" s="1">
        <v>251.807086839411</v>
      </c>
    </row>
    <row r="726" spans="1:6" ht="13">
      <c r="A726" s="2" t="s">
        <v>34</v>
      </c>
      <c r="B726" s="1" t="s">
        <v>367</v>
      </c>
      <c r="C726" s="2" t="s">
        <v>307</v>
      </c>
      <c r="D726" s="2" t="s">
        <v>5</v>
      </c>
      <c r="E726" s="2" t="s">
        <v>31</v>
      </c>
      <c r="F726" s="1">
        <v>232.12917880946301</v>
      </c>
    </row>
    <row r="727" spans="1:6" ht="13">
      <c r="A727" s="2" t="s">
        <v>35</v>
      </c>
      <c r="B727" s="1" t="s">
        <v>368</v>
      </c>
      <c r="C727" s="2" t="s">
        <v>307</v>
      </c>
      <c r="D727" s="2" t="s">
        <v>5</v>
      </c>
      <c r="E727" s="2" t="s">
        <v>31</v>
      </c>
      <c r="F727" s="1">
        <v>192.14151374980901</v>
      </c>
    </row>
  </sheetData>
  <autoFilter ref="A1:F694" xr:uid="{00000000-0009-0000-0000-00001D000000}"/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outlinePr summaryBelow="0" summaryRight="0"/>
  </sheetPr>
  <dimension ref="A1:F727"/>
  <sheetViews>
    <sheetView workbookViewId="0"/>
  </sheetViews>
  <sheetFormatPr baseColWidth="10" defaultColWidth="12.6640625" defaultRowHeight="15.75" customHeight="1"/>
  <sheetData>
    <row r="1" spans="1:6" ht="15.75" customHeight="1">
      <c r="A1" s="1" t="s">
        <v>1</v>
      </c>
      <c r="B1" s="1" t="s">
        <v>334</v>
      </c>
      <c r="C1" s="1" t="s">
        <v>0</v>
      </c>
      <c r="D1" s="1" t="s">
        <v>37</v>
      </c>
      <c r="E1" s="1" t="s">
        <v>39</v>
      </c>
      <c r="F1" s="1" t="s">
        <v>335</v>
      </c>
    </row>
    <row r="2" spans="1:6" ht="15.75" customHeight="1">
      <c r="A2" s="2" t="s">
        <v>3</v>
      </c>
      <c r="B2" s="1" t="s">
        <v>336</v>
      </c>
      <c r="C2" s="2" t="s">
        <v>385</v>
      </c>
      <c r="D2" s="2" t="s">
        <v>5</v>
      </c>
      <c r="E2" s="2" t="s">
        <v>32</v>
      </c>
      <c r="F2" s="1">
        <v>47.726872577553301</v>
      </c>
    </row>
    <row r="3" spans="1:6" ht="15.75" customHeight="1">
      <c r="A3" s="2" t="s">
        <v>4</v>
      </c>
      <c r="B3" s="1" t="s">
        <v>337</v>
      </c>
      <c r="C3" s="2" t="s">
        <v>385</v>
      </c>
      <c r="D3" s="2" t="s">
        <v>5</v>
      </c>
      <c r="E3" s="2" t="s">
        <v>32</v>
      </c>
      <c r="F3" s="1">
        <v>47.239978038659103</v>
      </c>
    </row>
    <row r="4" spans="1:6" ht="15.75" customHeight="1">
      <c r="A4" s="2" t="s">
        <v>5</v>
      </c>
      <c r="B4" s="1" t="s">
        <v>338</v>
      </c>
      <c r="C4" s="2" t="s">
        <v>385</v>
      </c>
      <c r="D4" s="2" t="s">
        <v>5</v>
      </c>
      <c r="E4" s="2" t="s">
        <v>32</v>
      </c>
      <c r="F4" s="1">
        <v>45.758511388174902</v>
      </c>
    </row>
    <row r="5" spans="1:6" ht="15.75" customHeight="1">
      <c r="A5" s="2" t="s">
        <v>6</v>
      </c>
      <c r="B5" s="1" t="s">
        <v>339</v>
      </c>
      <c r="C5" s="2" t="s">
        <v>385</v>
      </c>
      <c r="D5" s="2" t="s">
        <v>5</v>
      </c>
      <c r="E5" s="2" t="s">
        <v>32</v>
      </c>
      <c r="F5" s="1">
        <v>42.431189972173598</v>
      </c>
    </row>
    <row r="6" spans="1:6" ht="15.75" customHeight="1">
      <c r="A6" s="2" t="s">
        <v>7</v>
      </c>
      <c r="B6" s="1" t="s">
        <v>340</v>
      </c>
      <c r="C6" s="2" t="s">
        <v>385</v>
      </c>
      <c r="D6" s="2" t="s">
        <v>5</v>
      </c>
      <c r="E6" s="2" t="s">
        <v>32</v>
      </c>
      <c r="F6" s="1">
        <v>28.511662559459001</v>
      </c>
    </row>
    <row r="7" spans="1:6" ht="15.75" customHeight="1">
      <c r="A7" s="2" t="s">
        <v>8</v>
      </c>
      <c r="B7" s="1" t="s">
        <v>341</v>
      </c>
      <c r="C7" s="2" t="s">
        <v>385</v>
      </c>
      <c r="D7" s="2" t="s">
        <v>5</v>
      </c>
      <c r="E7" s="2" t="s">
        <v>32</v>
      </c>
      <c r="F7" s="1">
        <v>62.135553159817597</v>
      </c>
    </row>
    <row r="8" spans="1:6" ht="15.75" customHeight="1">
      <c r="A8" s="2" t="s">
        <v>9</v>
      </c>
      <c r="B8" s="1" t="s">
        <v>342</v>
      </c>
      <c r="C8" s="2" t="s">
        <v>385</v>
      </c>
      <c r="D8" s="2" t="s">
        <v>5</v>
      </c>
      <c r="E8" s="2" t="s">
        <v>32</v>
      </c>
      <c r="F8" s="1">
        <v>44.189701395950799</v>
      </c>
    </row>
    <row r="9" spans="1:6" ht="15.75" customHeight="1">
      <c r="A9" s="2" t="s">
        <v>10</v>
      </c>
      <c r="B9" s="1" t="s">
        <v>343</v>
      </c>
      <c r="C9" s="2" t="s">
        <v>385</v>
      </c>
      <c r="D9" s="2" t="s">
        <v>5</v>
      </c>
      <c r="E9" s="2" t="s">
        <v>32</v>
      </c>
      <c r="F9" s="1">
        <v>27.020889811856001</v>
      </c>
    </row>
    <row r="10" spans="1:6" ht="15.75" customHeight="1">
      <c r="A10" s="2" t="s">
        <v>11</v>
      </c>
      <c r="B10" s="1" t="s">
        <v>344</v>
      </c>
      <c r="C10" s="2" t="s">
        <v>385</v>
      </c>
      <c r="D10" s="2" t="s">
        <v>5</v>
      </c>
      <c r="E10" s="2" t="s">
        <v>32</v>
      </c>
      <c r="F10" s="1">
        <v>43.338539409451101</v>
      </c>
    </row>
    <row r="11" spans="1:6" ht="15.75" customHeight="1">
      <c r="A11" s="2" t="s">
        <v>12</v>
      </c>
      <c r="B11" s="1" t="s">
        <v>345</v>
      </c>
      <c r="C11" s="2" t="s">
        <v>385</v>
      </c>
      <c r="D11" s="2" t="s">
        <v>5</v>
      </c>
      <c r="E11" s="2" t="s">
        <v>32</v>
      </c>
      <c r="F11" s="1">
        <v>87.422518847833203</v>
      </c>
    </row>
    <row r="12" spans="1:6" ht="15.75" customHeight="1">
      <c r="A12" s="2" t="s">
        <v>13</v>
      </c>
      <c r="B12" s="1" t="s">
        <v>346</v>
      </c>
      <c r="C12" s="2" t="s">
        <v>385</v>
      </c>
      <c r="D12" s="2" t="s">
        <v>5</v>
      </c>
      <c r="E12" s="2" t="s">
        <v>32</v>
      </c>
      <c r="F12" s="1">
        <v>44.156387433338203</v>
      </c>
    </row>
    <row r="13" spans="1:6" ht="15.75" customHeight="1">
      <c r="A13" s="2" t="s">
        <v>14</v>
      </c>
      <c r="B13" s="1" t="s">
        <v>347</v>
      </c>
      <c r="C13" s="2" t="s">
        <v>385</v>
      </c>
      <c r="D13" s="2" t="s">
        <v>5</v>
      </c>
      <c r="E13" s="2" t="s">
        <v>32</v>
      </c>
      <c r="F13" s="1">
        <v>55.1155810535138</v>
      </c>
    </row>
    <row r="14" spans="1:6" ht="15.75" customHeight="1">
      <c r="A14" s="2" t="s">
        <v>15</v>
      </c>
      <c r="B14" s="1" t="s">
        <v>348</v>
      </c>
      <c r="C14" s="2" t="s">
        <v>385</v>
      </c>
      <c r="D14" s="2" t="s">
        <v>5</v>
      </c>
      <c r="E14" s="2" t="s">
        <v>32</v>
      </c>
      <c r="F14" s="1">
        <v>28.241171905938899</v>
      </c>
    </row>
    <row r="15" spans="1:6" ht="15.75" customHeight="1">
      <c r="A15" s="2" t="s">
        <v>16</v>
      </c>
      <c r="B15" s="1" t="s">
        <v>349</v>
      </c>
      <c r="C15" s="2" t="s">
        <v>385</v>
      </c>
      <c r="D15" s="2" t="s">
        <v>5</v>
      </c>
      <c r="E15" s="2" t="s">
        <v>32</v>
      </c>
      <c r="F15" s="1">
        <v>40.045372995305698</v>
      </c>
    </row>
    <row r="16" spans="1:6" ht="15.75" customHeight="1">
      <c r="A16" s="2" t="s">
        <v>17</v>
      </c>
      <c r="B16" s="1" t="s">
        <v>350</v>
      </c>
      <c r="C16" s="2" t="s">
        <v>385</v>
      </c>
      <c r="D16" s="2" t="s">
        <v>5</v>
      </c>
      <c r="E16" s="2" t="s">
        <v>32</v>
      </c>
      <c r="F16" s="1">
        <v>51.784291209377301</v>
      </c>
    </row>
    <row r="17" spans="1:6" ht="15.75" customHeight="1">
      <c r="A17" s="2" t="s">
        <v>18</v>
      </c>
      <c r="B17" s="1" t="s">
        <v>351</v>
      </c>
      <c r="C17" s="2" t="s">
        <v>385</v>
      </c>
      <c r="D17" s="2" t="s">
        <v>5</v>
      </c>
      <c r="E17" s="2" t="s">
        <v>32</v>
      </c>
      <c r="F17" s="1">
        <v>40.045569726645603</v>
      </c>
    </row>
    <row r="18" spans="1:6" ht="15.75" customHeight="1">
      <c r="A18" s="2" t="s">
        <v>19</v>
      </c>
      <c r="B18" s="1" t="s">
        <v>352</v>
      </c>
      <c r="C18" s="2" t="s">
        <v>385</v>
      </c>
      <c r="D18" s="2" t="s">
        <v>5</v>
      </c>
      <c r="E18" s="2" t="s">
        <v>32</v>
      </c>
      <c r="F18" s="1">
        <v>48.201394098315497</v>
      </c>
    </row>
    <row r="19" spans="1:6" ht="15.75" customHeight="1">
      <c r="A19" s="2" t="s">
        <v>20</v>
      </c>
      <c r="B19" s="1" t="s">
        <v>353</v>
      </c>
      <c r="C19" s="2" t="s">
        <v>385</v>
      </c>
      <c r="D19" s="2" t="s">
        <v>5</v>
      </c>
      <c r="E19" s="2" t="s">
        <v>32</v>
      </c>
      <c r="F19" s="1">
        <v>48.565587538031799</v>
      </c>
    </row>
    <row r="20" spans="1:6" ht="15.75" customHeight="1">
      <c r="A20" s="2" t="s">
        <v>21</v>
      </c>
      <c r="B20" s="1" t="s">
        <v>354</v>
      </c>
      <c r="C20" s="2" t="s">
        <v>385</v>
      </c>
      <c r="D20" s="2" t="s">
        <v>5</v>
      </c>
      <c r="E20" s="2" t="s">
        <v>32</v>
      </c>
      <c r="F20" s="1">
        <v>39.592839290728698</v>
      </c>
    </row>
    <row r="21" spans="1:6" ht="15.75" customHeight="1">
      <c r="A21" s="2" t="s">
        <v>22</v>
      </c>
      <c r="B21" s="1" t="s">
        <v>355</v>
      </c>
      <c r="C21" s="2" t="s">
        <v>385</v>
      </c>
      <c r="D21" s="2" t="s">
        <v>5</v>
      </c>
      <c r="E21" s="2" t="s">
        <v>32</v>
      </c>
      <c r="F21" s="1">
        <v>42.597157536927298</v>
      </c>
    </row>
    <row r="22" spans="1:6" ht="15.75" customHeight="1">
      <c r="A22" s="2" t="s">
        <v>23</v>
      </c>
      <c r="B22" s="1" t="s">
        <v>356</v>
      </c>
      <c r="C22" s="2" t="s">
        <v>385</v>
      </c>
      <c r="D22" s="2" t="s">
        <v>5</v>
      </c>
      <c r="E22" s="2" t="s">
        <v>32</v>
      </c>
      <c r="F22" s="1">
        <v>33.498735129026002</v>
      </c>
    </row>
    <row r="23" spans="1:6" ht="15.75" customHeight="1">
      <c r="A23" s="2" t="s">
        <v>24</v>
      </c>
      <c r="B23" s="1" t="s">
        <v>357</v>
      </c>
      <c r="C23" s="2" t="s">
        <v>385</v>
      </c>
      <c r="D23" s="2" t="s">
        <v>5</v>
      </c>
      <c r="E23" s="2" t="s">
        <v>32</v>
      </c>
      <c r="F23" s="1">
        <v>51.838172244055599</v>
      </c>
    </row>
    <row r="24" spans="1:6" ht="15.75" customHeight="1">
      <c r="A24" s="2" t="s">
        <v>25</v>
      </c>
      <c r="B24" s="1" t="s">
        <v>358</v>
      </c>
      <c r="C24" s="2" t="s">
        <v>385</v>
      </c>
      <c r="D24" s="2" t="s">
        <v>5</v>
      </c>
      <c r="E24" s="2" t="s">
        <v>32</v>
      </c>
      <c r="F24" s="1">
        <v>47.331918783788403</v>
      </c>
    </row>
    <row r="25" spans="1:6" ht="15.75" customHeight="1">
      <c r="A25" s="2" t="s">
        <v>26</v>
      </c>
      <c r="B25" s="1" t="s">
        <v>359</v>
      </c>
      <c r="C25" s="2" t="s">
        <v>385</v>
      </c>
      <c r="D25" s="2" t="s">
        <v>5</v>
      </c>
      <c r="E25" s="2" t="s">
        <v>32</v>
      </c>
      <c r="F25" s="1">
        <v>15.1604290175137</v>
      </c>
    </row>
    <row r="26" spans="1:6" ht="15.75" customHeight="1">
      <c r="A26" s="2" t="s">
        <v>27</v>
      </c>
      <c r="B26" s="1" t="s">
        <v>360</v>
      </c>
      <c r="C26" s="2" t="s">
        <v>385</v>
      </c>
      <c r="D26" s="2" t="s">
        <v>5</v>
      </c>
      <c r="E26" s="2" t="s">
        <v>32</v>
      </c>
      <c r="F26" s="1">
        <v>40.379941274922501</v>
      </c>
    </row>
    <row r="27" spans="1:6" ht="15.75" customHeight="1">
      <c r="A27" s="2" t="s">
        <v>28</v>
      </c>
      <c r="B27" s="1" t="s">
        <v>361</v>
      </c>
      <c r="C27" s="2" t="s">
        <v>385</v>
      </c>
      <c r="D27" s="2" t="s">
        <v>5</v>
      </c>
      <c r="E27" s="2" t="s">
        <v>32</v>
      </c>
      <c r="F27" s="1">
        <v>39.2999135323616</v>
      </c>
    </row>
    <row r="28" spans="1:6" ht="15.75" customHeight="1">
      <c r="A28" s="2" t="s">
        <v>29</v>
      </c>
      <c r="B28" s="1" t="s">
        <v>362</v>
      </c>
      <c r="C28" s="2" t="s">
        <v>385</v>
      </c>
      <c r="D28" s="2" t="s">
        <v>5</v>
      </c>
      <c r="E28" s="2" t="s">
        <v>32</v>
      </c>
      <c r="F28" s="1">
        <v>46.4341195759256</v>
      </c>
    </row>
    <row r="29" spans="1:6" ht="15.75" customHeight="1">
      <c r="A29" s="2" t="s">
        <v>30</v>
      </c>
      <c r="B29" s="1" t="s">
        <v>363</v>
      </c>
      <c r="C29" s="2" t="s">
        <v>385</v>
      </c>
      <c r="D29" s="2" t="s">
        <v>5</v>
      </c>
      <c r="E29" s="2" t="s">
        <v>32</v>
      </c>
      <c r="F29" s="1">
        <v>40.1142629709313</v>
      </c>
    </row>
    <row r="30" spans="1:6" ht="15.75" customHeight="1">
      <c r="A30" s="2" t="s">
        <v>31</v>
      </c>
      <c r="B30" s="1" t="s">
        <v>364</v>
      </c>
      <c r="C30" s="2" t="s">
        <v>385</v>
      </c>
      <c r="D30" s="2" t="s">
        <v>5</v>
      </c>
      <c r="E30" s="2" t="s">
        <v>32</v>
      </c>
      <c r="F30" s="1">
        <v>55.948869010386801</v>
      </c>
    </row>
    <row r="31" spans="1:6" ht="15.75" customHeight="1">
      <c r="A31" s="2" t="s">
        <v>32</v>
      </c>
      <c r="B31" s="1" t="s">
        <v>365</v>
      </c>
      <c r="C31" s="2" t="s">
        <v>385</v>
      </c>
      <c r="D31" s="2" t="s">
        <v>5</v>
      </c>
      <c r="E31" s="2" t="s">
        <v>32</v>
      </c>
      <c r="F31" s="1">
        <v>53.4957198300025</v>
      </c>
    </row>
    <row r="32" spans="1:6" ht="15.75" customHeight="1">
      <c r="A32" s="2" t="s">
        <v>33</v>
      </c>
      <c r="B32" s="1" t="s">
        <v>366</v>
      </c>
      <c r="C32" s="2" t="s">
        <v>385</v>
      </c>
      <c r="D32" s="2" t="s">
        <v>5</v>
      </c>
      <c r="E32" s="2" t="s">
        <v>32</v>
      </c>
      <c r="F32" s="1">
        <v>47.1714001707115</v>
      </c>
    </row>
    <row r="33" spans="1:6" ht="15.75" customHeight="1">
      <c r="A33" s="2" t="s">
        <v>34</v>
      </c>
      <c r="B33" s="1" t="s">
        <v>367</v>
      </c>
      <c r="C33" s="2" t="s">
        <v>385</v>
      </c>
      <c r="D33" s="2" t="s">
        <v>5</v>
      </c>
      <c r="E33" s="2" t="s">
        <v>32</v>
      </c>
      <c r="F33" s="1">
        <v>40.491270189646102</v>
      </c>
    </row>
    <row r="34" spans="1:6" ht="15.75" customHeight="1">
      <c r="A34" s="2" t="s">
        <v>35</v>
      </c>
      <c r="B34" s="1" t="s">
        <v>368</v>
      </c>
      <c r="C34" s="2" t="s">
        <v>385</v>
      </c>
      <c r="D34" s="2" t="s">
        <v>5</v>
      </c>
      <c r="E34" s="2" t="s">
        <v>32</v>
      </c>
      <c r="F34" s="1">
        <v>37.450471385864901</v>
      </c>
    </row>
    <row r="35" spans="1:6" ht="15.75" customHeight="1">
      <c r="A35" s="2" t="s">
        <v>3</v>
      </c>
      <c r="B35" s="1" t="s">
        <v>336</v>
      </c>
      <c r="C35" s="2" t="s">
        <v>386</v>
      </c>
      <c r="D35" s="2" t="s">
        <v>5</v>
      </c>
      <c r="E35" s="2" t="s">
        <v>32</v>
      </c>
      <c r="F35" s="1">
        <v>50.377891017576097</v>
      </c>
    </row>
    <row r="36" spans="1:6" ht="15.75" customHeight="1">
      <c r="A36" s="2" t="s">
        <v>4</v>
      </c>
      <c r="B36" s="1" t="s">
        <v>337</v>
      </c>
      <c r="C36" s="2" t="s">
        <v>386</v>
      </c>
      <c r="D36" s="2" t="s">
        <v>5</v>
      </c>
      <c r="E36" s="2" t="s">
        <v>32</v>
      </c>
      <c r="F36" s="1">
        <v>51.572764248898601</v>
      </c>
    </row>
    <row r="37" spans="1:6" ht="15.75" customHeight="1">
      <c r="A37" s="2" t="s">
        <v>5</v>
      </c>
      <c r="B37" s="1" t="s">
        <v>338</v>
      </c>
      <c r="C37" s="2" t="s">
        <v>386</v>
      </c>
      <c r="D37" s="2" t="s">
        <v>5</v>
      </c>
      <c r="E37" s="2" t="s">
        <v>32</v>
      </c>
      <c r="F37" s="1">
        <v>41.721355916384901</v>
      </c>
    </row>
    <row r="38" spans="1:6" ht="15.75" customHeight="1">
      <c r="A38" s="2" t="s">
        <v>6</v>
      </c>
      <c r="B38" s="1" t="s">
        <v>339</v>
      </c>
      <c r="C38" s="2" t="s">
        <v>386</v>
      </c>
      <c r="D38" s="2" t="s">
        <v>5</v>
      </c>
      <c r="E38" s="2" t="s">
        <v>32</v>
      </c>
      <c r="F38" s="1">
        <v>44.122738143993999</v>
      </c>
    </row>
    <row r="39" spans="1:6" ht="15.75" customHeight="1">
      <c r="A39" s="2" t="s">
        <v>7</v>
      </c>
      <c r="B39" s="1" t="s">
        <v>340</v>
      </c>
      <c r="C39" s="2" t="s">
        <v>386</v>
      </c>
      <c r="D39" s="2" t="s">
        <v>5</v>
      </c>
      <c r="E39" s="2" t="s">
        <v>32</v>
      </c>
      <c r="F39" s="1">
        <v>27.580345345324201</v>
      </c>
    </row>
    <row r="40" spans="1:6" ht="15.75" customHeight="1">
      <c r="A40" s="2" t="s">
        <v>8</v>
      </c>
      <c r="B40" s="1" t="s">
        <v>341</v>
      </c>
      <c r="C40" s="2" t="s">
        <v>386</v>
      </c>
      <c r="D40" s="2" t="s">
        <v>5</v>
      </c>
      <c r="E40" s="2" t="s">
        <v>32</v>
      </c>
      <c r="F40" s="1">
        <v>63.424112455111697</v>
      </c>
    </row>
    <row r="41" spans="1:6" ht="15.75" customHeight="1">
      <c r="A41" s="2" t="s">
        <v>9</v>
      </c>
      <c r="B41" s="1" t="s">
        <v>342</v>
      </c>
      <c r="C41" s="2" t="s">
        <v>386</v>
      </c>
      <c r="D41" s="2" t="s">
        <v>5</v>
      </c>
      <c r="E41" s="2" t="s">
        <v>32</v>
      </c>
      <c r="F41" s="1">
        <v>53.525758129338698</v>
      </c>
    </row>
    <row r="42" spans="1:6" ht="15.75" customHeight="1">
      <c r="A42" s="2" t="s">
        <v>10</v>
      </c>
      <c r="B42" s="1" t="s">
        <v>343</v>
      </c>
      <c r="C42" s="2" t="s">
        <v>386</v>
      </c>
      <c r="D42" s="2" t="s">
        <v>5</v>
      </c>
      <c r="E42" s="2" t="s">
        <v>32</v>
      </c>
      <c r="F42" s="1">
        <v>27.289158261431599</v>
      </c>
    </row>
    <row r="43" spans="1:6" ht="15.75" customHeight="1">
      <c r="A43" s="2" t="s">
        <v>11</v>
      </c>
      <c r="B43" s="1" t="s">
        <v>344</v>
      </c>
      <c r="C43" s="2" t="s">
        <v>386</v>
      </c>
      <c r="D43" s="2" t="s">
        <v>5</v>
      </c>
      <c r="E43" s="2" t="s">
        <v>32</v>
      </c>
      <c r="F43" s="1">
        <v>47.884421719780001</v>
      </c>
    </row>
    <row r="44" spans="1:6" ht="15.75" customHeight="1">
      <c r="A44" s="2" t="s">
        <v>12</v>
      </c>
      <c r="B44" s="1" t="s">
        <v>345</v>
      </c>
      <c r="C44" s="2" t="s">
        <v>386</v>
      </c>
      <c r="D44" s="2" t="s">
        <v>5</v>
      </c>
      <c r="E44" s="2" t="s">
        <v>32</v>
      </c>
      <c r="F44" s="1">
        <v>91.643383638522806</v>
      </c>
    </row>
    <row r="45" spans="1:6" ht="15.75" customHeight="1">
      <c r="A45" s="2" t="s">
        <v>13</v>
      </c>
      <c r="B45" s="1" t="s">
        <v>346</v>
      </c>
      <c r="C45" s="2" t="s">
        <v>386</v>
      </c>
      <c r="D45" s="2" t="s">
        <v>5</v>
      </c>
      <c r="E45" s="2" t="s">
        <v>32</v>
      </c>
      <c r="F45" s="1">
        <v>47.301160874699299</v>
      </c>
    </row>
    <row r="46" spans="1:6" ht="15.75" customHeight="1">
      <c r="A46" s="2" t="s">
        <v>14</v>
      </c>
      <c r="B46" s="1" t="s">
        <v>347</v>
      </c>
      <c r="C46" s="2" t="s">
        <v>386</v>
      </c>
      <c r="D46" s="2" t="s">
        <v>5</v>
      </c>
      <c r="E46" s="2" t="s">
        <v>32</v>
      </c>
      <c r="F46" s="1">
        <v>56.3174605577994</v>
      </c>
    </row>
    <row r="47" spans="1:6" ht="15.75" customHeight="1">
      <c r="A47" s="2" t="s">
        <v>15</v>
      </c>
      <c r="B47" s="1" t="s">
        <v>348</v>
      </c>
      <c r="C47" s="2" t="s">
        <v>386</v>
      </c>
      <c r="D47" s="2" t="s">
        <v>5</v>
      </c>
      <c r="E47" s="2" t="s">
        <v>32</v>
      </c>
      <c r="F47" s="1">
        <v>31.5558369035931</v>
      </c>
    </row>
    <row r="48" spans="1:6" ht="15.75" customHeight="1">
      <c r="A48" s="2" t="s">
        <v>16</v>
      </c>
      <c r="B48" s="1" t="s">
        <v>349</v>
      </c>
      <c r="C48" s="2" t="s">
        <v>386</v>
      </c>
      <c r="D48" s="2" t="s">
        <v>5</v>
      </c>
      <c r="E48" s="2" t="s">
        <v>32</v>
      </c>
      <c r="F48" s="1">
        <v>44.954569697477602</v>
      </c>
    </row>
    <row r="49" spans="1:6" ht="15.75" customHeight="1">
      <c r="A49" s="2" t="s">
        <v>17</v>
      </c>
      <c r="B49" s="1" t="s">
        <v>350</v>
      </c>
      <c r="C49" s="2" t="s">
        <v>386</v>
      </c>
      <c r="D49" s="2" t="s">
        <v>5</v>
      </c>
      <c r="E49" s="2" t="s">
        <v>32</v>
      </c>
      <c r="F49" s="1">
        <v>52.221679793241698</v>
      </c>
    </row>
    <row r="50" spans="1:6" ht="15.75" customHeight="1">
      <c r="A50" s="2" t="s">
        <v>18</v>
      </c>
      <c r="B50" s="1" t="s">
        <v>351</v>
      </c>
      <c r="C50" s="2" t="s">
        <v>386</v>
      </c>
      <c r="D50" s="2" t="s">
        <v>5</v>
      </c>
      <c r="E50" s="2" t="s">
        <v>32</v>
      </c>
      <c r="F50" s="1">
        <v>42.789169333953303</v>
      </c>
    </row>
    <row r="51" spans="1:6" ht="13">
      <c r="A51" s="2" t="s">
        <v>19</v>
      </c>
      <c r="B51" s="1" t="s">
        <v>352</v>
      </c>
      <c r="C51" s="2" t="s">
        <v>386</v>
      </c>
      <c r="D51" s="2" t="s">
        <v>5</v>
      </c>
      <c r="E51" s="2" t="s">
        <v>32</v>
      </c>
      <c r="F51" s="1">
        <v>50.751440368912498</v>
      </c>
    </row>
    <row r="52" spans="1:6" ht="13">
      <c r="A52" s="2" t="s">
        <v>20</v>
      </c>
      <c r="B52" s="1" t="s">
        <v>353</v>
      </c>
      <c r="C52" s="2" t="s">
        <v>386</v>
      </c>
      <c r="D52" s="2" t="s">
        <v>5</v>
      </c>
      <c r="E52" s="2" t="s">
        <v>32</v>
      </c>
      <c r="F52" s="1">
        <v>49.400440989302503</v>
      </c>
    </row>
    <row r="53" spans="1:6" ht="13">
      <c r="A53" s="2" t="s">
        <v>21</v>
      </c>
      <c r="B53" s="1" t="s">
        <v>354</v>
      </c>
      <c r="C53" s="2" t="s">
        <v>386</v>
      </c>
      <c r="D53" s="2" t="s">
        <v>5</v>
      </c>
      <c r="E53" s="2" t="s">
        <v>32</v>
      </c>
      <c r="F53" s="1">
        <v>38.193510943827803</v>
      </c>
    </row>
    <row r="54" spans="1:6" ht="13">
      <c r="A54" s="2" t="s">
        <v>22</v>
      </c>
      <c r="B54" s="1" t="s">
        <v>355</v>
      </c>
      <c r="C54" s="2" t="s">
        <v>386</v>
      </c>
      <c r="D54" s="2" t="s">
        <v>5</v>
      </c>
      <c r="E54" s="2" t="s">
        <v>32</v>
      </c>
      <c r="F54" s="1">
        <v>39.124129590135198</v>
      </c>
    </row>
    <row r="55" spans="1:6" ht="13">
      <c r="A55" s="2" t="s">
        <v>23</v>
      </c>
      <c r="B55" s="1" t="s">
        <v>356</v>
      </c>
      <c r="C55" s="2" t="s">
        <v>386</v>
      </c>
      <c r="D55" s="2" t="s">
        <v>5</v>
      </c>
      <c r="E55" s="2" t="s">
        <v>32</v>
      </c>
      <c r="F55" s="1">
        <v>37.953713565717202</v>
      </c>
    </row>
    <row r="56" spans="1:6" ht="13">
      <c r="A56" s="2" t="s">
        <v>24</v>
      </c>
      <c r="B56" s="1" t="s">
        <v>357</v>
      </c>
      <c r="C56" s="2" t="s">
        <v>386</v>
      </c>
      <c r="D56" s="2" t="s">
        <v>5</v>
      </c>
      <c r="E56" s="2" t="s">
        <v>32</v>
      </c>
      <c r="F56" s="1">
        <v>57.7595262373369</v>
      </c>
    </row>
    <row r="57" spans="1:6" ht="13">
      <c r="A57" s="2" t="s">
        <v>25</v>
      </c>
      <c r="B57" s="1" t="s">
        <v>358</v>
      </c>
      <c r="C57" s="2" t="s">
        <v>386</v>
      </c>
      <c r="D57" s="2" t="s">
        <v>5</v>
      </c>
      <c r="E57" s="2" t="s">
        <v>32</v>
      </c>
      <c r="F57" s="1">
        <v>42.686642179221899</v>
      </c>
    </row>
    <row r="58" spans="1:6" ht="13">
      <c r="A58" s="2" t="s">
        <v>26</v>
      </c>
      <c r="B58" s="1" t="s">
        <v>359</v>
      </c>
      <c r="C58" s="2" t="s">
        <v>386</v>
      </c>
      <c r="D58" s="2" t="s">
        <v>5</v>
      </c>
      <c r="E58" s="2" t="s">
        <v>32</v>
      </c>
      <c r="F58" s="1">
        <v>20.5659088670457</v>
      </c>
    </row>
    <row r="59" spans="1:6" ht="13">
      <c r="A59" s="2" t="s">
        <v>27</v>
      </c>
      <c r="B59" s="1" t="s">
        <v>360</v>
      </c>
      <c r="C59" s="2" t="s">
        <v>386</v>
      </c>
      <c r="D59" s="2" t="s">
        <v>5</v>
      </c>
      <c r="E59" s="2" t="s">
        <v>32</v>
      </c>
      <c r="F59" s="1">
        <v>42.453723102184597</v>
      </c>
    </row>
    <row r="60" spans="1:6" ht="13">
      <c r="A60" s="2" t="s">
        <v>28</v>
      </c>
      <c r="B60" s="1" t="s">
        <v>361</v>
      </c>
      <c r="C60" s="2" t="s">
        <v>386</v>
      </c>
      <c r="D60" s="2" t="s">
        <v>5</v>
      </c>
      <c r="E60" s="2" t="s">
        <v>32</v>
      </c>
      <c r="F60" s="1">
        <v>43.948870094367699</v>
      </c>
    </row>
    <row r="61" spans="1:6" ht="13">
      <c r="A61" s="2" t="s">
        <v>29</v>
      </c>
      <c r="B61" s="1" t="s">
        <v>362</v>
      </c>
      <c r="C61" s="2" t="s">
        <v>386</v>
      </c>
      <c r="D61" s="2" t="s">
        <v>5</v>
      </c>
      <c r="E61" s="2" t="s">
        <v>32</v>
      </c>
      <c r="F61" s="1">
        <v>51.677512918275902</v>
      </c>
    </row>
    <row r="62" spans="1:6" ht="13">
      <c r="A62" s="2" t="s">
        <v>30</v>
      </c>
      <c r="B62" s="1" t="s">
        <v>363</v>
      </c>
      <c r="C62" s="2" t="s">
        <v>386</v>
      </c>
      <c r="D62" s="2" t="s">
        <v>5</v>
      </c>
      <c r="E62" s="2" t="s">
        <v>32</v>
      </c>
      <c r="F62" s="1">
        <v>46.0847349481934</v>
      </c>
    </row>
    <row r="63" spans="1:6" ht="13">
      <c r="A63" s="2" t="s">
        <v>31</v>
      </c>
      <c r="B63" s="1" t="s">
        <v>364</v>
      </c>
      <c r="C63" s="2" t="s">
        <v>386</v>
      </c>
      <c r="D63" s="2" t="s">
        <v>5</v>
      </c>
      <c r="E63" s="2" t="s">
        <v>32</v>
      </c>
      <c r="F63" s="1">
        <v>59.822754735201102</v>
      </c>
    </row>
    <row r="64" spans="1:6" ht="13">
      <c r="A64" s="2" t="s">
        <v>32</v>
      </c>
      <c r="B64" s="1" t="s">
        <v>365</v>
      </c>
      <c r="C64" s="2" t="s">
        <v>386</v>
      </c>
      <c r="D64" s="2" t="s">
        <v>5</v>
      </c>
      <c r="E64" s="2" t="s">
        <v>32</v>
      </c>
      <c r="F64" s="1">
        <v>54.443744644774704</v>
      </c>
    </row>
    <row r="65" spans="1:6" ht="13">
      <c r="A65" s="2" t="s">
        <v>33</v>
      </c>
      <c r="B65" s="1" t="s">
        <v>366</v>
      </c>
      <c r="C65" s="2" t="s">
        <v>386</v>
      </c>
      <c r="D65" s="2" t="s">
        <v>5</v>
      </c>
      <c r="E65" s="2" t="s">
        <v>32</v>
      </c>
      <c r="F65" s="1">
        <v>52.595822080235102</v>
      </c>
    </row>
    <row r="66" spans="1:6" ht="13">
      <c r="A66" s="2" t="s">
        <v>34</v>
      </c>
      <c r="B66" s="1" t="s">
        <v>367</v>
      </c>
      <c r="C66" s="2" t="s">
        <v>386</v>
      </c>
      <c r="D66" s="2" t="s">
        <v>5</v>
      </c>
      <c r="E66" s="2" t="s">
        <v>32</v>
      </c>
      <c r="F66" s="1">
        <v>43.216605496894203</v>
      </c>
    </row>
    <row r="67" spans="1:6" ht="13">
      <c r="A67" s="2" t="s">
        <v>35</v>
      </c>
      <c r="B67" s="1" t="s">
        <v>368</v>
      </c>
      <c r="C67" s="2" t="s">
        <v>386</v>
      </c>
      <c r="D67" s="2" t="s">
        <v>5</v>
      </c>
      <c r="E67" s="2" t="s">
        <v>32</v>
      </c>
      <c r="F67" s="1">
        <v>40.974658301917003</v>
      </c>
    </row>
    <row r="68" spans="1:6" ht="13">
      <c r="A68" s="2" t="s">
        <v>3</v>
      </c>
      <c r="B68" s="1" t="s">
        <v>336</v>
      </c>
      <c r="C68" s="2" t="s">
        <v>369</v>
      </c>
      <c r="D68" s="2" t="s">
        <v>5</v>
      </c>
      <c r="E68" s="2" t="s">
        <v>32</v>
      </c>
      <c r="F68" s="1">
        <v>54.537604165192</v>
      </c>
    </row>
    <row r="69" spans="1:6" ht="13">
      <c r="A69" s="2" t="s">
        <v>4</v>
      </c>
      <c r="B69" s="1" t="s">
        <v>337</v>
      </c>
      <c r="C69" s="2" t="s">
        <v>369</v>
      </c>
      <c r="D69" s="2" t="s">
        <v>5</v>
      </c>
      <c r="E69" s="2" t="s">
        <v>32</v>
      </c>
      <c r="F69" s="1">
        <v>58.923038908213101</v>
      </c>
    </row>
    <row r="70" spans="1:6" ht="13">
      <c r="A70" s="2" t="s">
        <v>5</v>
      </c>
      <c r="B70" s="1" t="s">
        <v>338</v>
      </c>
      <c r="C70" s="2" t="s">
        <v>369</v>
      </c>
      <c r="D70" s="2" t="s">
        <v>5</v>
      </c>
      <c r="E70" s="2" t="s">
        <v>32</v>
      </c>
      <c r="F70" s="1">
        <v>44.525307969914898</v>
      </c>
    </row>
    <row r="71" spans="1:6" ht="13">
      <c r="A71" s="2" t="s">
        <v>6</v>
      </c>
      <c r="B71" s="1" t="s">
        <v>339</v>
      </c>
      <c r="C71" s="2" t="s">
        <v>369</v>
      </c>
      <c r="D71" s="2" t="s">
        <v>5</v>
      </c>
      <c r="E71" s="2" t="s">
        <v>32</v>
      </c>
      <c r="F71" s="1">
        <v>37.107695262875303</v>
      </c>
    </row>
    <row r="72" spans="1:6" ht="13">
      <c r="A72" s="2" t="s">
        <v>7</v>
      </c>
      <c r="B72" s="1" t="s">
        <v>340</v>
      </c>
      <c r="C72" s="2" t="s">
        <v>369</v>
      </c>
      <c r="D72" s="2" t="s">
        <v>5</v>
      </c>
      <c r="E72" s="2" t="s">
        <v>32</v>
      </c>
      <c r="F72" s="1">
        <v>40.998825252515502</v>
      </c>
    </row>
    <row r="73" spans="1:6" ht="13">
      <c r="A73" s="2" t="s">
        <v>8</v>
      </c>
      <c r="B73" s="1" t="s">
        <v>341</v>
      </c>
      <c r="C73" s="2" t="s">
        <v>369</v>
      </c>
      <c r="D73" s="2" t="s">
        <v>5</v>
      </c>
      <c r="E73" s="2" t="s">
        <v>32</v>
      </c>
      <c r="F73" s="1">
        <v>69.997083454856096</v>
      </c>
    </row>
    <row r="74" spans="1:6" ht="13">
      <c r="A74" s="2" t="s">
        <v>9</v>
      </c>
      <c r="B74" s="1" t="s">
        <v>342</v>
      </c>
      <c r="C74" s="2" t="s">
        <v>369</v>
      </c>
      <c r="D74" s="2" t="s">
        <v>5</v>
      </c>
      <c r="E74" s="2" t="s">
        <v>32</v>
      </c>
      <c r="F74" s="1">
        <v>56.245098834536698</v>
      </c>
    </row>
    <row r="75" spans="1:6" ht="13">
      <c r="A75" s="2" t="s">
        <v>10</v>
      </c>
      <c r="B75" s="1" t="s">
        <v>343</v>
      </c>
      <c r="C75" s="2" t="s">
        <v>369</v>
      </c>
      <c r="D75" s="2" t="s">
        <v>5</v>
      </c>
      <c r="E75" s="2" t="s">
        <v>32</v>
      </c>
      <c r="F75" s="1">
        <v>32.9267968231133</v>
      </c>
    </row>
    <row r="76" spans="1:6" ht="13">
      <c r="A76" s="2" t="s">
        <v>11</v>
      </c>
      <c r="B76" s="1" t="s">
        <v>344</v>
      </c>
      <c r="C76" s="2" t="s">
        <v>369</v>
      </c>
      <c r="D76" s="2" t="s">
        <v>5</v>
      </c>
      <c r="E76" s="2" t="s">
        <v>32</v>
      </c>
      <c r="F76" s="1">
        <v>50.049365718092297</v>
      </c>
    </row>
    <row r="77" spans="1:6" ht="13">
      <c r="A77" s="2" t="s">
        <v>12</v>
      </c>
      <c r="B77" s="1" t="s">
        <v>345</v>
      </c>
      <c r="C77" s="2" t="s">
        <v>369</v>
      </c>
      <c r="D77" s="2" t="s">
        <v>5</v>
      </c>
      <c r="E77" s="2" t="s">
        <v>32</v>
      </c>
      <c r="F77" s="1">
        <v>94.4275588613162</v>
      </c>
    </row>
    <row r="78" spans="1:6" ht="13">
      <c r="A78" s="2" t="s">
        <v>13</v>
      </c>
      <c r="B78" s="1" t="s">
        <v>346</v>
      </c>
      <c r="C78" s="2" t="s">
        <v>369</v>
      </c>
      <c r="D78" s="2" t="s">
        <v>5</v>
      </c>
      <c r="E78" s="2" t="s">
        <v>32</v>
      </c>
      <c r="F78" s="1">
        <v>50.923515689929999</v>
      </c>
    </row>
    <row r="79" spans="1:6" ht="13">
      <c r="A79" s="2" t="s">
        <v>14</v>
      </c>
      <c r="B79" s="1" t="s">
        <v>347</v>
      </c>
      <c r="C79" s="2" t="s">
        <v>369</v>
      </c>
      <c r="D79" s="2" t="s">
        <v>5</v>
      </c>
      <c r="E79" s="2" t="s">
        <v>32</v>
      </c>
      <c r="F79" s="1">
        <v>62.069211843528301</v>
      </c>
    </row>
    <row r="80" spans="1:6" ht="13">
      <c r="A80" s="2" t="s">
        <v>15</v>
      </c>
      <c r="B80" s="1" t="s">
        <v>348</v>
      </c>
      <c r="C80" s="2" t="s">
        <v>369</v>
      </c>
      <c r="D80" s="2" t="s">
        <v>5</v>
      </c>
      <c r="E80" s="2" t="s">
        <v>32</v>
      </c>
      <c r="F80" s="1">
        <v>34.386366869195903</v>
      </c>
    </row>
    <row r="81" spans="1:6" ht="13">
      <c r="A81" s="2" t="s">
        <v>16</v>
      </c>
      <c r="B81" s="1" t="s">
        <v>349</v>
      </c>
      <c r="C81" s="2" t="s">
        <v>369</v>
      </c>
      <c r="D81" s="2" t="s">
        <v>5</v>
      </c>
      <c r="E81" s="2" t="s">
        <v>32</v>
      </c>
      <c r="F81" s="1">
        <v>43.875221802835902</v>
      </c>
    </row>
    <row r="82" spans="1:6" ht="13">
      <c r="A82" s="2" t="s">
        <v>17</v>
      </c>
      <c r="B82" s="1" t="s">
        <v>350</v>
      </c>
      <c r="C82" s="2" t="s">
        <v>369</v>
      </c>
      <c r="D82" s="2" t="s">
        <v>5</v>
      </c>
      <c r="E82" s="2" t="s">
        <v>32</v>
      </c>
      <c r="F82" s="1">
        <v>58.687779641099503</v>
      </c>
    </row>
    <row r="83" spans="1:6" ht="13">
      <c r="A83" s="2" t="s">
        <v>18</v>
      </c>
      <c r="B83" s="1" t="s">
        <v>351</v>
      </c>
      <c r="C83" s="2" t="s">
        <v>369</v>
      </c>
      <c r="D83" s="2" t="s">
        <v>5</v>
      </c>
      <c r="E83" s="2" t="s">
        <v>32</v>
      </c>
      <c r="F83" s="1">
        <v>46.480978274928198</v>
      </c>
    </row>
    <row r="84" spans="1:6" ht="13">
      <c r="A84" s="2" t="s">
        <v>19</v>
      </c>
      <c r="B84" s="1" t="s">
        <v>352</v>
      </c>
      <c r="C84" s="2" t="s">
        <v>369</v>
      </c>
      <c r="D84" s="2" t="s">
        <v>5</v>
      </c>
      <c r="E84" s="2" t="s">
        <v>32</v>
      </c>
      <c r="F84" s="1">
        <v>55.943400762102499</v>
      </c>
    </row>
    <row r="85" spans="1:6" ht="13">
      <c r="A85" s="2" t="s">
        <v>20</v>
      </c>
      <c r="B85" s="1" t="s">
        <v>353</v>
      </c>
      <c r="C85" s="2" t="s">
        <v>369</v>
      </c>
      <c r="D85" s="2" t="s">
        <v>5</v>
      </c>
      <c r="E85" s="2" t="s">
        <v>32</v>
      </c>
      <c r="F85" s="1">
        <v>57.440273101818697</v>
      </c>
    </row>
    <row r="86" spans="1:6" ht="13">
      <c r="A86" s="2" t="s">
        <v>21</v>
      </c>
      <c r="B86" s="1" t="s">
        <v>354</v>
      </c>
      <c r="C86" s="2" t="s">
        <v>369</v>
      </c>
      <c r="D86" s="2" t="s">
        <v>5</v>
      </c>
      <c r="E86" s="2" t="s">
        <v>32</v>
      </c>
      <c r="F86" s="1">
        <v>46.6004890409598</v>
      </c>
    </row>
    <row r="87" spans="1:6" ht="13">
      <c r="A87" s="2" t="s">
        <v>22</v>
      </c>
      <c r="B87" s="1" t="s">
        <v>355</v>
      </c>
      <c r="C87" s="2" t="s">
        <v>369</v>
      </c>
      <c r="D87" s="2" t="s">
        <v>5</v>
      </c>
      <c r="E87" s="2" t="s">
        <v>32</v>
      </c>
      <c r="F87" s="1">
        <v>50.100413222211202</v>
      </c>
    </row>
    <row r="88" spans="1:6" ht="13">
      <c r="A88" s="2" t="s">
        <v>23</v>
      </c>
      <c r="B88" s="1" t="s">
        <v>356</v>
      </c>
      <c r="C88" s="2" t="s">
        <v>369</v>
      </c>
      <c r="D88" s="2" t="s">
        <v>5</v>
      </c>
      <c r="E88" s="2" t="s">
        <v>32</v>
      </c>
      <c r="F88" s="1">
        <v>42.875202595944899</v>
      </c>
    </row>
    <row r="89" spans="1:6" ht="13">
      <c r="A89" s="2" t="s">
        <v>24</v>
      </c>
      <c r="B89" s="1" t="s">
        <v>357</v>
      </c>
      <c r="C89" s="2" t="s">
        <v>369</v>
      </c>
      <c r="D89" s="2" t="s">
        <v>5</v>
      </c>
      <c r="E89" s="2" t="s">
        <v>32</v>
      </c>
      <c r="F89" s="1">
        <v>60.627787660178797</v>
      </c>
    </row>
    <row r="90" spans="1:6" ht="13">
      <c r="A90" s="2" t="s">
        <v>25</v>
      </c>
      <c r="B90" s="1" t="s">
        <v>358</v>
      </c>
      <c r="C90" s="2" t="s">
        <v>369</v>
      </c>
      <c r="D90" s="2" t="s">
        <v>5</v>
      </c>
      <c r="E90" s="2" t="s">
        <v>32</v>
      </c>
      <c r="F90" s="1">
        <v>49.404925724795802</v>
      </c>
    </row>
    <row r="91" spans="1:6" ht="13">
      <c r="A91" s="2" t="s">
        <v>26</v>
      </c>
      <c r="B91" s="1" t="s">
        <v>359</v>
      </c>
      <c r="C91" s="2" t="s">
        <v>369</v>
      </c>
      <c r="D91" s="2" t="s">
        <v>5</v>
      </c>
      <c r="E91" s="2" t="s">
        <v>32</v>
      </c>
      <c r="F91" s="1">
        <v>20.292796057399599</v>
      </c>
    </row>
    <row r="92" spans="1:6" ht="13">
      <c r="A92" s="2" t="s">
        <v>27</v>
      </c>
      <c r="B92" s="1" t="s">
        <v>360</v>
      </c>
      <c r="C92" s="2" t="s">
        <v>369</v>
      </c>
      <c r="D92" s="2" t="s">
        <v>5</v>
      </c>
      <c r="E92" s="2" t="s">
        <v>32</v>
      </c>
      <c r="F92" s="1">
        <v>44.722042418689099</v>
      </c>
    </row>
    <row r="93" spans="1:6" ht="13">
      <c r="A93" s="2" t="s">
        <v>28</v>
      </c>
      <c r="B93" s="1" t="s">
        <v>361</v>
      </c>
      <c r="C93" s="2" t="s">
        <v>369</v>
      </c>
      <c r="D93" s="2" t="s">
        <v>5</v>
      </c>
      <c r="E93" s="2" t="s">
        <v>32</v>
      </c>
      <c r="F93" s="1">
        <v>46.542612111635997</v>
      </c>
    </row>
    <row r="94" spans="1:6" ht="13">
      <c r="A94" s="2" t="s">
        <v>29</v>
      </c>
      <c r="B94" s="1" t="s">
        <v>362</v>
      </c>
      <c r="C94" s="2" t="s">
        <v>369</v>
      </c>
      <c r="D94" s="2" t="s">
        <v>5</v>
      </c>
      <c r="E94" s="2" t="s">
        <v>32</v>
      </c>
      <c r="F94" s="1">
        <v>51.304361390694801</v>
      </c>
    </row>
    <row r="95" spans="1:6" ht="13">
      <c r="A95" s="2" t="s">
        <v>30</v>
      </c>
      <c r="B95" s="1" t="s">
        <v>363</v>
      </c>
      <c r="C95" s="2" t="s">
        <v>369</v>
      </c>
      <c r="D95" s="2" t="s">
        <v>5</v>
      </c>
      <c r="E95" s="2" t="s">
        <v>32</v>
      </c>
      <c r="F95" s="1">
        <v>49.455958932670001</v>
      </c>
    </row>
    <row r="96" spans="1:6" ht="13">
      <c r="A96" s="2" t="s">
        <v>31</v>
      </c>
      <c r="B96" s="1" t="s">
        <v>364</v>
      </c>
      <c r="C96" s="2" t="s">
        <v>369</v>
      </c>
      <c r="D96" s="2" t="s">
        <v>5</v>
      </c>
      <c r="E96" s="2" t="s">
        <v>32</v>
      </c>
      <c r="F96" s="1">
        <v>63.394422609358799</v>
      </c>
    </row>
    <row r="97" spans="1:6" ht="13">
      <c r="A97" s="2" t="s">
        <v>32</v>
      </c>
      <c r="B97" s="1" t="s">
        <v>365</v>
      </c>
      <c r="C97" s="2" t="s">
        <v>369</v>
      </c>
      <c r="D97" s="2" t="s">
        <v>5</v>
      </c>
      <c r="E97" s="2" t="s">
        <v>32</v>
      </c>
      <c r="F97" s="1">
        <v>57.8314959375341</v>
      </c>
    </row>
    <row r="98" spans="1:6" ht="13">
      <c r="A98" s="2" t="s">
        <v>33</v>
      </c>
      <c r="B98" s="1" t="s">
        <v>366</v>
      </c>
      <c r="C98" s="2" t="s">
        <v>369</v>
      </c>
      <c r="D98" s="2" t="s">
        <v>5</v>
      </c>
      <c r="E98" s="2" t="s">
        <v>32</v>
      </c>
      <c r="F98" s="1">
        <v>55.765407694724502</v>
      </c>
    </row>
    <row r="99" spans="1:6" ht="13">
      <c r="A99" s="2" t="s">
        <v>34</v>
      </c>
      <c r="B99" s="1" t="s">
        <v>367</v>
      </c>
      <c r="C99" s="2" t="s">
        <v>369</v>
      </c>
      <c r="D99" s="2" t="s">
        <v>5</v>
      </c>
      <c r="E99" s="2" t="s">
        <v>32</v>
      </c>
      <c r="F99" s="1">
        <v>51.358025827393298</v>
      </c>
    </row>
    <row r="100" spans="1:6" ht="13">
      <c r="A100" s="2" t="s">
        <v>35</v>
      </c>
      <c r="B100" s="1" t="s">
        <v>368</v>
      </c>
      <c r="C100" s="2" t="s">
        <v>369</v>
      </c>
      <c r="D100" s="2" t="s">
        <v>5</v>
      </c>
      <c r="E100" s="2" t="s">
        <v>32</v>
      </c>
      <c r="F100" s="1">
        <v>42.966139210290997</v>
      </c>
    </row>
    <row r="101" spans="1:6" ht="13">
      <c r="A101" s="2" t="s">
        <v>3</v>
      </c>
      <c r="B101" s="1" t="s">
        <v>336</v>
      </c>
      <c r="C101" s="2" t="s">
        <v>370</v>
      </c>
      <c r="D101" s="2" t="s">
        <v>5</v>
      </c>
      <c r="E101" s="2" t="s">
        <v>32</v>
      </c>
      <c r="F101" s="1">
        <v>58.106589472003499</v>
      </c>
    </row>
    <row r="102" spans="1:6" ht="13">
      <c r="A102" s="2" t="s">
        <v>4</v>
      </c>
      <c r="B102" s="1" t="s">
        <v>337</v>
      </c>
      <c r="C102" s="2" t="s">
        <v>370</v>
      </c>
      <c r="D102" s="2" t="s">
        <v>5</v>
      </c>
      <c r="E102" s="2" t="s">
        <v>32</v>
      </c>
      <c r="F102" s="1">
        <v>56.532644917383301</v>
      </c>
    </row>
    <row r="103" spans="1:6" ht="13">
      <c r="A103" s="2" t="s">
        <v>5</v>
      </c>
      <c r="B103" s="1" t="s">
        <v>338</v>
      </c>
      <c r="C103" s="2" t="s">
        <v>370</v>
      </c>
      <c r="D103" s="2" t="s">
        <v>5</v>
      </c>
      <c r="E103" s="2" t="s">
        <v>32</v>
      </c>
      <c r="F103" s="1">
        <v>48.089434400298998</v>
      </c>
    </row>
    <row r="104" spans="1:6" ht="13">
      <c r="A104" s="2" t="s">
        <v>6</v>
      </c>
      <c r="B104" s="1" t="s">
        <v>339</v>
      </c>
      <c r="C104" s="2" t="s">
        <v>370</v>
      </c>
      <c r="D104" s="2" t="s">
        <v>5</v>
      </c>
      <c r="E104" s="2" t="s">
        <v>32</v>
      </c>
      <c r="F104" s="1">
        <v>40.669080120194998</v>
      </c>
    </row>
    <row r="105" spans="1:6" ht="13">
      <c r="A105" s="2" t="s">
        <v>7</v>
      </c>
      <c r="B105" s="1" t="s">
        <v>340</v>
      </c>
      <c r="C105" s="2" t="s">
        <v>370</v>
      </c>
      <c r="D105" s="2" t="s">
        <v>5</v>
      </c>
      <c r="E105" s="2" t="s">
        <v>32</v>
      </c>
      <c r="F105" s="1">
        <v>43.473726836020099</v>
      </c>
    </row>
    <row r="106" spans="1:6" ht="13">
      <c r="A106" s="2" t="s">
        <v>8</v>
      </c>
      <c r="B106" s="1" t="s">
        <v>341</v>
      </c>
      <c r="C106" s="2" t="s">
        <v>370</v>
      </c>
      <c r="D106" s="2" t="s">
        <v>5</v>
      </c>
      <c r="E106" s="2" t="s">
        <v>32</v>
      </c>
      <c r="F106" s="1">
        <v>80.207024924711305</v>
      </c>
    </row>
    <row r="107" spans="1:6" ht="13">
      <c r="A107" s="2" t="s">
        <v>9</v>
      </c>
      <c r="B107" s="1" t="s">
        <v>342</v>
      </c>
      <c r="C107" s="2" t="s">
        <v>370</v>
      </c>
      <c r="D107" s="2" t="s">
        <v>5</v>
      </c>
      <c r="E107" s="2" t="s">
        <v>32</v>
      </c>
      <c r="F107" s="1">
        <v>50.530570995452301</v>
      </c>
    </row>
    <row r="108" spans="1:6" ht="13">
      <c r="A108" s="2" t="s">
        <v>10</v>
      </c>
      <c r="B108" s="1" t="s">
        <v>343</v>
      </c>
      <c r="C108" s="2" t="s">
        <v>370</v>
      </c>
      <c r="D108" s="2" t="s">
        <v>5</v>
      </c>
      <c r="E108" s="2" t="s">
        <v>32</v>
      </c>
      <c r="F108" s="1">
        <v>33.218520426039497</v>
      </c>
    </row>
    <row r="109" spans="1:6" ht="13">
      <c r="A109" s="2" t="s">
        <v>11</v>
      </c>
      <c r="B109" s="1" t="s">
        <v>344</v>
      </c>
      <c r="C109" s="2" t="s">
        <v>370</v>
      </c>
      <c r="D109" s="2" t="s">
        <v>5</v>
      </c>
      <c r="E109" s="2" t="s">
        <v>32</v>
      </c>
      <c r="F109" s="1">
        <v>57.447398648278103</v>
      </c>
    </row>
    <row r="110" spans="1:6" ht="13">
      <c r="A110" s="2" t="s">
        <v>12</v>
      </c>
      <c r="B110" s="1" t="s">
        <v>345</v>
      </c>
      <c r="C110" s="2" t="s">
        <v>370</v>
      </c>
      <c r="D110" s="2" t="s">
        <v>5</v>
      </c>
      <c r="E110" s="2" t="s">
        <v>32</v>
      </c>
      <c r="F110" s="1">
        <v>100.923654746111</v>
      </c>
    </row>
    <row r="111" spans="1:6" ht="13">
      <c r="A111" s="2" t="s">
        <v>13</v>
      </c>
      <c r="B111" s="1" t="s">
        <v>346</v>
      </c>
      <c r="C111" s="2" t="s">
        <v>370</v>
      </c>
      <c r="D111" s="2" t="s">
        <v>5</v>
      </c>
      <c r="E111" s="2" t="s">
        <v>32</v>
      </c>
      <c r="F111" s="1">
        <v>56.651036892664202</v>
      </c>
    </row>
    <row r="112" spans="1:6" ht="13">
      <c r="A112" s="2" t="s">
        <v>14</v>
      </c>
      <c r="B112" s="1" t="s">
        <v>347</v>
      </c>
      <c r="C112" s="2" t="s">
        <v>370</v>
      </c>
      <c r="D112" s="2" t="s">
        <v>5</v>
      </c>
      <c r="E112" s="2" t="s">
        <v>32</v>
      </c>
      <c r="F112" s="1">
        <v>63.779708578001703</v>
      </c>
    </row>
    <row r="113" spans="1:6" ht="13">
      <c r="A113" s="2" t="s">
        <v>15</v>
      </c>
      <c r="B113" s="1" t="s">
        <v>348</v>
      </c>
      <c r="C113" s="2" t="s">
        <v>370</v>
      </c>
      <c r="D113" s="2" t="s">
        <v>5</v>
      </c>
      <c r="E113" s="2" t="s">
        <v>32</v>
      </c>
      <c r="F113" s="1">
        <v>37.502426766883602</v>
      </c>
    </row>
    <row r="114" spans="1:6" ht="13">
      <c r="A114" s="2" t="s">
        <v>16</v>
      </c>
      <c r="B114" s="1" t="s">
        <v>349</v>
      </c>
      <c r="C114" s="2" t="s">
        <v>370</v>
      </c>
      <c r="D114" s="2" t="s">
        <v>5</v>
      </c>
      <c r="E114" s="2" t="s">
        <v>32</v>
      </c>
      <c r="F114" s="1">
        <v>46.614737933905197</v>
      </c>
    </row>
    <row r="115" spans="1:6" ht="13">
      <c r="A115" s="2" t="s">
        <v>17</v>
      </c>
      <c r="B115" s="1" t="s">
        <v>350</v>
      </c>
      <c r="C115" s="2" t="s">
        <v>370</v>
      </c>
      <c r="D115" s="2" t="s">
        <v>5</v>
      </c>
      <c r="E115" s="2" t="s">
        <v>32</v>
      </c>
      <c r="F115" s="1">
        <v>61.971817456751097</v>
      </c>
    </row>
    <row r="116" spans="1:6" ht="13">
      <c r="A116" s="2" t="s">
        <v>18</v>
      </c>
      <c r="B116" s="1" t="s">
        <v>351</v>
      </c>
      <c r="C116" s="2" t="s">
        <v>370</v>
      </c>
      <c r="D116" s="2" t="s">
        <v>5</v>
      </c>
      <c r="E116" s="2" t="s">
        <v>32</v>
      </c>
      <c r="F116" s="1">
        <v>49.183848015576899</v>
      </c>
    </row>
    <row r="117" spans="1:6" ht="13">
      <c r="A117" s="2" t="s">
        <v>19</v>
      </c>
      <c r="B117" s="1" t="s">
        <v>352</v>
      </c>
      <c r="C117" s="2" t="s">
        <v>370</v>
      </c>
      <c r="D117" s="2" t="s">
        <v>5</v>
      </c>
      <c r="E117" s="2" t="s">
        <v>32</v>
      </c>
      <c r="F117" s="1">
        <v>58.727296639220398</v>
      </c>
    </row>
    <row r="118" spans="1:6" ht="13">
      <c r="A118" s="2" t="s">
        <v>20</v>
      </c>
      <c r="B118" s="1" t="s">
        <v>353</v>
      </c>
      <c r="C118" s="2" t="s">
        <v>370</v>
      </c>
      <c r="D118" s="2" t="s">
        <v>5</v>
      </c>
      <c r="E118" s="2" t="s">
        <v>32</v>
      </c>
      <c r="F118" s="1">
        <v>58.733044329464398</v>
      </c>
    </row>
    <row r="119" spans="1:6" ht="13">
      <c r="A119" s="2" t="s">
        <v>21</v>
      </c>
      <c r="B119" s="1" t="s">
        <v>354</v>
      </c>
      <c r="C119" s="2" t="s">
        <v>370</v>
      </c>
      <c r="D119" s="2" t="s">
        <v>5</v>
      </c>
      <c r="E119" s="2" t="s">
        <v>32</v>
      </c>
      <c r="F119" s="1">
        <v>48.7803856790837</v>
      </c>
    </row>
    <row r="120" spans="1:6" ht="13">
      <c r="A120" s="2" t="s">
        <v>22</v>
      </c>
      <c r="B120" s="1" t="s">
        <v>355</v>
      </c>
      <c r="C120" s="2" t="s">
        <v>370</v>
      </c>
      <c r="D120" s="2" t="s">
        <v>5</v>
      </c>
      <c r="E120" s="2" t="s">
        <v>32</v>
      </c>
      <c r="F120" s="1">
        <v>52.305801854554097</v>
      </c>
    </row>
    <row r="121" spans="1:6" ht="13">
      <c r="A121" s="2" t="s">
        <v>23</v>
      </c>
      <c r="B121" s="1" t="s">
        <v>356</v>
      </c>
      <c r="C121" s="2" t="s">
        <v>370</v>
      </c>
      <c r="D121" s="2" t="s">
        <v>5</v>
      </c>
      <c r="E121" s="2" t="s">
        <v>32</v>
      </c>
      <c r="F121" s="1">
        <v>45.343786298923803</v>
      </c>
    </row>
    <row r="122" spans="1:6" ht="13">
      <c r="A122" s="2" t="s">
        <v>24</v>
      </c>
      <c r="B122" s="1" t="s">
        <v>357</v>
      </c>
      <c r="C122" s="2" t="s">
        <v>370</v>
      </c>
      <c r="D122" s="2" t="s">
        <v>5</v>
      </c>
      <c r="E122" s="2" t="s">
        <v>32</v>
      </c>
      <c r="F122" s="1">
        <v>66.297495282498403</v>
      </c>
    </row>
    <row r="123" spans="1:6" ht="13">
      <c r="A123" s="2" t="s">
        <v>25</v>
      </c>
      <c r="B123" s="1" t="s">
        <v>358</v>
      </c>
      <c r="C123" s="2" t="s">
        <v>370</v>
      </c>
      <c r="D123" s="2" t="s">
        <v>5</v>
      </c>
      <c r="E123" s="2" t="s">
        <v>32</v>
      </c>
      <c r="F123" s="1">
        <v>49.880894635447198</v>
      </c>
    </row>
    <row r="124" spans="1:6" ht="13">
      <c r="A124" s="2" t="s">
        <v>26</v>
      </c>
      <c r="B124" s="1" t="s">
        <v>359</v>
      </c>
      <c r="C124" s="2" t="s">
        <v>370</v>
      </c>
      <c r="D124" s="2" t="s">
        <v>5</v>
      </c>
      <c r="E124" s="2" t="s">
        <v>32</v>
      </c>
      <c r="F124" s="1">
        <v>22.4040985621724</v>
      </c>
    </row>
    <row r="125" spans="1:6" ht="13">
      <c r="A125" s="2" t="s">
        <v>27</v>
      </c>
      <c r="B125" s="1" t="s">
        <v>360</v>
      </c>
      <c r="C125" s="2" t="s">
        <v>370</v>
      </c>
      <c r="D125" s="2" t="s">
        <v>5</v>
      </c>
      <c r="E125" s="2" t="s">
        <v>32</v>
      </c>
      <c r="F125" s="1">
        <v>51.047003532585599</v>
      </c>
    </row>
    <row r="126" spans="1:6" ht="13">
      <c r="A126" s="2" t="s">
        <v>28</v>
      </c>
      <c r="B126" s="1" t="s">
        <v>361</v>
      </c>
      <c r="C126" s="2" t="s">
        <v>370</v>
      </c>
      <c r="D126" s="2" t="s">
        <v>5</v>
      </c>
      <c r="E126" s="2" t="s">
        <v>32</v>
      </c>
      <c r="F126" s="1">
        <v>51.690643153091003</v>
      </c>
    </row>
    <row r="127" spans="1:6" ht="13">
      <c r="A127" s="2" t="s">
        <v>29</v>
      </c>
      <c r="B127" s="1" t="s">
        <v>362</v>
      </c>
      <c r="C127" s="2" t="s">
        <v>370</v>
      </c>
      <c r="D127" s="2" t="s">
        <v>5</v>
      </c>
      <c r="E127" s="2" t="s">
        <v>32</v>
      </c>
      <c r="F127" s="1">
        <v>57.411344617984597</v>
      </c>
    </row>
    <row r="128" spans="1:6" ht="13">
      <c r="A128" s="2" t="s">
        <v>30</v>
      </c>
      <c r="B128" s="1" t="s">
        <v>363</v>
      </c>
      <c r="C128" s="2" t="s">
        <v>370</v>
      </c>
      <c r="D128" s="2" t="s">
        <v>5</v>
      </c>
      <c r="E128" s="2" t="s">
        <v>32</v>
      </c>
      <c r="F128" s="1">
        <v>52.589384305875598</v>
      </c>
    </row>
    <row r="129" spans="1:6" ht="13">
      <c r="A129" s="2" t="s">
        <v>31</v>
      </c>
      <c r="B129" s="1" t="s">
        <v>364</v>
      </c>
      <c r="C129" s="2" t="s">
        <v>370</v>
      </c>
      <c r="D129" s="2" t="s">
        <v>5</v>
      </c>
      <c r="E129" s="2" t="s">
        <v>32</v>
      </c>
      <c r="F129" s="1">
        <v>66.714295434442406</v>
      </c>
    </row>
    <row r="130" spans="1:6" ht="13">
      <c r="A130" s="2" t="s">
        <v>32</v>
      </c>
      <c r="B130" s="1" t="s">
        <v>365</v>
      </c>
      <c r="C130" s="2" t="s">
        <v>370</v>
      </c>
      <c r="D130" s="2" t="s">
        <v>5</v>
      </c>
      <c r="E130" s="2" t="s">
        <v>32</v>
      </c>
      <c r="F130" s="1">
        <v>57.695012030228703</v>
      </c>
    </row>
    <row r="131" spans="1:6" ht="13">
      <c r="A131" s="2" t="s">
        <v>33</v>
      </c>
      <c r="B131" s="1" t="s">
        <v>366</v>
      </c>
      <c r="C131" s="2" t="s">
        <v>370</v>
      </c>
      <c r="D131" s="2" t="s">
        <v>5</v>
      </c>
      <c r="E131" s="2" t="s">
        <v>32</v>
      </c>
      <c r="F131" s="1">
        <v>59.019604366194102</v>
      </c>
    </row>
    <row r="132" spans="1:6" ht="13">
      <c r="A132" s="2" t="s">
        <v>34</v>
      </c>
      <c r="B132" s="1" t="s">
        <v>367</v>
      </c>
      <c r="C132" s="2" t="s">
        <v>370</v>
      </c>
      <c r="D132" s="2" t="s">
        <v>5</v>
      </c>
      <c r="E132" s="2" t="s">
        <v>32</v>
      </c>
      <c r="F132" s="1">
        <v>53.992512135621098</v>
      </c>
    </row>
    <row r="133" spans="1:6" ht="13">
      <c r="A133" s="2" t="s">
        <v>35</v>
      </c>
      <c r="B133" s="1" t="s">
        <v>368</v>
      </c>
      <c r="C133" s="2" t="s">
        <v>370</v>
      </c>
      <c r="D133" s="2" t="s">
        <v>5</v>
      </c>
      <c r="E133" s="2" t="s">
        <v>32</v>
      </c>
      <c r="F133" s="1">
        <v>51.912232376983503</v>
      </c>
    </row>
    <row r="134" spans="1:6" ht="13">
      <c r="A134" s="2" t="s">
        <v>3</v>
      </c>
      <c r="B134" s="1" t="s">
        <v>336</v>
      </c>
      <c r="C134" s="2" t="s">
        <v>371</v>
      </c>
      <c r="D134" s="2" t="s">
        <v>5</v>
      </c>
      <c r="E134" s="2" t="s">
        <v>32</v>
      </c>
      <c r="F134" s="1">
        <v>60.0968337674121</v>
      </c>
    </row>
    <row r="135" spans="1:6" ht="13">
      <c r="A135" s="2" t="s">
        <v>4</v>
      </c>
      <c r="B135" s="1" t="s">
        <v>337</v>
      </c>
      <c r="C135" s="2" t="s">
        <v>371</v>
      </c>
      <c r="D135" s="2" t="s">
        <v>5</v>
      </c>
      <c r="E135" s="2" t="s">
        <v>32</v>
      </c>
      <c r="F135" s="1">
        <v>57.285232801085797</v>
      </c>
    </row>
    <row r="136" spans="1:6" ht="13">
      <c r="A136" s="2" t="s">
        <v>5</v>
      </c>
      <c r="B136" s="1" t="s">
        <v>338</v>
      </c>
      <c r="C136" s="2" t="s">
        <v>371</v>
      </c>
      <c r="D136" s="2" t="s">
        <v>5</v>
      </c>
      <c r="E136" s="2" t="s">
        <v>32</v>
      </c>
      <c r="F136" s="1">
        <v>52.381659376915998</v>
      </c>
    </row>
    <row r="137" spans="1:6" ht="13">
      <c r="A137" s="2" t="s">
        <v>6</v>
      </c>
      <c r="B137" s="1" t="s">
        <v>339</v>
      </c>
      <c r="C137" s="2" t="s">
        <v>371</v>
      </c>
      <c r="D137" s="2" t="s">
        <v>5</v>
      </c>
      <c r="E137" s="2" t="s">
        <v>32</v>
      </c>
      <c r="F137" s="1">
        <v>45.593231033521199</v>
      </c>
    </row>
    <row r="138" spans="1:6" ht="13">
      <c r="A138" s="2" t="s">
        <v>7</v>
      </c>
      <c r="B138" s="1" t="s">
        <v>340</v>
      </c>
      <c r="C138" s="2" t="s">
        <v>371</v>
      </c>
      <c r="D138" s="2" t="s">
        <v>5</v>
      </c>
      <c r="E138" s="2" t="s">
        <v>32</v>
      </c>
      <c r="F138" s="1">
        <v>39.730048274001803</v>
      </c>
    </row>
    <row r="139" spans="1:6" ht="13">
      <c r="A139" s="2" t="s">
        <v>8</v>
      </c>
      <c r="B139" s="1" t="s">
        <v>341</v>
      </c>
      <c r="C139" s="2" t="s">
        <v>371</v>
      </c>
      <c r="D139" s="2" t="s">
        <v>5</v>
      </c>
      <c r="E139" s="2" t="s">
        <v>32</v>
      </c>
      <c r="F139" s="1">
        <v>78.308315499785806</v>
      </c>
    </row>
    <row r="140" spans="1:6" ht="13">
      <c r="A140" s="2" t="s">
        <v>9</v>
      </c>
      <c r="B140" s="1" t="s">
        <v>342</v>
      </c>
      <c r="C140" s="2" t="s">
        <v>371</v>
      </c>
      <c r="D140" s="2" t="s">
        <v>5</v>
      </c>
      <c r="E140" s="2" t="s">
        <v>32</v>
      </c>
      <c r="F140" s="1">
        <v>59.3607305936073</v>
      </c>
    </row>
    <row r="141" spans="1:6" ht="13">
      <c r="A141" s="2" t="s">
        <v>10</v>
      </c>
      <c r="B141" s="1" t="s">
        <v>343</v>
      </c>
      <c r="C141" s="2" t="s">
        <v>371</v>
      </c>
      <c r="D141" s="2" t="s">
        <v>5</v>
      </c>
      <c r="E141" s="2" t="s">
        <v>32</v>
      </c>
      <c r="F141" s="1">
        <v>33.023045015785101</v>
      </c>
    </row>
    <row r="142" spans="1:6" ht="13">
      <c r="A142" s="2" t="s">
        <v>11</v>
      </c>
      <c r="B142" s="1" t="s">
        <v>344</v>
      </c>
      <c r="C142" s="2" t="s">
        <v>371</v>
      </c>
      <c r="D142" s="2" t="s">
        <v>5</v>
      </c>
      <c r="E142" s="2" t="s">
        <v>32</v>
      </c>
      <c r="F142" s="1">
        <v>57.587740978744399</v>
      </c>
    </row>
    <row r="143" spans="1:6" ht="13">
      <c r="A143" s="2" t="s">
        <v>12</v>
      </c>
      <c r="B143" s="1" t="s">
        <v>345</v>
      </c>
      <c r="C143" s="2" t="s">
        <v>371</v>
      </c>
      <c r="D143" s="2" t="s">
        <v>5</v>
      </c>
      <c r="E143" s="2" t="s">
        <v>32</v>
      </c>
      <c r="F143" s="1">
        <v>103.91873921285701</v>
      </c>
    </row>
    <row r="144" spans="1:6" ht="13">
      <c r="A144" s="2" t="s">
        <v>13</v>
      </c>
      <c r="B144" s="1" t="s">
        <v>346</v>
      </c>
      <c r="C144" s="2" t="s">
        <v>371</v>
      </c>
      <c r="D144" s="2" t="s">
        <v>5</v>
      </c>
      <c r="E144" s="2" t="s">
        <v>32</v>
      </c>
      <c r="F144" s="1">
        <v>55.969343201394103</v>
      </c>
    </row>
    <row r="145" spans="1:6" ht="13">
      <c r="A145" s="2" t="s">
        <v>14</v>
      </c>
      <c r="B145" s="1" t="s">
        <v>347</v>
      </c>
      <c r="C145" s="2" t="s">
        <v>371</v>
      </c>
      <c r="D145" s="2" t="s">
        <v>5</v>
      </c>
      <c r="E145" s="2" t="s">
        <v>32</v>
      </c>
      <c r="F145" s="1">
        <v>67.994183732558596</v>
      </c>
    </row>
    <row r="146" spans="1:6" ht="13">
      <c r="A146" s="2" t="s">
        <v>15</v>
      </c>
      <c r="B146" s="1" t="s">
        <v>348</v>
      </c>
      <c r="C146" s="2" t="s">
        <v>371</v>
      </c>
      <c r="D146" s="2" t="s">
        <v>5</v>
      </c>
      <c r="E146" s="2" t="s">
        <v>32</v>
      </c>
      <c r="F146" s="1">
        <v>40.082890287134099</v>
      </c>
    </row>
    <row r="147" spans="1:6" ht="13">
      <c r="A147" s="2" t="s">
        <v>16</v>
      </c>
      <c r="B147" s="1" t="s">
        <v>349</v>
      </c>
      <c r="C147" s="2" t="s">
        <v>371</v>
      </c>
      <c r="D147" s="2" t="s">
        <v>5</v>
      </c>
      <c r="E147" s="2" t="s">
        <v>32</v>
      </c>
      <c r="F147" s="1">
        <v>49.033764996300299</v>
      </c>
    </row>
    <row r="148" spans="1:6" ht="13">
      <c r="A148" s="2" t="s">
        <v>17</v>
      </c>
      <c r="B148" s="1" t="s">
        <v>350</v>
      </c>
      <c r="C148" s="2" t="s">
        <v>371</v>
      </c>
      <c r="D148" s="2" t="s">
        <v>5</v>
      </c>
      <c r="E148" s="2" t="s">
        <v>32</v>
      </c>
      <c r="F148" s="1">
        <v>63.068541086381899</v>
      </c>
    </row>
    <row r="149" spans="1:6" ht="13">
      <c r="A149" s="2" t="s">
        <v>18</v>
      </c>
      <c r="B149" s="1" t="s">
        <v>351</v>
      </c>
      <c r="C149" s="2" t="s">
        <v>371</v>
      </c>
      <c r="D149" s="2" t="s">
        <v>5</v>
      </c>
      <c r="E149" s="2" t="s">
        <v>32</v>
      </c>
      <c r="F149" s="1">
        <v>51.190153136705298</v>
      </c>
    </row>
    <row r="150" spans="1:6" ht="13">
      <c r="A150" s="2" t="s">
        <v>19</v>
      </c>
      <c r="B150" s="1" t="s">
        <v>352</v>
      </c>
      <c r="C150" s="2" t="s">
        <v>371</v>
      </c>
      <c r="D150" s="2" t="s">
        <v>5</v>
      </c>
      <c r="E150" s="2" t="s">
        <v>32</v>
      </c>
      <c r="F150" s="1">
        <v>62.334313409476103</v>
      </c>
    </row>
    <row r="151" spans="1:6" ht="13">
      <c r="A151" s="2" t="s">
        <v>20</v>
      </c>
      <c r="B151" s="1" t="s">
        <v>353</v>
      </c>
      <c r="C151" s="2" t="s">
        <v>371</v>
      </c>
      <c r="D151" s="2" t="s">
        <v>5</v>
      </c>
      <c r="E151" s="2" t="s">
        <v>32</v>
      </c>
      <c r="F151" s="1">
        <v>62.827985467720801</v>
      </c>
    </row>
    <row r="152" spans="1:6" ht="13">
      <c r="A152" s="2" t="s">
        <v>21</v>
      </c>
      <c r="B152" s="1" t="s">
        <v>354</v>
      </c>
      <c r="C152" s="2" t="s">
        <v>371</v>
      </c>
      <c r="D152" s="2" t="s">
        <v>5</v>
      </c>
      <c r="E152" s="2" t="s">
        <v>32</v>
      </c>
      <c r="F152" s="1">
        <v>50.609911660813999</v>
      </c>
    </row>
    <row r="153" spans="1:6" ht="13">
      <c r="A153" s="2" t="s">
        <v>22</v>
      </c>
      <c r="B153" s="1" t="s">
        <v>355</v>
      </c>
      <c r="C153" s="2" t="s">
        <v>371</v>
      </c>
      <c r="D153" s="2" t="s">
        <v>5</v>
      </c>
      <c r="E153" s="2" t="s">
        <v>32</v>
      </c>
      <c r="F153" s="1">
        <v>55.495227698455402</v>
      </c>
    </row>
    <row r="154" spans="1:6" ht="13">
      <c r="A154" s="2" t="s">
        <v>23</v>
      </c>
      <c r="B154" s="1" t="s">
        <v>356</v>
      </c>
      <c r="C154" s="2" t="s">
        <v>371</v>
      </c>
      <c r="D154" s="2" t="s">
        <v>5</v>
      </c>
      <c r="E154" s="2" t="s">
        <v>32</v>
      </c>
      <c r="F154" s="1">
        <v>48.060610545687602</v>
      </c>
    </row>
    <row r="155" spans="1:6" ht="13">
      <c r="A155" s="2" t="s">
        <v>24</v>
      </c>
      <c r="B155" s="1" t="s">
        <v>357</v>
      </c>
      <c r="C155" s="2" t="s">
        <v>371</v>
      </c>
      <c r="D155" s="2" t="s">
        <v>5</v>
      </c>
      <c r="E155" s="2" t="s">
        <v>32</v>
      </c>
      <c r="F155" s="1">
        <v>68.692520984153703</v>
      </c>
    </row>
    <row r="156" spans="1:6" ht="13">
      <c r="A156" s="2" t="s">
        <v>25</v>
      </c>
      <c r="B156" s="1" t="s">
        <v>358</v>
      </c>
      <c r="C156" s="2" t="s">
        <v>371</v>
      </c>
      <c r="D156" s="2" t="s">
        <v>5</v>
      </c>
      <c r="E156" s="2" t="s">
        <v>32</v>
      </c>
      <c r="F156" s="1">
        <v>49.800224484088801</v>
      </c>
    </row>
    <row r="157" spans="1:6" ht="13">
      <c r="A157" s="2" t="s">
        <v>26</v>
      </c>
      <c r="B157" s="1" t="s">
        <v>359</v>
      </c>
      <c r="C157" s="2" t="s">
        <v>371</v>
      </c>
      <c r="D157" s="2" t="s">
        <v>5</v>
      </c>
      <c r="E157" s="2" t="s">
        <v>32</v>
      </c>
      <c r="F157" s="1">
        <v>28.2168919426048</v>
      </c>
    </row>
    <row r="158" spans="1:6" ht="13">
      <c r="A158" s="2" t="s">
        <v>27</v>
      </c>
      <c r="B158" s="1" t="s">
        <v>360</v>
      </c>
      <c r="C158" s="2" t="s">
        <v>371</v>
      </c>
      <c r="D158" s="2" t="s">
        <v>5</v>
      </c>
      <c r="E158" s="2" t="s">
        <v>32</v>
      </c>
      <c r="F158" s="1">
        <v>50.488589989138802</v>
      </c>
    </row>
    <row r="159" spans="1:6" ht="13">
      <c r="A159" s="2" t="s">
        <v>28</v>
      </c>
      <c r="B159" s="1" t="s">
        <v>361</v>
      </c>
      <c r="C159" s="2" t="s">
        <v>371</v>
      </c>
      <c r="D159" s="2" t="s">
        <v>5</v>
      </c>
      <c r="E159" s="2" t="s">
        <v>32</v>
      </c>
      <c r="F159" s="1">
        <v>50.955578101451998</v>
      </c>
    </row>
    <row r="160" spans="1:6" ht="13">
      <c r="A160" s="2" t="s">
        <v>29</v>
      </c>
      <c r="B160" s="1" t="s">
        <v>362</v>
      </c>
      <c r="C160" s="2" t="s">
        <v>371</v>
      </c>
      <c r="D160" s="2" t="s">
        <v>5</v>
      </c>
      <c r="E160" s="2" t="s">
        <v>32</v>
      </c>
      <c r="F160" s="1">
        <v>56.898325330305497</v>
      </c>
    </row>
    <row r="161" spans="1:6" ht="13">
      <c r="A161" s="2" t="s">
        <v>30</v>
      </c>
      <c r="B161" s="1" t="s">
        <v>363</v>
      </c>
      <c r="C161" s="2" t="s">
        <v>371</v>
      </c>
      <c r="D161" s="2" t="s">
        <v>5</v>
      </c>
      <c r="E161" s="2" t="s">
        <v>32</v>
      </c>
      <c r="F161" s="1">
        <v>59.6757683006105</v>
      </c>
    </row>
    <row r="162" spans="1:6" ht="13">
      <c r="A162" s="2" t="s">
        <v>31</v>
      </c>
      <c r="B162" s="1" t="s">
        <v>364</v>
      </c>
      <c r="C162" s="2" t="s">
        <v>371</v>
      </c>
      <c r="D162" s="2" t="s">
        <v>5</v>
      </c>
      <c r="E162" s="2" t="s">
        <v>32</v>
      </c>
      <c r="F162" s="1">
        <v>67.090315374524806</v>
      </c>
    </row>
    <row r="163" spans="1:6" ht="13">
      <c r="A163" s="2" t="s">
        <v>32</v>
      </c>
      <c r="B163" s="1" t="s">
        <v>365</v>
      </c>
      <c r="C163" s="2" t="s">
        <v>371</v>
      </c>
      <c r="D163" s="2" t="s">
        <v>5</v>
      </c>
      <c r="E163" s="2" t="s">
        <v>32</v>
      </c>
      <c r="F163" s="1">
        <v>62.361608646470103</v>
      </c>
    </row>
    <row r="164" spans="1:6" ht="13">
      <c r="A164" s="2" t="s">
        <v>33</v>
      </c>
      <c r="B164" s="1" t="s">
        <v>366</v>
      </c>
      <c r="C164" s="2" t="s">
        <v>371</v>
      </c>
      <c r="D164" s="2" t="s">
        <v>5</v>
      </c>
      <c r="E164" s="2" t="s">
        <v>32</v>
      </c>
      <c r="F164" s="1">
        <v>62.408411159343501</v>
      </c>
    </row>
    <row r="165" spans="1:6" ht="13">
      <c r="A165" s="2" t="s">
        <v>34</v>
      </c>
      <c r="B165" s="1" t="s">
        <v>367</v>
      </c>
      <c r="C165" s="2" t="s">
        <v>371</v>
      </c>
      <c r="D165" s="2" t="s">
        <v>5</v>
      </c>
      <c r="E165" s="2" t="s">
        <v>32</v>
      </c>
      <c r="F165" s="1">
        <v>52.585926788212099</v>
      </c>
    </row>
    <row r="166" spans="1:6" ht="13">
      <c r="A166" s="2" t="s">
        <v>35</v>
      </c>
      <c r="B166" s="1" t="s">
        <v>368</v>
      </c>
      <c r="C166" s="2" t="s">
        <v>371</v>
      </c>
      <c r="D166" s="2" t="s">
        <v>5</v>
      </c>
      <c r="E166" s="2" t="s">
        <v>32</v>
      </c>
      <c r="F166" s="1">
        <v>52.535987151198597</v>
      </c>
    </row>
    <row r="167" spans="1:6" ht="13">
      <c r="A167" s="2" t="s">
        <v>3</v>
      </c>
      <c r="B167" s="1" t="s">
        <v>336</v>
      </c>
      <c r="C167" s="2" t="s">
        <v>372</v>
      </c>
      <c r="D167" s="2" t="s">
        <v>5</v>
      </c>
      <c r="E167" s="2" t="s">
        <v>32</v>
      </c>
      <c r="F167" s="1">
        <v>64.190316088212896</v>
      </c>
    </row>
    <row r="168" spans="1:6" ht="13">
      <c r="A168" s="2" t="s">
        <v>4</v>
      </c>
      <c r="B168" s="1" t="s">
        <v>337</v>
      </c>
      <c r="C168" s="2" t="s">
        <v>372</v>
      </c>
      <c r="D168" s="2" t="s">
        <v>5</v>
      </c>
      <c r="E168" s="2" t="s">
        <v>32</v>
      </c>
      <c r="F168" s="1">
        <v>56.244488459171102</v>
      </c>
    </row>
    <row r="169" spans="1:6" ht="13">
      <c r="A169" s="2" t="s">
        <v>5</v>
      </c>
      <c r="B169" s="1" t="s">
        <v>338</v>
      </c>
      <c r="C169" s="2" t="s">
        <v>372</v>
      </c>
      <c r="D169" s="2" t="s">
        <v>5</v>
      </c>
      <c r="E169" s="2" t="s">
        <v>32</v>
      </c>
      <c r="F169" s="1">
        <v>53.091943377071502</v>
      </c>
    </row>
    <row r="170" spans="1:6" ht="13">
      <c r="A170" s="2" t="s">
        <v>6</v>
      </c>
      <c r="B170" s="1" t="s">
        <v>339</v>
      </c>
      <c r="C170" s="2" t="s">
        <v>372</v>
      </c>
      <c r="D170" s="2" t="s">
        <v>5</v>
      </c>
      <c r="E170" s="2" t="s">
        <v>32</v>
      </c>
      <c r="F170" s="1">
        <v>39.170606691678103</v>
      </c>
    </row>
    <row r="171" spans="1:6" ht="13">
      <c r="A171" s="2" t="s">
        <v>7</v>
      </c>
      <c r="B171" s="1" t="s">
        <v>340</v>
      </c>
      <c r="C171" s="2" t="s">
        <v>372</v>
      </c>
      <c r="D171" s="2" t="s">
        <v>5</v>
      </c>
      <c r="E171" s="2" t="s">
        <v>32</v>
      </c>
      <c r="F171" s="1">
        <v>42.917559151875999</v>
      </c>
    </row>
    <row r="172" spans="1:6" ht="13">
      <c r="A172" s="2" t="s">
        <v>8</v>
      </c>
      <c r="B172" s="1" t="s">
        <v>341</v>
      </c>
      <c r="C172" s="2" t="s">
        <v>372</v>
      </c>
      <c r="D172" s="2" t="s">
        <v>5</v>
      </c>
      <c r="E172" s="2" t="s">
        <v>32</v>
      </c>
      <c r="F172" s="1">
        <v>87.191835056720095</v>
      </c>
    </row>
    <row r="173" spans="1:6" ht="13">
      <c r="A173" s="2" t="s">
        <v>9</v>
      </c>
      <c r="B173" s="1" t="s">
        <v>342</v>
      </c>
      <c r="C173" s="2" t="s">
        <v>372</v>
      </c>
      <c r="D173" s="2" t="s">
        <v>5</v>
      </c>
      <c r="E173" s="2" t="s">
        <v>32</v>
      </c>
      <c r="F173" s="1">
        <v>67.643039010954695</v>
      </c>
    </row>
    <row r="174" spans="1:6" ht="13">
      <c r="A174" s="2" t="s">
        <v>10</v>
      </c>
      <c r="B174" s="1" t="s">
        <v>343</v>
      </c>
      <c r="C174" s="2" t="s">
        <v>372</v>
      </c>
      <c r="D174" s="2" t="s">
        <v>5</v>
      </c>
      <c r="E174" s="2" t="s">
        <v>32</v>
      </c>
      <c r="F174" s="1">
        <v>36.876494148706897</v>
      </c>
    </row>
    <row r="175" spans="1:6" ht="13">
      <c r="A175" s="2" t="s">
        <v>11</v>
      </c>
      <c r="B175" s="1" t="s">
        <v>344</v>
      </c>
      <c r="C175" s="2" t="s">
        <v>372</v>
      </c>
      <c r="D175" s="2" t="s">
        <v>5</v>
      </c>
      <c r="E175" s="2" t="s">
        <v>32</v>
      </c>
      <c r="F175" s="1">
        <v>67.285522824968098</v>
      </c>
    </row>
    <row r="176" spans="1:6" ht="13">
      <c r="A176" s="2" t="s">
        <v>12</v>
      </c>
      <c r="B176" s="1" t="s">
        <v>345</v>
      </c>
      <c r="C176" s="2" t="s">
        <v>372</v>
      </c>
      <c r="D176" s="2" t="s">
        <v>5</v>
      </c>
      <c r="E176" s="2" t="s">
        <v>32</v>
      </c>
      <c r="F176" s="1">
        <v>109.02033264647601</v>
      </c>
    </row>
    <row r="177" spans="1:6" ht="13">
      <c r="A177" s="2" t="s">
        <v>13</v>
      </c>
      <c r="B177" s="1" t="s">
        <v>346</v>
      </c>
      <c r="C177" s="2" t="s">
        <v>372</v>
      </c>
      <c r="D177" s="2" t="s">
        <v>5</v>
      </c>
      <c r="E177" s="2" t="s">
        <v>32</v>
      </c>
      <c r="F177" s="1">
        <v>66.728860556116999</v>
      </c>
    </row>
    <row r="178" spans="1:6" ht="13">
      <c r="A178" s="2" t="s">
        <v>14</v>
      </c>
      <c r="B178" s="1" t="s">
        <v>347</v>
      </c>
      <c r="C178" s="2" t="s">
        <v>372</v>
      </c>
      <c r="D178" s="2" t="s">
        <v>5</v>
      </c>
      <c r="E178" s="2" t="s">
        <v>32</v>
      </c>
      <c r="F178" s="1">
        <v>71.034355488819998</v>
      </c>
    </row>
    <row r="179" spans="1:6" ht="13">
      <c r="A179" s="2" t="s">
        <v>15</v>
      </c>
      <c r="B179" s="1" t="s">
        <v>348</v>
      </c>
      <c r="C179" s="2" t="s">
        <v>372</v>
      </c>
      <c r="D179" s="2" t="s">
        <v>5</v>
      </c>
      <c r="E179" s="2" t="s">
        <v>32</v>
      </c>
      <c r="F179" s="1">
        <v>45.060714863415797</v>
      </c>
    </row>
    <row r="180" spans="1:6" ht="13">
      <c r="A180" s="2" t="s">
        <v>16</v>
      </c>
      <c r="B180" s="1" t="s">
        <v>349</v>
      </c>
      <c r="C180" s="2" t="s">
        <v>372</v>
      </c>
      <c r="D180" s="2" t="s">
        <v>5</v>
      </c>
      <c r="E180" s="2" t="s">
        <v>32</v>
      </c>
      <c r="F180" s="1">
        <v>53.711224603410599</v>
      </c>
    </row>
    <row r="181" spans="1:6" ht="13">
      <c r="A181" s="2" t="s">
        <v>17</v>
      </c>
      <c r="B181" s="1" t="s">
        <v>350</v>
      </c>
      <c r="C181" s="2" t="s">
        <v>372</v>
      </c>
      <c r="D181" s="2" t="s">
        <v>5</v>
      </c>
      <c r="E181" s="2" t="s">
        <v>32</v>
      </c>
      <c r="F181" s="1">
        <v>67.247770203596204</v>
      </c>
    </row>
    <row r="182" spans="1:6" ht="13">
      <c r="A182" s="2" t="s">
        <v>18</v>
      </c>
      <c r="B182" s="1" t="s">
        <v>351</v>
      </c>
      <c r="C182" s="2" t="s">
        <v>372</v>
      </c>
      <c r="D182" s="2" t="s">
        <v>5</v>
      </c>
      <c r="E182" s="2" t="s">
        <v>32</v>
      </c>
      <c r="F182" s="1">
        <v>53.9056779940898</v>
      </c>
    </row>
    <row r="183" spans="1:6" ht="13">
      <c r="A183" s="2" t="s">
        <v>19</v>
      </c>
      <c r="B183" s="1" t="s">
        <v>352</v>
      </c>
      <c r="C183" s="2" t="s">
        <v>372</v>
      </c>
      <c r="D183" s="2" t="s">
        <v>5</v>
      </c>
      <c r="E183" s="2" t="s">
        <v>32</v>
      </c>
      <c r="F183" s="1">
        <v>69.381962499501697</v>
      </c>
    </row>
    <row r="184" spans="1:6" ht="13">
      <c r="A184" s="2" t="s">
        <v>20</v>
      </c>
      <c r="B184" s="1" t="s">
        <v>353</v>
      </c>
      <c r="C184" s="2" t="s">
        <v>372</v>
      </c>
      <c r="D184" s="2" t="s">
        <v>5</v>
      </c>
      <c r="E184" s="2" t="s">
        <v>32</v>
      </c>
      <c r="F184" s="1">
        <v>63.882534161611801</v>
      </c>
    </row>
    <row r="185" spans="1:6" ht="13">
      <c r="A185" s="2" t="s">
        <v>21</v>
      </c>
      <c r="B185" s="1" t="s">
        <v>354</v>
      </c>
      <c r="C185" s="2" t="s">
        <v>372</v>
      </c>
      <c r="D185" s="2" t="s">
        <v>5</v>
      </c>
      <c r="E185" s="2" t="s">
        <v>32</v>
      </c>
      <c r="F185" s="1">
        <v>52.120920535642703</v>
      </c>
    </row>
    <row r="186" spans="1:6" ht="13">
      <c r="A186" s="2" t="s">
        <v>22</v>
      </c>
      <c r="B186" s="1" t="s">
        <v>355</v>
      </c>
      <c r="C186" s="2" t="s">
        <v>372</v>
      </c>
      <c r="D186" s="2" t="s">
        <v>5</v>
      </c>
      <c r="E186" s="2" t="s">
        <v>32</v>
      </c>
      <c r="F186" s="1">
        <v>60.696040913557802</v>
      </c>
    </row>
    <row r="187" spans="1:6" ht="13">
      <c r="A187" s="2" t="s">
        <v>23</v>
      </c>
      <c r="B187" s="1" t="s">
        <v>356</v>
      </c>
      <c r="C187" s="2" t="s">
        <v>372</v>
      </c>
      <c r="D187" s="2" t="s">
        <v>5</v>
      </c>
      <c r="E187" s="2" t="s">
        <v>32</v>
      </c>
      <c r="F187" s="1">
        <v>51.931931698546101</v>
      </c>
    </row>
    <row r="188" spans="1:6" ht="13">
      <c r="A188" s="2" t="s">
        <v>24</v>
      </c>
      <c r="B188" s="1" t="s">
        <v>357</v>
      </c>
      <c r="C188" s="2" t="s">
        <v>372</v>
      </c>
      <c r="D188" s="2" t="s">
        <v>5</v>
      </c>
      <c r="E188" s="2" t="s">
        <v>32</v>
      </c>
      <c r="F188" s="1">
        <v>76.627431308981201</v>
      </c>
    </row>
    <row r="189" spans="1:6" ht="13">
      <c r="A189" s="2" t="s">
        <v>25</v>
      </c>
      <c r="B189" s="1" t="s">
        <v>358</v>
      </c>
      <c r="C189" s="2" t="s">
        <v>372</v>
      </c>
      <c r="D189" s="2" t="s">
        <v>5</v>
      </c>
      <c r="E189" s="2" t="s">
        <v>32</v>
      </c>
      <c r="F189" s="1">
        <v>52.5941897129753</v>
      </c>
    </row>
    <row r="190" spans="1:6" ht="13">
      <c r="A190" s="2" t="s">
        <v>26</v>
      </c>
      <c r="B190" s="1" t="s">
        <v>359</v>
      </c>
      <c r="C190" s="2" t="s">
        <v>372</v>
      </c>
      <c r="D190" s="2" t="s">
        <v>5</v>
      </c>
      <c r="E190" s="2" t="s">
        <v>32</v>
      </c>
      <c r="F190" s="1">
        <v>30.729754152848201</v>
      </c>
    </row>
    <row r="191" spans="1:6" ht="13">
      <c r="A191" s="2" t="s">
        <v>27</v>
      </c>
      <c r="B191" s="1" t="s">
        <v>360</v>
      </c>
      <c r="C191" s="2" t="s">
        <v>372</v>
      </c>
      <c r="D191" s="2" t="s">
        <v>5</v>
      </c>
      <c r="E191" s="2" t="s">
        <v>32</v>
      </c>
      <c r="F191" s="1">
        <v>53.534081403461499</v>
      </c>
    </row>
    <row r="192" spans="1:6" ht="13">
      <c r="A192" s="2" t="s">
        <v>28</v>
      </c>
      <c r="B192" s="1" t="s">
        <v>361</v>
      </c>
      <c r="C192" s="2" t="s">
        <v>372</v>
      </c>
      <c r="D192" s="2" t="s">
        <v>5</v>
      </c>
      <c r="E192" s="2" t="s">
        <v>32</v>
      </c>
      <c r="F192" s="1">
        <v>51.982670939544498</v>
      </c>
    </row>
    <row r="193" spans="1:6" ht="13">
      <c r="A193" s="2" t="s">
        <v>29</v>
      </c>
      <c r="B193" s="1" t="s">
        <v>362</v>
      </c>
      <c r="C193" s="2" t="s">
        <v>372</v>
      </c>
      <c r="D193" s="2" t="s">
        <v>5</v>
      </c>
      <c r="E193" s="2" t="s">
        <v>32</v>
      </c>
      <c r="F193" s="1">
        <v>56.294944326894502</v>
      </c>
    </row>
    <row r="194" spans="1:6" ht="13">
      <c r="A194" s="2" t="s">
        <v>30</v>
      </c>
      <c r="B194" s="1" t="s">
        <v>363</v>
      </c>
      <c r="C194" s="2" t="s">
        <v>372</v>
      </c>
      <c r="D194" s="2" t="s">
        <v>5</v>
      </c>
      <c r="E194" s="2" t="s">
        <v>32</v>
      </c>
      <c r="F194" s="1">
        <v>60.5123311723193</v>
      </c>
    </row>
    <row r="195" spans="1:6" ht="13">
      <c r="A195" s="2" t="s">
        <v>31</v>
      </c>
      <c r="B195" s="1" t="s">
        <v>364</v>
      </c>
      <c r="C195" s="2" t="s">
        <v>372</v>
      </c>
      <c r="D195" s="2" t="s">
        <v>5</v>
      </c>
      <c r="E195" s="2" t="s">
        <v>32</v>
      </c>
      <c r="F195" s="1">
        <v>71.134255841732994</v>
      </c>
    </row>
    <row r="196" spans="1:6" ht="13">
      <c r="A196" s="2" t="s">
        <v>32</v>
      </c>
      <c r="B196" s="1" t="s">
        <v>365</v>
      </c>
      <c r="C196" s="2" t="s">
        <v>372</v>
      </c>
      <c r="D196" s="2" t="s">
        <v>5</v>
      </c>
      <c r="E196" s="2" t="s">
        <v>32</v>
      </c>
      <c r="F196" s="1">
        <v>60.105489758024497</v>
      </c>
    </row>
    <row r="197" spans="1:6" ht="13">
      <c r="A197" s="2" t="s">
        <v>33</v>
      </c>
      <c r="B197" s="1" t="s">
        <v>366</v>
      </c>
      <c r="C197" s="2" t="s">
        <v>372</v>
      </c>
      <c r="D197" s="2" t="s">
        <v>5</v>
      </c>
      <c r="E197" s="2" t="s">
        <v>32</v>
      </c>
      <c r="F197" s="1">
        <v>67.246552122046495</v>
      </c>
    </row>
    <row r="198" spans="1:6" ht="13">
      <c r="A198" s="2" t="s">
        <v>34</v>
      </c>
      <c r="B198" s="1" t="s">
        <v>367</v>
      </c>
      <c r="C198" s="2" t="s">
        <v>372</v>
      </c>
      <c r="D198" s="2" t="s">
        <v>5</v>
      </c>
      <c r="E198" s="2" t="s">
        <v>32</v>
      </c>
      <c r="F198" s="1">
        <v>55.972937356501397</v>
      </c>
    </row>
    <row r="199" spans="1:6" ht="13">
      <c r="A199" s="2" t="s">
        <v>35</v>
      </c>
      <c r="B199" s="1" t="s">
        <v>368</v>
      </c>
      <c r="C199" s="2" t="s">
        <v>372</v>
      </c>
      <c r="D199" s="2" t="s">
        <v>5</v>
      </c>
      <c r="E199" s="2" t="s">
        <v>32</v>
      </c>
      <c r="F199" s="1">
        <v>56.5932968225992</v>
      </c>
    </row>
    <row r="200" spans="1:6" ht="13">
      <c r="A200" s="2" t="s">
        <v>3</v>
      </c>
      <c r="B200" s="1" t="s">
        <v>336</v>
      </c>
      <c r="C200" s="2" t="s">
        <v>373</v>
      </c>
      <c r="D200" s="2" t="s">
        <v>5</v>
      </c>
      <c r="E200" s="2" t="s">
        <v>32</v>
      </c>
      <c r="F200" s="1">
        <v>64.317368326137696</v>
      </c>
    </row>
    <row r="201" spans="1:6" ht="13">
      <c r="A201" s="2" t="s">
        <v>4</v>
      </c>
      <c r="B201" s="1" t="s">
        <v>337</v>
      </c>
      <c r="C201" s="2" t="s">
        <v>373</v>
      </c>
      <c r="D201" s="2" t="s">
        <v>5</v>
      </c>
      <c r="E201" s="2" t="s">
        <v>32</v>
      </c>
      <c r="F201" s="1">
        <v>61.748716372413</v>
      </c>
    </row>
    <row r="202" spans="1:6" ht="13">
      <c r="A202" s="2" t="s">
        <v>5</v>
      </c>
      <c r="B202" s="1" t="s">
        <v>338</v>
      </c>
      <c r="C202" s="2" t="s">
        <v>373</v>
      </c>
      <c r="D202" s="2" t="s">
        <v>5</v>
      </c>
      <c r="E202" s="2" t="s">
        <v>32</v>
      </c>
      <c r="F202" s="1">
        <v>53.199368068488297</v>
      </c>
    </row>
    <row r="203" spans="1:6" ht="13">
      <c r="A203" s="2" t="s">
        <v>6</v>
      </c>
      <c r="B203" s="1" t="s">
        <v>339</v>
      </c>
      <c r="C203" s="2" t="s">
        <v>373</v>
      </c>
      <c r="D203" s="2" t="s">
        <v>5</v>
      </c>
      <c r="E203" s="2" t="s">
        <v>32</v>
      </c>
      <c r="F203" s="1">
        <v>46.6366415526766</v>
      </c>
    </row>
    <row r="204" spans="1:6" ht="13">
      <c r="A204" s="2" t="s">
        <v>7</v>
      </c>
      <c r="B204" s="1" t="s">
        <v>340</v>
      </c>
      <c r="C204" s="2" t="s">
        <v>373</v>
      </c>
      <c r="D204" s="2" t="s">
        <v>5</v>
      </c>
      <c r="E204" s="2" t="s">
        <v>32</v>
      </c>
      <c r="F204" s="1">
        <v>43.902876086372203</v>
      </c>
    </row>
    <row r="205" spans="1:6" ht="13">
      <c r="A205" s="2" t="s">
        <v>8</v>
      </c>
      <c r="B205" s="1" t="s">
        <v>341</v>
      </c>
      <c r="C205" s="2" t="s">
        <v>373</v>
      </c>
      <c r="D205" s="2" t="s">
        <v>5</v>
      </c>
      <c r="E205" s="2" t="s">
        <v>32</v>
      </c>
      <c r="F205" s="1">
        <v>81.249907978764199</v>
      </c>
    </row>
    <row r="206" spans="1:6" ht="13">
      <c r="A206" s="2" t="s">
        <v>9</v>
      </c>
      <c r="B206" s="1" t="s">
        <v>342</v>
      </c>
      <c r="C206" s="2" t="s">
        <v>373</v>
      </c>
      <c r="D206" s="2" t="s">
        <v>5</v>
      </c>
      <c r="E206" s="2" t="s">
        <v>32</v>
      </c>
      <c r="F206" s="1">
        <v>69.340053896911002</v>
      </c>
    </row>
    <row r="207" spans="1:6" ht="13">
      <c r="A207" s="2" t="s">
        <v>10</v>
      </c>
      <c r="B207" s="1" t="s">
        <v>343</v>
      </c>
      <c r="C207" s="2" t="s">
        <v>373</v>
      </c>
      <c r="D207" s="2" t="s">
        <v>5</v>
      </c>
      <c r="E207" s="2" t="s">
        <v>32</v>
      </c>
      <c r="F207" s="1">
        <v>39.3144197835583</v>
      </c>
    </row>
    <row r="208" spans="1:6" ht="13">
      <c r="A208" s="2" t="s">
        <v>11</v>
      </c>
      <c r="B208" s="1" t="s">
        <v>344</v>
      </c>
      <c r="C208" s="2" t="s">
        <v>373</v>
      </c>
      <c r="D208" s="2" t="s">
        <v>5</v>
      </c>
      <c r="E208" s="2" t="s">
        <v>32</v>
      </c>
      <c r="F208" s="1">
        <v>62.553498714528601</v>
      </c>
    </row>
    <row r="209" spans="1:6" ht="13">
      <c r="A209" s="2" t="s">
        <v>12</v>
      </c>
      <c r="B209" s="1" t="s">
        <v>345</v>
      </c>
      <c r="C209" s="2" t="s">
        <v>373</v>
      </c>
      <c r="D209" s="2" t="s">
        <v>5</v>
      </c>
      <c r="E209" s="2" t="s">
        <v>32</v>
      </c>
      <c r="F209" s="1">
        <v>109.75593255137299</v>
      </c>
    </row>
    <row r="210" spans="1:6" ht="13">
      <c r="A210" s="2" t="s">
        <v>13</v>
      </c>
      <c r="B210" s="1" t="s">
        <v>346</v>
      </c>
      <c r="C210" s="2" t="s">
        <v>373</v>
      </c>
      <c r="D210" s="2" t="s">
        <v>5</v>
      </c>
      <c r="E210" s="2" t="s">
        <v>32</v>
      </c>
      <c r="F210" s="1">
        <v>67.738997860165398</v>
      </c>
    </row>
    <row r="211" spans="1:6" ht="13">
      <c r="A211" s="2" t="s">
        <v>14</v>
      </c>
      <c r="B211" s="1" t="s">
        <v>347</v>
      </c>
      <c r="C211" s="2" t="s">
        <v>373</v>
      </c>
      <c r="D211" s="2" t="s">
        <v>5</v>
      </c>
      <c r="E211" s="2" t="s">
        <v>32</v>
      </c>
      <c r="F211" s="1">
        <v>71.246600020915295</v>
      </c>
    </row>
    <row r="212" spans="1:6" ht="13">
      <c r="A212" s="2" t="s">
        <v>15</v>
      </c>
      <c r="B212" s="1" t="s">
        <v>348</v>
      </c>
      <c r="C212" s="2" t="s">
        <v>373</v>
      </c>
      <c r="D212" s="2" t="s">
        <v>5</v>
      </c>
      <c r="E212" s="2" t="s">
        <v>32</v>
      </c>
      <c r="F212" s="1">
        <v>43.099165341812402</v>
      </c>
    </row>
    <row r="213" spans="1:6" ht="13">
      <c r="A213" s="2" t="s">
        <v>16</v>
      </c>
      <c r="B213" s="1" t="s">
        <v>349</v>
      </c>
      <c r="C213" s="2" t="s">
        <v>373</v>
      </c>
      <c r="D213" s="2" t="s">
        <v>5</v>
      </c>
      <c r="E213" s="2" t="s">
        <v>32</v>
      </c>
      <c r="F213" s="1">
        <v>56.724771080920199</v>
      </c>
    </row>
    <row r="214" spans="1:6" ht="13">
      <c r="A214" s="2" t="s">
        <v>17</v>
      </c>
      <c r="B214" s="1" t="s">
        <v>350</v>
      </c>
      <c r="C214" s="2" t="s">
        <v>373</v>
      </c>
      <c r="D214" s="2" t="s">
        <v>5</v>
      </c>
      <c r="E214" s="2" t="s">
        <v>32</v>
      </c>
      <c r="F214" s="1">
        <v>65.058911426077302</v>
      </c>
    </row>
    <row r="215" spans="1:6" ht="13">
      <c r="A215" s="2" t="s">
        <v>18</v>
      </c>
      <c r="B215" s="1" t="s">
        <v>351</v>
      </c>
      <c r="C215" s="2" t="s">
        <v>373</v>
      </c>
      <c r="D215" s="2" t="s">
        <v>5</v>
      </c>
      <c r="E215" s="2" t="s">
        <v>32</v>
      </c>
      <c r="F215" s="1">
        <v>56.282199477172803</v>
      </c>
    </row>
    <row r="216" spans="1:6" ht="13">
      <c r="A216" s="2" t="s">
        <v>19</v>
      </c>
      <c r="B216" s="1" t="s">
        <v>352</v>
      </c>
      <c r="C216" s="2" t="s">
        <v>373</v>
      </c>
      <c r="D216" s="2" t="s">
        <v>5</v>
      </c>
      <c r="E216" s="2" t="s">
        <v>32</v>
      </c>
      <c r="F216" s="1">
        <v>68.727348997380702</v>
      </c>
    </row>
    <row r="217" spans="1:6" ht="13">
      <c r="A217" s="2" t="s">
        <v>20</v>
      </c>
      <c r="B217" s="1" t="s">
        <v>353</v>
      </c>
      <c r="C217" s="2" t="s">
        <v>373</v>
      </c>
      <c r="D217" s="2" t="s">
        <v>5</v>
      </c>
      <c r="E217" s="2" t="s">
        <v>32</v>
      </c>
      <c r="F217" s="1">
        <v>71.216903754579306</v>
      </c>
    </row>
    <row r="218" spans="1:6" ht="13">
      <c r="A218" s="2" t="s">
        <v>21</v>
      </c>
      <c r="B218" s="1" t="s">
        <v>354</v>
      </c>
      <c r="C218" s="2" t="s">
        <v>373</v>
      </c>
      <c r="D218" s="2" t="s">
        <v>5</v>
      </c>
      <c r="E218" s="2" t="s">
        <v>32</v>
      </c>
      <c r="F218" s="1">
        <v>59.281653041393298</v>
      </c>
    </row>
    <row r="219" spans="1:6" ht="13">
      <c r="A219" s="2" t="s">
        <v>22</v>
      </c>
      <c r="B219" s="1" t="s">
        <v>355</v>
      </c>
      <c r="C219" s="2" t="s">
        <v>373</v>
      </c>
      <c r="D219" s="2" t="s">
        <v>5</v>
      </c>
      <c r="E219" s="2" t="s">
        <v>32</v>
      </c>
      <c r="F219" s="1">
        <v>55.197282382232501</v>
      </c>
    </row>
    <row r="220" spans="1:6" ht="13">
      <c r="A220" s="2" t="s">
        <v>23</v>
      </c>
      <c r="B220" s="1" t="s">
        <v>356</v>
      </c>
      <c r="C220" s="2" t="s">
        <v>373</v>
      </c>
      <c r="D220" s="2" t="s">
        <v>5</v>
      </c>
      <c r="E220" s="2" t="s">
        <v>32</v>
      </c>
      <c r="F220" s="1">
        <v>48.640626835397804</v>
      </c>
    </row>
    <row r="221" spans="1:6" ht="13">
      <c r="A221" s="2" t="s">
        <v>24</v>
      </c>
      <c r="B221" s="1" t="s">
        <v>357</v>
      </c>
      <c r="C221" s="2" t="s">
        <v>373</v>
      </c>
      <c r="D221" s="2" t="s">
        <v>5</v>
      </c>
      <c r="E221" s="2" t="s">
        <v>32</v>
      </c>
      <c r="F221" s="1">
        <v>77.569410334093007</v>
      </c>
    </row>
    <row r="222" spans="1:6" ht="13">
      <c r="A222" s="2" t="s">
        <v>25</v>
      </c>
      <c r="B222" s="1" t="s">
        <v>358</v>
      </c>
      <c r="C222" s="2" t="s">
        <v>373</v>
      </c>
      <c r="D222" s="2" t="s">
        <v>5</v>
      </c>
      <c r="E222" s="2" t="s">
        <v>32</v>
      </c>
      <c r="F222" s="1">
        <v>54.1080470825123</v>
      </c>
    </row>
    <row r="223" spans="1:6" ht="13">
      <c r="A223" s="2" t="s">
        <v>26</v>
      </c>
      <c r="B223" s="1" t="s">
        <v>359</v>
      </c>
      <c r="C223" s="2" t="s">
        <v>373</v>
      </c>
      <c r="D223" s="2" t="s">
        <v>5</v>
      </c>
      <c r="E223" s="2" t="s">
        <v>32</v>
      </c>
      <c r="F223" s="1">
        <v>29.413335270878399</v>
      </c>
    </row>
    <row r="224" spans="1:6" ht="13">
      <c r="A224" s="2" t="s">
        <v>27</v>
      </c>
      <c r="B224" s="1" t="s">
        <v>360</v>
      </c>
      <c r="C224" s="2" t="s">
        <v>373</v>
      </c>
      <c r="D224" s="2" t="s">
        <v>5</v>
      </c>
      <c r="E224" s="2" t="s">
        <v>32</v>
      </c>
      <c r="F224" s="1">
        <v>55.152374981599202</v>
      </c>
    </row>
    <row r="225" spans="1:6" ht="13">
      <c r="A225" s="2" t="s">
        <v>28</v>
      </c>
      <c r="B225" s="1" t="s">
        <v>361</v>
      </c>
      <c r="C225" s="2" t="s">
        <v>373</v>
      </c>
      <c r="D225" s="2" t="s">
        <v>5</v>
      </c>
      <c r="E225" s="2" t="s">
        <v>32</v>
      </c>
      <c r="F225" s="1">
        <v>55.161062849322299</v>
      </c>
    </row>
    <row r="226" spans="1:6" ht="13">
      <c r="A226" s="2" t="s">
        <v>29</v>
      </c>
      <c r="B226" s="1" t="s">
        <v>362</v>
      </c>
      <c r="C226" s="2" t="s">
        <v>373</v>
      </c>
      <c r="D226" s="2" t="s">
        <v>5</v>
      </c>
      <c r="E226" s="2" t="s">
        <v>32</v>
      </c>
      <c r="F226" s="1">
        <v>58.020751427439997</v>
      </c>
    </row>
    <row r="227" spans="1:6" ht="13">
      <c r="A227" s="2" t="s">
        <v>30</v>
      </c>
      <c r="B227" s="1" t="s">
        <v>363</v>
      </c>
      <c r="C227" s="2" t="s">
        <v>373</v>
      </c>
      <c r="D227" s="2" t="s">
        <v>5</v>
      </c>
      <c r="E227" s="2" t="s">
        <v>32</v>
      </c>
      <c r="F227" s="1">
        <v>61.430708058220603</v>
      </c>
    </row>
    <row r="228" spans="1:6" ht="13">
      <c r="A228" s="2" t="s">
        <v>31</v>
      </c>
      <c r="B228" s="1" t="s">
        <v>364</v>
      </c>
      <c r="C228" s="2" t="s">
        <v>373</v>
      </c>
      <c r="D228" s="2" t="s">
        <v>5</v>
      </c>
      <c r="E228" s="2" t="s">
        <v>32</v>
      </c>
      <c r="F228" s="1">
        <v>69.098647952663597</v>
      </c>
    </row>
    <row r="229" spans="1:6" ht="13">
      <c r="A229" s="2" t="s">
        <v>32</v>
      </c>
      <c r="B229" s="1" t="s">
        <v>365</v>
      </c>
      <c r="C229" s="2" t="s">
        <v>373</v>
      </c>
      <c r="D229" s="2" t="s">
        <v>5</v>
      </c>
      <c r="E229" s="2" t="s">
        <v>32</v>
      </c>
      <c r="F229" s="1">
        <v>66.224745587357305</v>
      </c>
    </row>
    <row r="230" spans="1:6" ht="13">
      <c r="A230" s="2" t="s">
        <v>33</v>
      </c>
      <c r="B230" s="1" t="s">
        <v>366</v>
      </c>
      <c r="C230" s="2" t="s">
        <v>373</v>
      </c>
      <c r="D230" s="2" t="s">
        <v>5</v>
      </c>
      <c r="E230" s="2" t="s">
        <v>32</v>
      </c>
      <c r="F230" s="1">
        <v>66.8095781518401</v>
      </c>
    </row>
    <row r="231" spans="1:6" ht="13">
      <c r="A231" s="2" t="s">
        <v>34</v>
      </c>
      <c r="B231" s="1" t="s">
        <v>367</v>
      </c>
      <c r="C231" s="2" t="s">
        <v>373</v>
      </c>
      <c r="D231" s="2" t="s">
        <v>5</v>
      </c>
      <c r="E231" s="2" t="s">
        <v>32</v>
      </c>
      <c r="F231" s="1">
        <v>53.596055330327701</v>
      </c>
    </row>
    <row r="232" spans="1:6" ht="13">
      <c r="A232" s="2" t="s">
        <v>35</v>
      </c>
      <c r="B232" s="1" t="s">
        <v>368</v>
      </c>
      <c r="C232" s="2" t="s">
        <v>373</v>
      </c>
      <c r="D232" s="2" t="s">
        <v>5</v>
      </c>
      <c r="E232" s="2" t="s">
        <v>32</v>
      </c>
      <c r="F232" s="1">
        <v>56.196215980083203</v>
      </c>
    </row>
    <row r="233" spans="1:6" ht="13">
      <c r="A233" s="2" t="s">
        <v>3</v>
      </c>
      <c r="B233" s="1" t="s">
        <v>336</v>
      </c>
      <c r="C233" s="2" t="s">
        <v>374</v>
      </c>
      <c r="D233" s="2" t="s">
        <v>5</v>
      </c>
      <c r="E233" s="2" t="s">
        <v>32</v>
      </c>
      <c r="F233" s="1">
        <v>65.448854377267295</v>
      </c>
    </row>
    <row r="234" spans="1:6" ht="13">
      <c r="A234" s="2" t="s">
        <v>4</v>
      </c>
      <c r="B234" s="1" t="s">
        <v>337</v>
      </c>
      <c r="C234" s="2" t="s">
        <v>374</v>
      </c>
      <c r="D234" s="2" t="s">
        <v>5</v>
      </c>
      <c r="E234" s="2" t="s">
        <v>32</v>
      </c>
      <c r="F234" s="1">
        <v>63.8231589696532</v>
      </c>
    </row>
    <row r="235" spans="1:6" ht="13">
      <c r="A235" s="2" t="s">
        <v>5</v>
      </c>
      <c r="B235" s="1" t="s">
        <v>338</v>
      </c>
      <c r="C235" s="2" t="s">
        <v>374</v>
      </c>
      <c r="D235" s="2" t="s">
        <v>5</v>
      </c>
      <c r="E235" s="2" t="s">
        <v>32</v>
      </c>
      <c r="F235" s="1">
        <v>54.422336866856199</v>
      </c>
    </row>
    <row r="236" spans="1:6" ht="13">
      <c r="A236" s="2" t="s">
        <v>6</v>
      </c>
      <c r="B236" s="1" t="s">
        <v>339</v>
      </c>
      <c r="C236" s="2" t="s">
        <v>374</v>
      </c>
      <c r="D236" s="2" t="s">
        <v>5</v>
      </c>
      <c r="E236" s="2" t="s">
        <v>32</v>
      </c>
      <c r="F236" s="1">
        <v>44.714021117377897</v>
      </c>
    </row>
    <row r="237" spans="1:6" ht="13">
      <c r="A237" s="2" t="s">
        <v>7</v>
      </c>
      <c r="B237" s="1" t="s">
        <v>340</v>
      </c>
      <c r="C237" s="2" t="s">
        <v>374</v>
      </c>
      <c r="D237" s="2" t="s">
        <v>5</v>
      </c>
      <c r="E237" s="2" t="s">
        <v>32</v>
      </c>
      <c r="F237" s="1">
        <v>52.662752531790197</v>
      </c>
    </row>
    <row r="238" spans="1:6" ht="13">
      <c r="A238" s="2" t="s">
        <v>8</v>
      </c>
      <c r="B238" s="1" t="s">
        <v>341</v>
      </c>
      <c r="C238" s="2" t="s">
        <v>374</v>
      </c>
      <c r="D238" s="2" t="s">
        <v>5</v>
      </c>
      <c r="E238" s="2" t="s">
        <v>32</v>
      </c>
      <c r="F238" s="1">
        <v>81.088784598008402</v>
      </c>
    </row>
    <row r="239" spans="1:6" ht="13">
      <c r="A239" s="2" t="s">
        <v>9</v>
      </c>
      <c r="B239" s="1" t="s">
        <v>342</v>
      </c>
      <c r="C239" s="2" t="s">
        <v>374</v>
      </c>
      <c r="D239" s="2" t="s">
        <v>5</v>
      </c>
      <c r="E239" s="2" t="s">
        <v>32</v>
      </c>
      <c r="F239" s="1">
        <v>63.048862868723297</v>
      </c>
    </row>
    <row r="240" spans="1:6" ht="13">
      <c r="A240" s="2" t="s">
        <v>10</v>
      </c>
      <c r="B240" s="1" t="s">
        <v>343</v>
      </c>
      <c r="C240" s="2" t="s">
        <v>374</v>
      </c>
      <c r="D240" s="2" t="s">
        <v>5</v>
      </c>
      <c r="E240" s="2" t="s">
        <v>32</v>
      </c>
      <c r="F240" s="1">
        <v>39.037707238440703</v>
      </c>
    </row>
    <row r="241" spans="1:6" ht="13">
      <c r="A241" s="2" t="s">
        <v>11</v>
      </c>
      <c r="B241" s="1" t="s">
        <v>344</v>
      </c>
      <c r="C241" s="2" t="s">
        <v>374</v>
      </c>
      <c r="D241" s="2" t="s">
        <v>5</v>
      </c>
      <c r="E241" s="2" t="s">
        <v>32</v>
      </c>
      <c r="F241" s="1">
        <v>67.307589124429001</v>
      </c>
    </row>
    <row r="242" spans="1:6" ht="13">
      <c r="A242" s="2" t="s">
        <v>12</v>
      </c>
      <c r="B242" s="1" t="s">
        <v>345</v>
      </c>
      <c r="C242" s="2" t="s">
        <v>374</v>
      </c>
      <c r="D242" s="2" t="s">
        <v>5</v>
      </c>
      <c r="E242" s="2" t="s">
        <v>32</v>
      </c>
      <c r="F242" s="1">
        <v>109.977595126761</v>
      </c>
    </row>
    <row r="243" spans="1:6" ht="13">
      <c r="A243" s="2" t="s">
        <v>13</v>
      </c>
      <c r="B243" s="1" t="s">
        <v>346</v>
      </c>
      <c r="C243" s="2" t="s">
        <v>374</v>
      </c>
      <c r="D243" s="2" t="s">
        <v>5</v>
      </c>
      <c r="E243" s="2" t="s">
        <v>32</v>
      </c>
      <c r="F243" s="1">
        <v>68.797294184065393</v>
      </c>
    </row>
    <row r="244" spans="1:6" ht="13">
      <c r="A244" s="2" t="s">
        <v>14</v>
      </c>
      <c r="B244" s="1" t="s">
        <v>347</v>
      </c>
      <c r="C244" s="2" t="s">
        <v>374</v>
      </c>
      <c r="D244" s="2" t="s">
        <v>5</v>
      </c>
      <c r="E244" s="2" t="s">
        <v>32</v>
      </c>
      <c r="F244" s="1">
        <v>73.362143661979502</v>
      </c>
    </row>
    <row r="245" spans="1:6" ht="13">
      <c r="A245" s="2" t="s">
        <v>15</v>
      </c>
      <c r="B245" s="1" t="s">
        <v>348</v>
      </c>
      <c r="C245" s="2" t="s">
        <v>374</v>
      </c>
      <c r="D245" s="2" t="s">
        <v>5</v>
      </c>
      <c r="E245" s="2" t="s">
        <v>32</v>
      </c>
      <c r="F245" s="1">
        <v>48.300582149121702</v>
      </c>
    </row>
    <row r="246" spans="1:6" ht="13">
      <c r="A246" s="2" t="s">
        <v>16</v>
      </c>
      <c r="B246" s="1" t="s">
        <v>349</v>
      </c>
      <c r="C246" s="2" t="s">
        <v>374</v>
      </c>
      <c r="D246" s="2" t="s">
        <v>5</v>
      </c>
      <c r="E246" s="2" t="s">
        <v>32</v>
      </c>
      <c r="F246" s="1">
        <v>58.191254720236998</v>
      </c>
    </row>
    <row r="247" spans="1:6" ht="13">
      <c r="A247" s="2" t="s">
        <v>17</v>
      </c>
      <c r="B247" s="1" t="s">
        <v>350</v>
      </c>
      <c r="C247" s="2" t="s">
        <v>374</v>
      </c>
      <c r="D247" s="2" t="s">
        <v>5</v>
      </c>
      <c r="E247" s="2" t="s">
        <v>32</v>
      </c>
      <c r="F247" s="1">
        <v>63.0840367670408</v>
      </c>
    </row>
    <row r="248" spans="1:6" ht="13">
      <c r="A248" s="2" t="s">
        <v>18</v>
      </c>
      <c r="B248" s="1" t="s">
        <v>351</v>
      </c>
      <c r="C248" s="2" t="s">
        <v>374</v>
      </c>
      <c r="D248" s="2" t="s">
        <v>5</v>
      </c>
      <c r="E248" s="2" t="s">
        <v>32</v>
      </c>
      <c r="F248" s="1">
        <v>58.615251887469398</v>
      </c>
    </row>
    <row r="249" spans="1:6" ht="13">
      <c r="A249" s="2" t="s">
        <v>19</v>
      </c>
      <c r="B249" s="1" t="s">
        <v>352</v>
      </c>
      <c r="C249" s="2" t="s">
        <v>374</v>
      </c>
      <c r="D249" s="2" t="s">
        <v>5</v>
      </c>
      <c r="E249" s="2" t="s">
        <v>32</v>
      </c>
      <c r="F249" s="1">
        <v>69.341231876887207</v>
      </c>
    </row>
    <row r="250" spans="1:6" ht="13">
      <c r="A250" s="2" t="s">
        <v>20</v>
      </c>
      <c r="B250" s="1" t="s">
        <v>353</v>
      </c>
      <c r="C250" s="2" t="s">
        <v>374</v>
      </c>
      <c r="D250" s="2" t="s">
        <v>5</v>
      </c>
      <c r="E250" s="2" t="s">
        <v>32</v>
      </c>
      <c r="F250" s="1">
        <v>70.076710876652498</v>
      </c>
    </row>
    <row r="251" spans="1:6" ht="13">
      <c r="A251" s="2" t="s">
        <v>21</v>
      </c>
      <c r="B251" s="1" t="s">
        <v>354</v>
      </c>
      <c r="C251" s="2" t="s">
        <v>374</v>
      </c>
      <c r="D251" s="2" t="s">
        <v>5</v>
      </c>
      <c r="E251" s="2" t="s">
        <v>32</v>
      </c>
      <c r="F251" s="1">
        <v>56.539110855409902</v>
      </c>
    </row>
    <row r="252" spans="1:6" ht="13">
      <c r="A252" s="2" t="s">
        <v>22</v>
      </c>
      <c r="B252" s="1" t="s">
        <v>355</v>
      </c>
      <c r="C252" s="2" t="s">
        <v>374</v>
      </c>
      <c r="D252" s="2" t="s">
        <v>5</v>
      </c>
      <c r="E252" s="2" t="s">
        <v>32</v>
      </c>
      <c r="F252" s="1">
        <v>60.683132945251401</v>
      </c>
    </row>
    <row r="253" spans="1:6" ht="13">
      <c r="A253" s="2" t="s">
        <v>23</v>
      </c>
      <c r="B253" s="1" t="s">
        <v>356</v>
      </c>
      <c r="C253" s="2" t="s">
        <v>374</v>
      </c>
      <c r="D253" s="2" t="s">
        <v>5</v>
      </c>
      <c r="E253" s="2" t="s">
        <v>32</v>
      </c>
      <c r="F253" s="1">
        <v>53.5025811932301</v>
      </c>
    </row>
    <row r="254" spans="1:6" ht="13">
      <c r="A254" s="2" t="s">
        <v>24</v>
      </c>
      <c r="B254" s="1" t="s">
        <v>357</v>
      </c>
      <c r="C254" s="2" t="s">
        <v>374</v>
      </c>
      <c r="D254" s="2" t="s">
        <v>5</v>
      </c>
      <c r="E254" s="2" t="s">
        <v>32</v>
      </c>
      <c r="F254" s="1">
        <v>70.626277134809399</v>
      </c>
    </row>
    <row r="255" spans="1:6" ht="13">
      <c r="A255" s="2" t="s">
        <v>25</v>
      </c>
      <c r="B255" s="1" t="s">
        <v>358</v>
      </c>
      <c r="C255" s="2" t="s">
        <v>374</v>
      </c>
      <c r="D255" s="2" t="s">
        <v>5</v>
      </c>
      <c r="E255" s="2" t="s">
        <v>32</v>
      </c>
      <c r="F255" s="1">
        <v>56.131724026333899</v>
      </c>
    </row>
    <row r="256" spans="1:6" ht="13">
      <c r="A256" s="2" t="s">
        <v>26</v>
      </c>
      <c r="B256" s="1" t="s">
        <v>359</v>
      </c>
      <c r="C256" s="2" t="s">
        <v>374</v>
      </c>
      <c r="D256" s="2" t="s">
        <v>5</v>
      </c>
      <c r="E256" s="2" t="s">
        <v>32</v>
      </c>
      <c r="F256" s="1">
        <v>33.4416245198044</v>
      </c>
    </row>
    <row r="257" spans="1:6" ht="13">
      <c r="A257" s="2" t="s">
        <v>27</v>
      </c>
      <c r="B257" s="1" t="s">
        <v>360</v>
      </c>
      <c r="C257" s="2" t="s">
        <v>374</v>
      </c>
      <c r="D257" s="2" t="s">
        <v>5</v>
      </c>
      <c r="E257" s="2" t="s">
        <v>32</v>
      </c>
      <c r="F257" s="1">
        <v>58.6357055320426</v>
      </c>
    </row>
    <row r="258" spans="1:6" ht="13">
      <c r="A258" s="2" t="s">
        <v>28</v>
      </c>
      <c r="B258" s="1" t="s">
        <v>361</v>
      </c>
      <c r="C258" s="2" t="s">
        <v>374</v>
      </c>
      <c r="D258" s="2" t="s">
        <v>5</v>
      </c>
      <c r="E258" s="2" t="s">
        <v>32</v>
      </c>
      <c r="F258" s="1">
        <v>48.7288026014309</v>
      </c>
    </row>
    <row r="259" spans="1:6" ht="13">
      <c r="A259" s="2" t="s">
        <v>29</v>
      </c>
      <c r="B259" s="1" t="s">
        <v>362</v>
      </c>
      <c r="C259" s="2" t="s">
        <v>374</v>
      </c>
      <c r="D259" s="2" t="s">
        <v>5</v>
      </c>
      <c r="E259" s="2" t="s">
        <v>32</v>
      </c>
      <c r="F259" s="1">
        <v>57.620419723032498</v>
      </c>
    </row>
    <row r="260" spans="1:6" ht="13">
      <c r="A260" s="2" t="s">
        <v>30</v>
      </c>
      <c r="B260" s="1" t="s">
        <v>363</v>
      </c>
      <c r="C260" s="2" t="s">
        <v>374</v>
      </c>
      <c r="D260" s="2" t="s">
        <v>5</v>
      </c>
      <c r="E260" s="2" t="s">
        <v>32</v>
      </c>
      <c r="F260" s="1">
        <v>61.317950008004203</v>
      </c>
    </row>
    <row r="261" spans="1:6" ht="13">
      <c r="A261" s="2" t="s">
        <v>31</v>
      </c>
      <c r="B261" s="1" t="s">
        <v>364</v>
      </c>
      <c r="C261" s="2" t="s">
        <v>374</v>
      </c>
      <c r="D261" s="2" t="s">
        <v>5</v>
      </c>
      <c r="E261" s="2" t="s">
        <v>32</v>
      </c>
      <c r="F261" s="1">
        <v>71.656348701787294</v>
      </c>
    </row>
    <row r="262" spans="1:6" ht="13">
      <c r="A262" s="2" t="s">
        <v>32</v>
      </c>
      <c r="B262" s="1" t="s">
        <v>365</v>
      </c>
      <c r="C262" s="2" t="s">
        <v>374</v>
      </c>
      <c r="D262" s="2" t="s">
        <v>5</v>
      </c>
      <c r="E262" s="2" t="s">
        <v>32</v>
      </c>
      <c r="F262" s="1">
        <v>69.508018851930998</v>
      </c>
    </row>
    <row r="263" spans="1:6" ht="13">
      <c r="A263" s="2" t="s">
        <v>33</v>
      </c>
      <c r="B263" s="1" t="s">
        <v>366</v>
      </c>
      <c r="C263" s="2" t="s">
        <v>374</v>
      </c>
      <c r="D263" s="2" t="s">
        <v>5</v>
      </c>
      <c r="E263" s="2" t="s">
        <v>32</v>
      </c>
      <c r="F263" s="1">
        <v>70.2962303326956</v>
      </c>
    </row>
    <row r="264" spans="1:6" ht="13">
      <c r="A264" s="2" t="s">
        <v>34</v>
      </c>
      <c r="B264" s="1" t="s">
        <v>367</v>
      </c>
      <c r="C264" s="2" t="s">
        <v>374</v>
      </c>
      <c r="D264" s="2" t="s">
        <v>5</v>
      </c>
      <c r="E264" s="2" t="s">
        <v>32</v>
      </c>
      <c r="F264" s="1">
        <v>57.754596237354001</v>
      </c>
    </row>
    <row r="265" spans="1:6" ht="13">
      <c r="A265" s="2" t="s">
        <v>35</v>
      </c>
      <c r="B265" s="1" t="s">
        <v>368</v>
      </c>
      <c r="C265" s="2" t="s">
        <v>374</v>
      </c>
      <c r="D265" s="2" t="s">
        <v>5</v>
      </c>
      <c r="E265" s="2" t="s">
        <v>32</v>
      </c>
      <c r="F265" s="1">
        <v>61.981281513542498</v>
      </c>
    </row>
    <row r="266" spans="1:6" ht="13">
      <c r="A266" s="2" t="s">
        <v>3</v>
      </c>
      <c r="B266" s="1" t="s">
        <v>336</v>
      </c>
      <c r="C266" s="2" t="s">
        <v>375</v>
      </c>
      <c r="D266" s="2" t="s">
        <v>5</v>
      </c>
      <c r="E266" s="2" t="s">
        <v>32</v>
      </c>
      <c r="F266" s="1">
        <v>69.019158253959404</v>
      </c>
    </row>
    <row r="267" spans="1:6" ht="13">
      <c r="A267" s="2" t="s">
        <v>4</v>
      </c>
      <c r="B267" s="1" t="s">
        <v>337</v>
      </c>
      <c r="C267" s="2" t="s">
        <v>375</v>
      </c>
      <c r="D267" s="2" t="s">
        <v>5</v>
      </c>
      <c r="E267" s="2" t="s">
        <v>32</v>
      </c>
      <c r="F267" s="1">
        <v>60.849991200828597</v>
      </c>
    </row>
    <row r="268" spans="1:6" ht="13">
      <c r="A268" s="2" t="s">
        <v>5</v>
      </c>
      <c r="B268" s="1" t="s">
        <v>338</v>
      </c>
      <c r="C268" s="2" t="s">
        <v>375</v>
      </c>
      <c r="D268" s="2" t="s">
        <v>5</v>
      </c>
      <c r="E268" s="2" t="s">
        <v>32</v>
      </c>
      <c r="F268" s="1">
        <v>52.005098280402102</v>
      </c>
    </row>
    <row r="269" spans="1:6" ht="13">
      <c r="A269" s="2" t="s">
        <v>6</v>
      </c>
      <c r="B269" s="1" t="s">
        <v>339</v>
      </c>
      <c r="C269" s="2" t="s">
        <v>375</v>
      </c>
      <c r="D269" s="2" t="s">
        <v>5</v>
      </c>
      <c r="E269" s="2" t="s">
        <v>32</v>
      </c>
      <c r="F269" s="1">
        <v>48.787432635146402</v>
      </c>
    </row>
    <row r="270" spans="1:6" ht="13">
      <c r="A270" s="2" t="s">
        <v>7</v>
      </c>
      <c r="B270" s="1" t="s">
        <v>340</v>
      </c>
      <c r="C270" s="2" t="s">
        <v>375</v>
      </c>
      <c r="D270" s="2" t="s">
        <v>5</v>
      </c>
      <c r="E270" s="2" t="s">
        <v>32</v>
      </c>
      <c r="F270" s="1">
        <v>56.776159989242402</v>
      </c>
    </row>
    <row r="271" spans="1:6" ht="13">
      <c r="A271" s="2" t="s">
        <v>8</v>
      </c>
      <c r="B271" s="1" t="s">
        <v>341</v>
      </c>
      <c r="C271" s="2" t="s">
        <v>375</v>
      </c>
      <c r="D271" s="2" t="s">
        <v>5</v>
      </c>
      <c r="E271" s="2" t="s">
        <v>32</v>
      </c>
      <c r="F271" s="1">
        <v>86.698599714624905</v>
      </c>
    </row>
    <row r="272" spans="1:6" ht="13">
      <c r="A272" s="2" t="s">
        <v>9</v>
      </c>
      <c r="B272" s="1" t="s">
        <v>342</v>
      </c>
      <c r="C272" s="2" t="s">
        <v>375</v>
      </c>
      <c r="D272" s="2" t="s">
        <v>5</v>
      </c>
      <c r="E272" s="2" t="s">
        <v>32</v>
      </c>
      <c r="F272" s="1">
        <v>71.948054479131798</v>
      </c>
    </row>
    <row r="273" spans="1:6" ht="13">
      <c r="A273" s="2" t="s">
        <v>10</v>
      </c>
      <c r="B273" s="1" t="s">
        <v>343</v>
      </c>
      <c r="C273" s="2" t="s">
        <v>375</v>
      </c>
      <c r="D273" s="2" t="s">
        <v>5</v>
      </c>
      <c r="E273" s="2" t="s">
        <v>32</v>
      </c>
      <c r="F273" s="1">
        <v>42.8031283541482</v>
      </c>
    </row>
    <row r="274" spans="1:6" ht="13">
      <c r="A274" s="2" t="s">
        <v>11</v>
      </c>
      <c r="B274" s="1" t="s">
        <v>344</v>
      </c>
      <c r="C274" s="2" t="s">
        <v>375</v>
      </c>
      <c r="D274" s="2" t="s">
        <v>5</v>
      </c>
      <c r="E274" s="2" t="s">
        <v>32</v>
      </c>
      <c r="F274" s="1">
        <v>67.891331308514495</v>
      </c>
    </row>
    <row r="275" spans="1:6" ht="13">
      <c r="A275" s="2" t="s">
        <v>12</v>
      </c>
      <c r="B275" s="1" t="s">
        <v>345</v>
      </c>
      <c r="C275" s="2" t="s">
        <v>375</v>
      </c>
      <c r="D275" s="2" t="s">
        <v>5</v>
      </c>
      <c r="E275" s="2" t="s">
        <v>32</v>
      </c>
      <c r="F275" s="1">
        <v>113.65968184458799</v>
      </c>
    </row>
    <row r="276" spans="1:6" ht="13">
      <c r="A276" s="2" t="s">
        <v>13</v>
      </c>
      <c r="B276" s="1" t="s">
        <v>346</v>
      </c>
      <c r="C276" s="2" t="s">
        <v>375</v>
      </c>
      <c r="D276" s="2" t="s">
        <v>5</v>
      </c>
      <c r="E276" s="2" t="s">
        <v>32</v>
      </c>
      <c r="F276" s="1">
        <v>70.830907759919498</v>
      </c>
    </row>
    <row r="277" spans="1:6" ht="13">
      <c r="A277" s="2" t="s">
        <v>14</v>
      </c>
      <c r="B277" s="1" t="s">
        <v>347</v>
      </c>
      <c r="C277" s="2" t="s">
        <v>375</v>
      </c>
      <c r="D277" s="2" t="s">
        <v>5</v>
      </c>
      <c r="E277" s="2" t="s">
        <v>32</v>
      </c>
      <c r="F277" s="1">
        <v>78.705490916730298</v>
      </c>
    </row>
    <row r="278" spans="1:6" ht="13">
      <c r="A278" s="2" t="s">
        <v>15</v>
      </c>
      <c r="B278" s="1" t="s">
        <v>348</v>
      </c>
      <c r="C278" s="2" t="s">
        <v>375</v>
      </c>
      <c r="D278" s="2" t="s">
        <v>5</v>
      </c>
      <c r="E278" s="2" t="s">
        <v>32</v>
      </c>
      <c r="F278" s="1">
        <v>53.2842896479644</v>
      </c>
    </row>
    <row r="279" spans="1:6" ht="13">
      <c r="A279" s="2" t="s">
        <v>16</v>
      </c>
      <c r="B279" s="1" t="s">
        <v>349</v>
      </c>
      <c r="C279" s="2" t="s">
        <v>375</v>
      </c>
      <c r="D279" s="2" t="s">
        <v>5</v>
      </c>
      <c r="E279" s="2" t="s">
        <v>32</v>
      </c>
      <c r="F279" s="1">
        <v>61.766133994373803</v>
      </c>
    </row>
    <row r="280" spans="1:6" ht="13">
      <c r="A280" s="2" t="s">
        <v>17</v>
      </c>
      <c r="B280" s="1" t="s">
        <v>350</v>
      </c>
      <c r="C280" s="2" t="s">
        <v>375</v>
      </c>
      <c r="D280" s="2" t="s">
        <v>5</v>
      </c>
      <c r="E280" s="2" t="s">
        <v>32</v>
      </c>
      <c r="F280" s="1">
        <v>68.983838251287594</v>
      </c>
    </row>
    <row r="281" spans="1:6" ht="13">
      <c r="A281" s="2" t="s">
        <v>18</v>
      </c>
      <c r="B281" s="1" t="s">
        <v>351</v>
      </c>
      <c r="C281" s="2" t="s">
        <v>375</v>
      </c>
      <c r="D281" s="2" t="s">
        <v>5</v>
      </c>
      <c r="E281" s="2" t="s">
        <v>32</v>
      </c>
      <c r="F281" s="1">
        <v>61.311200413316897</v>
      </c>
    </row>
    <row r="282" spans="1:6" ht="13">
      <c r="A282" s="2" t="s">
        <v>19</v>
      </c>
      <c r="B282" s="1" t="s">
        <v>352</v>
      </c>
      <c r="C282" s="2" t="s">
        <v>375</v>
      </c>
      <c r="D282" s="2" t="s">
        <v>5</v>
      </c>
      <c r="E282" s="2" t="s">
        <v>32</v>
      </c>
      <c r="F282" s="1">
        <v>73.797126923257807</v>
      </c>
    </row>
    <row r="283" spans="1:6" ht="13">
      <c r="A283" s="2" t="s">
        <v>20</v>
      </c>
      <c r="B283" s="1" t="s">
        <v>353</v>
      </c>
      <c r="C283" s="2" t="s">
        <v>375</v>
      </c>
      <c r="D283" s="2" t="s">
        <v>5</v>
      </c>
      <c r="E283" s="2" t="s">
        <v>32</v>
      </c>
      <c r="F283" s="1">
        <v>81.538582415951495</v>
      </c>
    </row>
    <row r="284" spans="1:6" ht="13">
      <c r="A284" s="2" t="s">
        <v>21</v>
      </c>
      <c r="B284" s="1" t="s">
        <v>354</v>
      </c>
      <c r="C284" s="2" t="s">
        <v>375</v>
      </c>
      <c r="D284" s="2" t="s">
        <v>5</v>
      </c>
      <c r="E284" s="2" t="s">
        <v>32</v>
      </c>
      <c r="F284" s="1">
        <v>59.4903018212365</v>
      </c>
    </row>
    <row r="285" spans="1:6" ht="13">
      <c r="A285" s="2" t="s">
        <v>22</v>
      </c>
      <c r="B285" s="1" t="s">
        <v>355</v>
      </c>
      <c r="C285" s="2" t="s">
        <v>375</v>
      </c>
      <c r="D285" s="2" t="s">
        <v>5</v>
      </c>
      <c r="E285" s="2" t="s">
        <v>32</v>
      </c>
      <c r="F285" s="1">
        <v>63.639239140734603</v>
      </c>
    </row>
    <row r="286" spans="1:6" ht="13">
      <c r="A286" s="2" t="s">
        <v>23</v>
      </c>
      <c r="B286" s="1" t="s">
        <v>356</v>
      </c>
      <c r="C286" s="2" t="s">
        <v>375</v>
      </c>
      <c r="D286" s="2" t="s">
        <v>5</v>
      </c>
      <c r="E286" s="2" t="s">
        <v>32</v>
      </c>
      <c r="F286" s="1">
        <v>56.743183093755498</v>
      </c>
    </row>
    <row r="287" spans="1:6" ht="13">
      <c r="A287" s="2" t="s">
        <v>24</v>
      </c>
      <c r="B287" s="1" t="s">
        <v>357</v>
      </c>
      <c r="C287" s="2" t="s">
        <v>375</v>
      </c>
      <c r="D287" s="2" t="s">
        <v>5</v>
      </c>
      <c r="E287" s="2" t="s">
        <v>32</v>
      </c>
      <c r="F287" s="1">
        <v>73.865248631937902</v>
      </c>
    </row>
    <row r="288" spans="1:6" ht="13">
      <c r="A288" s="2" t="s">
        <v>25</v>
      </c>
      <c r="B288" s="1" t="s">
        <v>358</v>
      </c>
      <c r="C288" s="2" t="s">
        <v>375</v>
      </c>
      <c r="D288" s="2" t="s">
        <v>5</v>
      </c>
      <c r="E288" s="2" t="s">
        <v>32</v>
      </c>
      <c r="F288" s="1">
        <v>58.3271541199761</v>
      </c>
    </row>
    <row r="289" spans="1:6" ht="13">
      <c r="A289" s="2" t="s">
        <v>26</v>
      </c>
      <c r="B289" s="1" t="s">
        <v>359</v>
      </c>
      <c r="C289" s="2" t="s">
        <v>375</v>
      </c>
      <c r="D289" s="2" t="s">
        <v>5</v>
      </c>
      <c r="E289" s="2" t="s">
        <v>32</v>
      </c>
      <c r="F289" s="1">
        <v>36.242625236595103</v>
      </c>
    </row>
    <row r="290" spans="1:6" ht="13">
      <c r="A290" s="2" t="s">
        <v>27</v>
      </c>
      <c r="B290" s="1" t="s">
        <v>360</v>
      </c>
      <c r="C290" s="2" t="s">
        <v>375</v>
      </c>
      <c r="D290" s="2" t="s">
        <v>5</v>
      </c>
      <c r="E290" s="2" t="s">
        <v>32</v>
      </c>
      <c r="F290" s="1">
        <v>64.6284999905766</v>
      </c>
    </row>
    <row r="291" spans="1:6" ht="13">
      <c r="A291" s="2" t="s">
        <v>28</v>
      </c>
      <c r="B291" s="1" t="s">
        <v>361</v>
      </c>
      <c r="C291" s="2" t="s">
        <v>375</v>
      </c>
      <c r="D291" s="2" t="s">
        <v>5</v>
      </c>
      <c r="E291" s="2" t="s">
        <v>32</v>
      </c>
      <c r="F291" s="1">
        <v>54.929230584566298</v>
      </c>
    </row>
    <row r="292" spans="1:6" ht="13">
      <c r="A292" s="2" t="s">
        <v>29</v>
      </c>
      <c r="B292" s="1" t="s">
        <v>362</v>
      </c>
      <c r="C292" s="2" t="s">
        <v>375</v>
      </c>
      <c r="D292" s="2" t="s">
        <v>5</v>
      </c>
      <c r="E292" s="2" t="s">
        <v>32</v>
      </c>
      <c r="F292" s="1">
        <v>60.841451698084498</v>
      </c>
    </row>
    <row r="293" spans="1:6" ht="13">
      <c r="A293" s="2" t="s">
        <v>30</v>
      </c>
      <c r="B293" s="1" t="s">
        <v>363</v>
      </c>
      <c r="C293" s="2" t="s">
        <v>375</v>
      </c>
      <c r="D293" s="2" t="s">
        <v>5</v>
      </c>
      <c r="E293" s="2" t="s">
        <v>32</v>
      </c>
      <c r="F293" s="1">
        <v>67.762462953333397</v>
      </c>
    </row>
    <row r="294" spans="1:6" ht="13">
      <c r="A294" s="2" t="s">
        <v>31</v>
      </c>
      <c r="B294" s="1" t="s">
        <v>364</v>
      </c>
      <c r="C294" s="2" t="s">
        <v>375</v>
      </c>
      <c r="D294" s="2" t="s">
        <v>5</v>
      </c>
      <c r="E294" s="2" t="s">
        <v>32</v>
      </c>
      <c r="F294" s="1">
        <v>71.242304486921</v>
      </c>
    </row>
    <row r="295" spans="1:6" ht="13">
      <c r="A295" s="2" t="s">
        <v>32</v>
      </c>
      <c r="B295" s="1" t="s">
        <v>365</v>
      </c>
      <c r="C295" s="2" t="s">
        <v>375</v>
      </c>
      <c r="D295" s="2" t="s">
        <v>5</v>
      </c>
      <c r="E295" s="2" t="s">
        <v>32</v>
      </c>
      <c r="F295" s="1">
        <v>76.486570503757605</v>
      </c>
    </row>
    <row r="296" spans="1:6" ht="13">
      <c r="A296" s="2" t="s">
        <v>33</v>
      </c>
      <c r="B296" s="1" t="s">
        <v>366</v>
      </c>
      <c r="C296" s="2" t="s">
        <v>375</v>
      </c>
      <c r="D296" s="2" t="s">
        <v>5</v>
      </c>
      <c r="E296" s="2" t="s">
        <v>32</v>
      </c>
      <c r="F296" s="1">
        <v>74.529148172938505</v>
      </c>
    </row>
    <row r="297" spans="1:6" ht="13">
      <c r="A297" s="2" t="s">
        <v>34</v>
      </c>
      <c r="B297" s="1" t="s">
        <v>367</v>
      </c>
      <c r="C297" s="2" t="s">
        <v>375</v>
      </c>
      <c r="D297" s="2" t="s">
        <v>5</v>
      </c>
      <c r="E297" s="2" t="s">
        <v>32</v>
      </c>
      <c r="F297" s="1">
        <v>58.957039032583303</v>
      </c>
    </row>
    <row r="298" spans="1:6" ht="13">
      <c r="A298" s="2" t="s">
        <v>35</v>
      </c>
      <c r="B298" s="1" t="s">
        <v>368</v>
      </c>
      <c r="C298" s="2" t="s">
        <v>375</v>
      </c>
      <c r="D298" s="2" t="s">
        <v>5</v>
      </c>
      <c r="E298" s="2" t="s">
        <v>32</v>
      </c>
      <c r="F298" s="1">
        <v>64.875712155261894</v>
      </c>
    </row>
    <row r="299" spans="1:6" ht="13">
      <c r="A299" s="2" t="s">
        <v>3</v>
      </c>
      <c r="B299" s="1" t="s">
        <v>336</v>
      </c>
      <c r="C299" s="2" t="s">
        <v>376</v>
      </c>
      <c r="D299" s="2" t="s">
        <v>5</v>
      </c>
      <c r="E299" s="2" t="s">
        <v>32</v>
      </c>
      <c r="F299" s="1">
        <v>69.839407745857599</v>
      </c>
    </row>
    <row r="300" spans="1:6" ht="13">
      <c r="A300" s="2" t="s">
        <v>4</v>
      </c>
      <c r="B300" s="1" t="s">
        <v>337</v>
      </c>
      <c r="C300" s="2" t="s">
        <v>376</v>
      </c>
      <c r="D300" s="2" t="s">
        <v>5</v>
      </c>
      <c r="E300" s="2" t="s">
        <v>32</v>
      </c>
      <c r="F300" s="1">
        <v>64.395259821994301</v>
      </c>
    </row>
    <row r="301" spans="1:6" ht="13">
      <c r="A301" s="2" t="s">
        <v>5</v>
      </c>
      <c r="B301" s="1" t="s">
        <v>338</v>
      </c>
      <c r="C301" s="2" t="s">
        <v>376</v>
      </c>
      <c r="D301" s="2" t="s">
        <v>5</v>
      </c>
      <c r="E301" s="2" t="s">
        <v>32</v>
      </c>
      <c r="F301" s="1">
        <v>54.046043742427003</v>
      </c>
    </row>
    <row r="302" spans="1:6" ht="13">
      <c r="A302" s="2" t="s">
        <v>6</v>
      </c>
      <c r="B302" s="1" t="s">
        <v>339</v>
      </c>
      <c r="C302" s="2" t="s">
        <v>376</v>
      </c>
      <c r="D302" s="2" t="s">
        <v>5</v>
      </c>
      <c r="E302" s="2" t="s">
        <v>32</v>
      </c>
      <c r="F302" s="1">
        <v>47.468485738707599</v>
      </c>
    </row>
    <row r="303" spans="1:6" ht="13">
      <c r="A303" s="2" t="s">
        <v>7</v>
      </c>
      <c r="B303" s="1" t="s">
        <v>340</v>
      </c>
      <c r="C303" s="2" t="s">
        <v>376</v>
      </c>
      <c r="D303" s="2" t="s">
        <v>5</v>
      </c>
      <c r="E303" s="2" t="s">
        <v>32</v>
      </c>
      <c r="F303" s="1">
        <v>51.912095518255803</v>
      </c>
    </row>
    <row r="304" spans="1:6" ht="13">
      <c r="A304" s="2" t="s">
        <v>8</v>
      </c>
      <c r="B304" s="1" t="s">
        <v>341</v>
      </c>
      <c r="C304" s="2" t="s">
        <v>376</v>
      </c>
      <c r="D304" s="2" t="s">
        <v>5</v>
      </c>
      <c r="E304" s="2" t="s">
        <v>32</v>
      </c>
      <c r="F304" s="1">
        <v>85.159283557965196</v>
      </c>
    </row>
    <row r="305" spans="1:6" ht="13">
      <c r="A305" s="2" t="s">
        <v>9</v>
      </c>
      <c r="B305" s="1" t="s">
        <v>342</v>
      </c>
      <c r="C305" s="2" t="s">
        <v>376</v>
      </c>
      <c r="D305" s="2" t="s">
        <v>5</v>
      </c>
      <c r="E305" s="2" t="s">
        <v>32</v>
      </c>
      <c r="F305" s="1">
        <v>69.894573050107496</v>
      </c>
    </row>
    <row r="306" spans="1:6" ht="13">
      <c r="A306" s="2" t="s">
        <v>10</v>
      </c>
      <c r="B306" s="1" t="s">
        <v>343</v>
      </c>
      <c r="C306" s="2" t="s">
        <v>376</v>
      </c>
      <c r="D306" s="2" t="s">
        <v>5</v>
      </c>
      <c r="E306" s="2" t="s">
        <v>32</v>
      </c>
      <c r="F306" s="1">
        <v>44.031729132574903</v>
      </c>
    </row>
    <row r="307" spans="1:6" ht="13">
      <c r="A307" s="2" t="s">
        <v>11</v>
      </c>
      <c r="B307" s="1" t="s">
        <v>344</v>
      </c>
      <c r="C307" s="2" t="s">
        <v>376</v>
      </c>
      <c r="D307" s="2" t="s">
        <v>5</v>
      </c>
      <c r="E307" s="2" t="s">
        <v>32</v>
      </c>
      <c r="F307" s="1">
        <v>69.801788707465406</v>
      </c>
    </row>
    <row r="308" spans="1:6" ht="13">
      <c r="A308" s="2" t="s">
        <v>12</v>
      </c>
      <c r="B308" s="1" t="s">
        <v>345</v>
      </c>
      <c r="C308" s="2" t="s">
        <v>376</v>
      </c>
      <c r="D308" s="2" t="s">
        <v>5</v>
      </c>
      <c r="E308" s="2" t="s">
        <v>32</v>
      </c>
      <c r="F308" s="1">
        <v>115.557501766238</v>
      </c>
    </row>
    <row r="309" spans="1:6" ht="13">
      <c r="A309" s="2" t="s">
        <v>13</v>
      </c>
      <c r="B309" s="1" t="s">
        <v>346</v>
      </c>
      <c r="C309" s="2" t="s">
        <v>376</v>
      </c>
      <c r="D309" s="2" t="s">
        <v>5</v>
      </c>
      <c r="E309" s="2" t="s">
        <v>32</v>
      </c>
      <c r="F309" s="1">
        <v>64.714148361807602</v>
      </c>
    </row>
    <row r="310" spans="1:6" ht="13">
      <c r="A310" s="2" t="s">
        <v>14</v>
      </c>
      <c r="B310" s="1" t="s">
        <v>347</v>
      </c>
      <c r="C310" s="2" t="s">
        <v>376</v>
      </c>
      <c r="D310" s="2" t="s">
        <v>5</v>
      </c>
      <c r="E310" s="2" t="s">
        <v>32</v>
      </c>
      <c r="F310" s="1">
        <v>76.503312359572206</v>
      </c>
    </row>
    <row r="311" spans="1:6" ht="13">
      <c r="A311" s="2" t="s">
        <v>15</v>
      </c>
      <c r="B311" s="1" t="s">
        <v>348</v>
      </c>
      <c r="C311" s="2" t="s">
        <v>376</v>
      </c>
      <c r="D311" s="2" t="s">
        <v>5</v>
      </c>
      <c r="E311" s="2" t="s">
        <v>32</v>
      </c>
      <c r="F311" s="1">
        <v>56.110161562159298</v>
      </c>
    </row>
    <row r="312" spans="1:6" ht="13">
      <c r="A312" s="2" t="s">
        <v>16</v>
      </c>
      <c r="B312" s="1" t="s">
        <v>349</v>
      </c>
      <c r="C312" s="2" t="s">
        <v>376</v>
      </c>
      <c r="D312" s="2" t="s">
        <v>5</v>
      </c>
      <c r="E312" s="2" t="s">
        <v>32</v>
      </c>
      <c r="F312" s="1">
        <v>58.3396310709199</v>
      </c>
    </row>
    <row r="313" spans="1:6" ht="13">
      <c r="A313" s="2" t="s">
        <v>17</v>
      </c>
      <c r="B313" s="1" t="s">
        <v>350</v>
      </c>
      <c r="C313" s="2" t="s">
        <v>376</v>
      </c>
      <c r="D313" s="2" t="s">
        <v>5</v>
      </c>
      <c r="E313" s="2" t="s">
        <v>32</v>
      </c>
      <c r="F313" s="1">
        <v>70.531676387396104</v>
      </c>
    </row>
    <row r="314" spans="1:6" ht="13">
      <c r="A314" s="2" t="s">
        <v>18</v>
      </c>
      <c r="B314" s="1" t="s">
        <v>351</v>
      </c>
      <c r="C314" s="2" t="s">
        <v>376</v>
      </c>
      <c r="D314" s="2" t="s">
        <v>5</v>
      </c>
      <c r="E314" s="2" t="s">
        <v>32</v>
      </c>
      <c r="F314" s="1">
        <v>63.566934445509702</v>
      </c>
    </row>
    <row r="315" spans="1:6" ht="13">
      <c r="A315" s="2" t="s">
        <v>19</v>
      </c>
      <c r="B315" s="1" t="s">
        <v>352</v>
      </c>
      <c r="C315" s="2" t="s">
        <v>376</v>
      </c>
      <c r="D315" s="2" t="s">
        <v>5</v>
      </c>
      <c r="E315" s="2" t="s">
        <v>32</v>
      </c>
      <c r="F315" s="1">
        <v>78.009724002805896</v>
      </c>
    </row>
    <row r="316" spans="1:6" ht="13">
      <c r="A316" s="2" t="s">
        <v>20</v>
      </c>
      <c r="B316" s="1" t="s">
        <v>353</v>
      </c>
      <c r="C316" s="2" t="s">
        <v>376</v>
      </c>
      <c r="D316" s="2" t="s">
        <v>5</v>
      </c>
      <c r="E316" s="2" t="s">
        <v>32</v>
      </c>
      <c r="F316" s="1">
        <v>76.658380097610902</v>
      </c>
    </row>
    <row r="317" spans="1:6" ht="13">
      <c r="A317" s="2" t="s">
        <v>21</v>
      </c>
      <c r="B317" s="1" t="s">
        <v>354</v>
      </c>
      <c r="C317" s="2" t="s">
        <v>376</v>
      </c>
      <c r="D317" s="2" t="s">
        <v>5</v>
      </c>
      <c r="E317" s="2" t="s">
        <v>32</v>
      </c>
      <c r="F317" s="1">
        <v>60.0880914094815</v>
      </c>
    </row>
    <row r="318" spans="1:6" ht="13">
      <c r="A318" s="2" t="s">
        <v>22</v>
      </c>
      <c r="B318" s="1" t="s">
        <v>355</v>
      </c>
      <c r="C318" s="2" t="s">
        <v>376</v>
      </c>
      <c r="D318" s="2" t="s">
        <v>5</v>
      </c>
      <c r="E318" s="2" t="s">
        <v>32</v>
      </c>
      <c r="F318" s="1">
        <v>62.590978431428198</v>
      </c>
    </row>
    <row r="319" spans="1:6" ht="13">
      <c r="A319" s="2" t="s">
        <v>23</v>
      </c>
      <c r="B319" s="1" t="s">
        <v>356</v>
      </c>
      <c r="C319" s="2" t="s">
        <v>376</v>
      </c>
      <c r="D319" s="2" t="s">
        <v>5</v>
      </c>
      <c r="E319" s="2" t="s">
        <v>32</v>
      </c>
      <c r="F319" s="1">
        <v>58.949620604588802</v>
      </c>
    </row>
    <row r="320" spans="1:6" ht="13">
      <c r="A320" s="2" t="s">
        <v>24</v>
      </c>
      <c r="B320" s="1" t="s">
        <v>357</v>
      </c>
      <c r="C320" s="2" t="s">
        <v>376</v>
      </c>
      <c r="D320" s="2" t="s">
        <v>5</v>
      </c>
      <c r="E320" s="2" t="s">
        <v>32</v>
      </c>
      <c r="F320" s="1">
        <v>76.830426307293607</v>
      </c>
    </row>
    <row r="321" spans="1:6" ht="13">
      <c r="A321" s="2" t="s">
        <v>25</v>
      </c>
      <c r="B321" s="1" t="s">
        <v>358</v>
      </c>
      <c r="C321" s="2" t="s">
        <v>376</v>
      </c>
      <c r="D321" s="2" t="s">
        <v>5</v>
      </c>
      <c r="E321" s="2" t="s">
        <v>32</v>
      </c>
      <c r="F321" s="1">
        <v>56.539543644308303</v>
      </c>
    </row>
    <row r="322" spans="1:6" ht="13">
      <c r="A322" s="2" t="s">
        <v>26</v>
      </c>
      <c r="B322" s="1" t="s">
        <v>359</v>
      </c>
      <c r="C322" s="2" t="s">
        <v>376</v>
      </c>
      <c r="D322" s="2" t="s">
        <v>5</v>
      </c>
      <c r="E322" s="2" t="s">
        <v>32</v>
      </c>
      <c r="F322" s="1">
        <v>38.103678144123002</v>
      </c>
    </row>
    <row r="323" spans="1:6" ht="13">
      <c r="A323" s="2" t="s">
        <v>27</v>
      </c>
      <c r="B323" s="1" t="s">
        <v>360</v>
      </c>
      <c r="C323" s="2" t="s">
        <v>376</v>
      </c>
      <c r="D323" s="2" t="s">
        <v>5</v>
      </c>
      <c r="E323" s="2" t="s">
        <v>32</v>
      </c>
      <c r="F323" s="1">
        <v>59.907300925670697</v>
      </c>
    </row>
    <row r="324" spans="1:6" ht="13">
      <c r="A324" s="2" t="s">
        <v>28</v>
      </c>
      <c r="B324" s="1" t="s">
        <v>361</v>
      </c>
      <c r="C324" s="2" t="s">
        <v>376</v>
      </c>
      <c r="D324" s="2" t="s">
        <v>5</v>
      </c>
      <c r="E324" s="2" t="s">
        <v>32</v>
      </c>
      <c r="F324" s="1">
        <v>51.466822565229698</v>
      </c>
    </row>
    <row r="325" spans="1:6" ht="13">
      <c r="A325" s="2" t="s">
        <v>29</v>
      </c>
      <c r="B325" s="1" t="s">
        <v>362</v>
      </c>
      <c r="C325" s="2" t="s">
        <v>376</v>
      </c>
      <c r="D325" s="2" t="s">
        <v>5</v>
      </c>
      <c r="E325" s="2" t="s">
        <v>32</v>
      </c>
      <c r="F325" s="1">
        <v>57.794144291184601</v>
      </c>
    </row>
    <row r="326" spans="1:6" ht="13">
      <c r="A326" s="2" t="s">
        <v>30</v>
      </c>
      <c r="B326" s="1" t="s">
        <v>363</v>
      </c>
      <c r="C326" s="2" t="s">
        <v>376</v>
      </c>
      <c r="D326" s="2" t="s">
        <v>5</v>
      </c>
      <c r="E326" s="2" t="s">
        <v>32</v>
      </c>
      <c r="F326" s="1">
        <v>71.245713732805299</v>
      </c>
    </row>
    <row r="327" spans="1:6" ht="13">
      <c r="A327" s="2" t="s">
        <v>31</v>
      </c>
      <c r="B327" s="1" t="s">
        <v>364</v>
      </c>
      <c r="C327" s="2" t="s">
        <v>376</v>
      </c>
      <c r="D327" s="2" t="s">
        <v>5</v>
      </c>
      <c r="E327" s="2" t="s">
        <v>32</v>
      </c>
      <c r="F327" s="1">
        <v>76.088085832786902</v>
      </c>
    </row>
    <row r="328" spans="1:6" ht="13">
      <c r="A328" s="2" t="s">
        <v>32</v>
      </c>
      <c r="B328" s="1" t="s">
        <v>365</v>
      </c>
      <c r="C328" s="2" t="s">
        <v>376</v>
      </c>
      <c r="D328" s="2" t="s">
        <v>5</v>
      </c>
      <c r="E328" s="2" t="s">
        <v>32</v>
      </c>
      <c r="F328" s="1">
        <v>83.725463427784405</v>
      </c>
    </row>
    <row r="329" spans="1:6" ht="13">
      <c r="A329" s="2" t="s">
        <v>33</v>
      </c>
      <c r="B329" s="1" t="s">
        <v>366</v>
      </c>
      <c r="C329" s="2" t="s">
        <v>376</v>
      </c>
      <c r="D329" s="2" t="s">
        <v>5</v>
      </c>
      <c r="E329" s="2" t="s">
        <v>32</v>
      </c>
      <c r="F329" s="1">
        <v>78.275966898194199</v>
      </c>
    </row>
    <row r="330" spans="1:6" ht="13">
      <c r="A330" s="2" t="s">
        <v>34</v>
      </c>
      <c r="B330" s="1" t="s">
        <v>367</v>
      </c>
      <c r="C330" s="2" t="s">
        <v>376</v>
      </c>
      <c r="D330" s="2" t="s">
        <v>5</v>
      </c>
      <c r="E330" s="2" t="s">
        <v>32</v>
      </c>
      <c r="F330" s="1">
        <v>56.814962475339797</v>
      </c>
    </row>
    <row r="331" spans="1:6" ht="13">
      <c r="A331" s="2" t="s">
        <v>35</v>
      </c>
      <c r="B331" s="1" t="s">
        <v>368</v>
      </c>
      <c r="C331" s="2" t="s">
        <v>376</v>
      </c>
      <c r="D331" s="2" t="s">
        <v>5</v>
      </c>
      <c r="E331" s="2" t="s">
        <v>32</v>
      </c>
      <c r="F331" s="1">
        <v>57.911448991866699</v>
      </c>
    </row>
    <row r="332" spans="1:6" ht="13">
      <c r="A332" s="2" t="s">
        <v>3</v>
      </c>
      <c r="B332" s="1" t="s">
        <v>336</v>
      </c>
      <c r="C332" s="2" t="s">
        <v>377</v>
      </c>
      <c r="D332" s="2" t="s">
        <v>5</v>
      </c>
      <c r="E332" s="2" t="s">
        <v>32</v>
      </c>
      <c r="F332" s="1">
        <v>73.518177485150403</v>
      </c>
    </row>
    <row r="333" spans="1:6" ht="13">
      <c r="A333" s="2" t="s">
        <v>4</v>
      </c>
      <c r="B333" s="1" t="s">
        <v>337</v>
      </c>
      <c r="C333" s="2" t="s">
        <v>377</v>
      </c>
      <c r="D333" s="2" t="s">
        <v>5</v>
      </c>
      <c r="E333" s="2" t="s">
        <v>32</v>
      </c>
      <c r="F333" s="1">
        <v>63.239495801857402</v>
      </c>
    </row>
    <row r="334" spans="1:6" ht="13">
      <c r="A334" s="2" t="s">
        <v>5</v>
      </c>
      <c r="B334" s="1" t="s">
        <v>338</v>
      </c>
      <c r="C334" s="2" t="s">
        <v>377</v>
      </c>
      <c r="D334" s="2" t="s">
        <v>5</v>
      </c>
      <c r="E334" s="2" t="s">
        <v>32</v>
      </c>
      <c r="F334" s="1">
        <v>56.268820814152903</v>
      </c>
    </row>
    <row r="335" spans="1:6" ht="13">
      <c r="A335" s="2" t="s">
        <v>6</v>
      </c>
      <c r="B335" s="1" t="s">
        <v>339</v>
      </c>
      <c r="C335" s="2" t="s">
        <v>377</v>
      </c>
      <c r="D335" s="2" t="s">
        <v>5</v>
      </c>
      <c r="E335" s="2" t="s">
        <v>32</v>
      </c>
      <c r="F335" s="1">
        <v>42.5646808443054</v>
      </c>
    </row>
    <row r="336" spans="1:6" ht="13">
      <c r="A336" s="2" t="s">
        <v>7</v>
      </c>
      <c r="B336" s="1" t="s">
        <v>340</v>
      </c>
      <c r="C336" s="2" t="s">
        <v>377</v>
      </c>
      <c r="D336" s="2" t="s">
        <v>5</v>
      </c>
      <c r="E336" s="2" t="s">
        <v>32</v>
      </c>
      <c r="F336" s="1">
        <v>60.726369639718399</v>
      </c>
    </row>
    <row r="337" spans="1:6" ht="13">
      <c r="A337" s="2" t="s">
        <v>8</v>
      </c>
      <c r="B337" s="1" t="s">
        <v>341</v>
      </c>
      <c r="C337" s="2" t="s">
        <v>377</v>
      </c>
      <c r="D337" s="2" t="s">
        <v>5</v>
      </c>
      <c r="E337" s="2" t="s">
        <v>32</v>
      </c>
      <c r="F337" s="1">
        <v>80.583237456882699</v>
      </c>
    </row>
    <row r="338" spans="1:6" ht="13">
      <c r="A338" s="2" t="s">
        <v>9</v>
      </c>
      <c r="B338" s="1" t="s">
        <v>342</v>
      </c>
      <c r="C338" s="2" t="s">
        <v>377</v>
      </c>
      <c r="D338" s="2" t="s">
        <v>5</v>
      </c>
      <c r="E338" s="2" t="s">
        <v>32</v>
      </c>
      <c r="F338" s="1">
        <v>66.071662341462698</v>
      </c>
    </row>
    <row r="339" spans="1:6" ht="13">
      <c r="A339" s="2" t="s">
        <v>10</v>
      </c>
      <c r="B339" s="1" t="s">
        <v>343</v>
      </c>
      <c r="C339" s="2" t="s">
        <v>377</v>
      </c>
      <c r="D339" s="2" t="s">
        <v>5</v>
      </c>
      <c r="E339" s="2" t="s">
        <v>32</v>
      </c>
      <c r="F339" s="1">
        <v>47.125959742685197</v>
      </c>
    </row>
    <row r="340" spans="1:6" ht="13">
      <c r="A340" s="2" t="s">
        <v>11</v>
      </c>
      <c r="B340" s="1" t="s">
        <v>344</v>
      </c>
      <c r="C340" s="2" t="s">
        <v>377</v>
      </c>
      <c r="D340" s="2" t="s">
        <v>5</v>
      </c>
      <c r="E340" s="2" t="s">
        <v>32</v>
      </c>
      <c r="F340" s="1">
        <v>70.033526007865305</v>
      </c>
    </row>
    <row r="341" spans="1:6" ht="13">
      <c r="A341" s="2" t="s">
        <v>12</v>
      </c>
      <c r="B341" s="1" t="s">
        <v>345</v>
      </c>
      <c r="C341" s="2" t="s">
        <v>377</v>
      </c>
      <c r="D341" s="2" t="s">
        <v>5</v>
      </c>
      <c r="E341" s="2" t="s">
        <v>32</v>
      </c>
      <c r="F341" s="1">
        <v>119.884842537742</v>
      </c>
    </row>
    <row r="342" spans="1:6" ht="13">
      <c r="A342" s="2" t="s">
        <v>13</v>
      </c>
      <c r="B342" s="1" t="s">
        <v>346</v>
      </c>
      <c r="C342" s="2" t="s">
        <v>377</v>
      </c>
      <c r="D342" s="2" t="s">
        <v>5</v>
      </c>
      <c r="E342" s="2" t="s">
        <v>32</v>
      </c>
      <c r="F342" s="1">
        <v>61.672492304623198</v>
      </c>
    </row>
    <row r="343" spans="1:6" ht="13">
      <c r="A343" s="2" t="s">
        <v>14</v>
      </c>
      <c r="B343" s="1" t="s">
        <v>347</v>
      </c>
      <c r="C343" s="2" t="s">
        <v>377</v>
      </c>
      <c r="D343" s="2" t="s">
        <v>5</v>
      </c>
      <c r="E343" s="2" t="s">
        <v>32</v>
      </c>
      <c r="F343" s="1">
        <v>79.0016000186057</v>
      </c>
    </row>
    <row r="344" spans="1:6" ht="13">
      <c r="A344" s="2" t="s">
        <v>15</v>
      </c>
      <c r="B344" s="1" t="s">
        <v>348</v>
      </c>
      <c r="C344" s="2" t="s">
        <v>377</v>
      </c>
      <c r="D344" s="2" t="s">
        <v>5</v>
      </c>
      <c r="E344" s="2" t="s">
        <v>32</v>
      </c>
      <c r="F344" s="1">
        <v>60.168471720818303</v>
      </c>
    </row>
    <row r="345" spans="1:6" ht="13">
      <c r="A345" s="2" t="s">
        <v>16</v>
      </c>
      <c r="B345" s="1" t="s">
        <v>349</v>
      </c>
      <c r="C345" s="2" t="s">
        <v>377</v>
      </c>
      <c r="D345" s="2" t="s">
        <v>5</v>
      </c>
      <c r="E345" s="2" t="s">
        <v>32</v>
      </c>
      <c r="F345" s="1">
        <v>68.319014946986201</v>
      </c>
    </row>
    <row r="346" spans="1:6" ht="13">
      <c r="A346" s="2" t="s">
        <v>17</v>
      </c>
      <c r="B346" s="1" t="s">
        <v>350</v>
      </c>
      <c r="C346" s="2" t="s">
        <v>377</v>
      </c>
      <c r="D346" s="2" t="s">
        <v>5</v>
      </c>
      <c r="E346" s="2" t="s">
        <v>32</v>
      </c>
      <c r="F346" s="1">
        <v>72.413690709181793</v>
      </c>
    </row>
    <row r="347" spans="1:6" ht="13">
      <c r="A347" s="2" t="s">
        <v>18</v>
      </c>
      <c r="B347" s="1" t="s">
        <v>351</v>
      </c>
      <c r="C347" s="2" t="s">
        <v>377</v>
      </c>
      <c r="D347" s="2" t="s">
        <v>5</v>
      </c>
      <c r="E347" s="2" t="s">
        <v>32</v>
      </c>
      <c r="F347" s="1">
        <v>67.426449336276804</v>
      </c>
    </row>
    <row r="348" spans="1:6" ht="13">
      <c r="A348" s="2" t="s">
        <v>19</v>
      </c>
      <c r="B348" s="1" t="s">
        <v>352</v>
      </c>
      <c r="C348" s="2" t="s">
        <v>377</v>
      </c>
      <c r="D348" s="2" t="s">
        <v>5</v>
      </c>
      <c r="E348" s="2" t="s">
        <v>32</v>
      </c>
      <c r="F348" s="1">
        <v>81.001572194968702</v>
      </c>
    </row>
    <row r="349" spans="1:6" ht="13">
      <c r="A349" s="2" t="s">
        <v>20</v>
      </c>
      <c r="B349" s="1" t="s">
        <v>353</v>
      </c>
      <c r="C349" s="2" t="s">
        <v>377</v>
      </c>
      <c r="D349" s="2" t="s">
        <v>5</v>
      </c>
      <c r="E349" s="2" t="s">
        <v>32</v>
      </c>
      <c r="F349" s="1">
        <v>87.2471668501137</v>
      </c>
    </row>
    <row r="350" spans="1:6" ht="13">
      <c r="A350" s="2" t="s">
        <v>21</v>
      </c>
      <c r="B350" s="1" t="s">
        <v>354</v>
      </c>
      <c r="C350" s="2" t="s">
        <v>377</v>
      </c>
      <c r="D350" s="2" t="s">
        <v>5</v>
      </c>
      <c r="E350" s="2" t="s">
        <v>32</v>
      </c>
      <c r="F350" s="1">
        <v>62.205159065503402</v>
      </c>
    </row>
    <row r="351" spans="1:6" ht="13">
      <c r="A351" s="2" t="s">
        <v>22</v>
      </c>
      <c r="B351" s="1" t="s">
        <v>355</v>
      </c>
      <c r="C351" s="2" t="s">
        <v>377</v>
      </c>
      <c r="D351" s="2" t="s">
        <v>5</v>
      </c>
      <c r="E351" s="2" t="s">
        <v>32</v>
      </c>
      <c r="F351" s="1">
        <v>63.216512701336697</v>
      </c>
    </row>
    <row r="352" spans="1:6" ht="13">
      <c r="A352" s="2" t="s">
        <v>23</v>
      </c>
      <c r="B352" s="1" t="s">
        <v>356</v>
      </c>
      <c r="C352" s="2" t="s">
        <v>377</v>
      </c>
      <c r="D352" s="2" t="s">
        <v>5</v>
      </c>
      <c r="E352" s="2" t="s">
        <v>32</v>
      </c>
      <c r="F352" s="1">
        <v>65.984210864929295</v>
      </c>
    </row>
    <row r="353" spans="1:6" ht="13">
      <c r="A353" s="2" t="s">
        <v>24</v>
      </c>
      <c r="B353" s="1" t="s">
        <v>357</v>
      </c>
      <c r="C353" s="2" t="s">
        <v>377</v>
      </c>
      <c r="D353" s="2" t="s">
        <v>5</v>
      </c>
      <c r="E353" s="2" t="s">
        <v>32</v>
      </c>
      <c r="F353" s="1">
        <v>83.000809588215105</v>
      </c>
    </row>
    <row r="354" spans="1:6" ht="13">
      <c r="A354" s="2" t="s">
        <v>25</v>
      </c>
      <c r="B354" s="1" t="s">
        <v>358</v>
      </c>
      <c r="C354" s="2" t="s">
        <v>377</v>
      </c>
      <c r="D354" s="2" t="s">
        <v>5</v>
      </c>
      <c r="E354" s="2" t="s">
        <v>32</v>
      </c>
      <c r="F354" s="1">
        <v>58.814243461369003</v>
      </c>
    </row>
    <row r="355" spans="1:6" ht="13">
      <c r="A355" s="2" t="s">
        <v>26</v>
      </c>
      <c r="B355" s="1" t="s">
        <v>359</v>
      </c>
      <c r="C355" s="2" t="s">
        <v>377</v>
      </c>
      <c r="D355" s="2" t="s">
        <v>5</v>
      </c>
      <c r="E355" s="2" t="s">
        <v>32</v>
      </c>
      <c r="F355" s="1">
        <v>40.4153760411888</v>
      </c>
    </row>
    <row r="356" spans="1:6" ht="13">
      <c r="A356" s="2" t="s">
        <v>27</v>
      </c>
      <c r="B356" s="1" t="s">
        <v>360</v>
      </c>
      <c r="C356" s="2" t="s">
        <v>377</v>
      </c>
      <c r="D356" s="2" t="s">
        <v>5</v>
      </c>
      <c r="E356" s="2" t="s">
        <v>32</v>
      </c>
      <c r="F356" s="1">
        <v>62.467484848659403</v>
      </c>
    </row>
    <row r="357" spans="1:6" ht="13">
      <c r="A357" s="2" t="s">
        <v>28</v>
      </c>
      <c r="B357" s="1" t="s">
        <v>361</v>
      </c>
      <c r="C357" s="2" t="s">
        <v>377</v>
      </c>
      <c r="D357" s="2" t="s">
        <v>5</v>
      </c>
      <c r="E357" s="2" t="s">
        <v>32</v>
      </c>
      <c r="F357" s="1">
        <v>58.267861271510299</v>
      </c>
    </row>
    <row r="358" spans="1:6" ht="13">
      <c r="A358" s="2" t="s">
        <v>29</v>
      </c>
      <c r="B358" s="1" t="s">
        <v>362</v>
      </c>
      <c r="C358" s="2" t="s">
        <v>377</v>
      </c>
      <c r="D358" s="2" t="s">
        <v>5</v>
      </c>
      <c r="E358" s="2" t="s">
        <v>32</v>
      </c>
      <c r="F358" s="1">
        <v>63.659856911537197</v>
      </c>
    </row>
    <row r="359" spans="1:6" ht="13">
      <c r="A359" s="2" t="s">
        <v>30</v>
      </c>
      <c r="B359" s="1" t="s">
        <v>363</v>
      </c>
      <c r="C359" s="2" t="s">
        <v>377</v>
      </c>
      <c r="D359" s="2" t="s">
        <v>5</v>
      </c>
      <c r="E359" s="2" t="s">
        <v>32</v>
      </c>
      <c r="F359" s="1">
        <v>79.962154225106403</v>
      </c>
    </row>
    <row r="360" spans="1:6" ht="13">
      <c r="A360" s="2" t="s">
        <v>31</v>
      </c>
      <c r="B360" s="1" t="s">
        <v>364</v>
      </c>
      <c r="C360" s="2" t="s">
        <v>377</v>
      </c>
      <c r="D360" s="2" t="s">
        <v>5</v>
      </c>
      <c r="E360" s="2" t="s">
        <v>32</v>
      </c>
      <c r="F360" s="1">
        <v>78.882531928571495</v>
      </c>
    </row>
    <row r="361" spans="1:6" ht="13">
      <c r="A361" s="2" t="s">
        <v>32</v>
      </c>
      <c r="B361" s="1" t="s">
        <v>365</v>
      </c>
      <c r="C361" s="2" t="s">
        <v>377</v>
      </c>
      <c r="D361" s="2" t="s">
        <v>5</v>
      </c>
      <c r="E361" s="2" t="s">
        <v>32</v>
      </c>
      <c r="F361" s="1">
        <v>82.643082212862097</v>
      </c>
    </row>
    <row r="362" spans="1:6" ht="13">
      <c r="A362" s="2" t="s">
        <v>33</v>
      </c>
      <c r="B362" s="1" t="s">
        <v>366</v>
      </c>
      <c r="C362" s="2" t="s">
        <v>377</v>
      </c>
      <c r="D362" s="2" t="s">
        <v>5</v>
      </c>
      <c r="E362" s="2" t="s">
        <v>32</v>
      </c>
      <c r="F362" s="1">
        <v>85.964124114880207</v>
      </c>
    </row>
    <row r="363" spans="1:6" ht="13">
      <c r="A363" s="2" t="s">
        <v>34</v>
      </c>
      <c r="B363" s="1" t="s">
        <v>367</v>
      </c>
      <c r="C363" s="2" t="s">
        <v>377</v>
      </c>
      <c r="D363" s="2" t="s">
        <v>5</v>
      </c>
      <c r="E363" s="2" t="s">
        <v>32</v>
      </c>
      <c r="F363" s="1">
        <v>63.119647873809598</v>
      </c>
    </row>
    <row r="364" spans="1:6" ht="13">
      <c r="A364" s="2" t="s">
        <v>35</v>
      </c>
      <c r="B364" s="1" t="s">
        <v>368</v>
      </c>
      <c r="C364" s="2" t="s">
        <v>377</v>
      </c>
      <c r="D364" s="2" t="s">
        <v>5</v>
      </c>
      <c r="E364" s="2" t="s">
        <v>32</v>
      </c>
      <c r="F364" s="1">
        <v>62.025668879071297</v>
      </c>
    </row>
    <row r="365" spans="1:6" ht="13">
      <c r="A365" s="2" t="s">
        <v>3</v>
      </c>
      <c r="B365" s="1" t="s">
        <v>336</v>
      </c>
      <c r="C365" s="2" t="s">
        <v>378</v>
      </c>
      <c r="D365" s="2" t="s">
        <v>5</v>
      </c>
      <c r="E365" s="2" t="s">
        <v>32</v>
      </c>
      <c r="F365" s="1">
        <v>70.547147061779796</v>
      </c>
    </row>
    <row r="366" spans="1:6" ht="13">
      <c r="A366" s="2" t="s">
        <v>4</v>
      </c>
      <c r="B366" s="1" t="s">
        <v>337</v>
      </c>
      <c r="C366" s="2" t="s">
        <v>378</v>
      </c>
      <c r="D366" s="2" t="s">
        <v>5</v>
      </c>
      <c r="E366" s="2" t="s">
        <v>32</v>
      </c>
      <c r="F366" s="1">
        <v>51.101704795870198</v>
      </c>
    </row>
    <row r="367" spans="1:6" ht="13">
      <c r="A367" s="2" t="s">
        <v>5</v>
      </c>
      <c r="B367" s="1" t="s">
        <v>338</v>
      </c>
      <c r="C367" s="2" t="s">
        <v>378</v>
      </c>
      <c r="D367" s="2" t="s">
        <v>5</v>
      </c>
      <c r="E367" s="2" t="s">
        <v>32</v>
      </c>
      <c r="F367" s="1">
        <v>52.843168467641803</v>
      </c>
    </row>
    <row r="368" spans="1:6" ht="13">
      <c r="A368" s="2" t="s">
        <v>6</v>
      </c>
      <c r="B368" s="1" t="s">
        <v>339</v>
      </c>
      <c r="C368" s="2" t="s">
        <v>378</v>
      </c>
      <c r="D368" s="2" t="s">
        <v>5</v>
      </c>
      <c r="E368" s="2" t="s">
        <v>32</v>
      </c>
      <c r="F368" s="1">
        <v>49.0169380752682</v>
      </c>
    </row>
    <row r="369" spans="1:6" ht="13">
      <c r="A369" s="2" t="s">
        <v>7</v>
      </c>
      <c r="B369" s="1" t="s">
        <v>340</v>
      </c>
      <c r="C369" s="2" t="s">
        <v>378</v>
      </c>
      <c r="D369" s="2" t="s">
        <v>5</v>
      </c>
      <c r="E369" s="2" t="s">
        <v>32</v>
      </c>
      <c r="F369" s="1">
        <v>56.234811845215198</v>
      </c>
    </row>
    <row r="370" spans="1:6" ht="13">
      <c r="A370" s="2" t="s">
        <v>8</v>
      </c>
      <c r="B370" s="1" t="s">
        <v>341</v>
      </c>
      <c r="C370" s="2" t="s">
        <v>378</v>
      </c>
      <c r="D370" s="2" t="s">
        <v>5</v>
      </c>
      <c r="E370" s="2" t="s">
        <v>32</v>
      </c>
      <c r="F370" s="1">
        <v>80.860671008207902</v>
      </c>
    </row>
    <row r="371" spans="1:6" ht="13">
      <c r="A371" s="2" t="s">
        <v>9</v>
      </c>
      <c r="B371" s="1" t="s">
        <v>342</v>
      </c>
      <c r="C371" s="2" t="s">
        <v>378</v>
      </c>
      <c r="D371" s="2" t="s">
        <v>5</v>
      </c>
      <c r="E371" s="2" t="s">
        <v>32</v>
      </c>
      <c r="F371" s="1">
        <v>74.430876105873395</v>
      </c>
    </row>
    <row r="372" spans="1:6" ht="13">
      <c r="A372" s="2" t="s">
        <v>10</v>
      </c>
      <c r="B372" s="1" t="s">
        <v>343</v>
      </c>
      <c r="C372" s="2" t="s">
        <v>378</v>
      </c>
      <c r="D372" s="2" t="s">
        <v>5</v>
      </c>
      <c r="E372" s="2" t="s">
        <v>32</v>
      </c>
      <c r="F372" s="1">
        <v>45.009849478404497</v>
      </c>
    </row>
    <row r="373" spans="1:6" ht="13">
      <c r="A373" s="2" t="s">
        <v>11</v>
      </c>
      <c r="B373" s="1" t="s">
        <v>344</v>
      </c>
      <c r="C373" s="2" t="s">
        <v>378</v>
      </c>
      <c r="D373" s="2" t="s">
        <v>5</v>
      </c>
      <c r="E373" s="2" t="s">
        <v>32</v>
      </c>
      <c r="F373" s="1">
        <v>65.097660848940095</v>
      </c>
    </row>
    <row r="374" spans="1:6" ht="13">
      <c r="A374" s="2" t="s">
        <v>12</v>
      </c>
      <c r="B374" s="1" t="s">
        <v>345</v>
      </c>
      <c r="C374" s="2" t="s">
        <v>378</v>
      </c>
      <c r="D374" s="2" t="s">
        <v>5</v>
      </c>
      <c r="E374" s="2" t="s">
        <v>32</v>
      </c>
      <c r="F374" s="1">
        <v>114.27025113857501</v>
      </c>
    </row>
    <row r="375" spans="1:6" ht="13">
      <c r="A375" s="2" t="s">
        <v>13</v>
      </c>
      <c r="B375" s="1" t="s">
        <v>346</v>
      </c>
      <c r="C375" s="2" t="s">
        <v>378</v>
      </c>
      <c r="D375" s="2" t="s">
        <v>5</v>
      </c>
      <c r="E375" s="2" t="s">
        <v>32</v>
      </c>
      <c r="F375" s="1">
        <v>59.439245840600996</v>
      </c>
    </row>
    <row r="376" spans="1:6" ht="13">
      <c r="A376" s="2" t="s">
        <v>14</v>
      </c>
      <c r="B376" s="1" t="s">
        <v>347</v>
      </c>
      <c r="C376" s="2" t="s">
        <v>378</v>
      </c>
      <c r="D376" s="2" t="s">
        <v>5</v>
      </c>
      <c r="E376" s="2" t="s">
        <v>32</v>
      </c>
      <c r="F376" s="1">
        <v>73.485178816920893</v>
      </c>
    </row>
    <row r="377" spans="1:6" ht="13">
      <c r="A377" s="2" t="s">
        <v>15</v>
      </c>
      <c r="B377" s="1" t="s">
        <v>348</v>
      </c>
      <c r="C377" s="2" t="s">
        <v>378</v>
      </c>
      <c r="D377" s="2" t="s">
        <v>5</v>
      </c>
      <c r="E377" s="2" t="s">
        <v>32</v>
      </c>
      <c r="F377" s="1">
        <v>62.7095936980772</v>
      </c>
    </row>
    <row r="378" spans="1:6" ht="13">
      <c r="A378" s="2" t="s">
        <v>16</v>
      </c>
      <c r="B378" s="1" t="s">
        <v>349</v>
      </c>
      <c r="C378" s="2" t="s">
        <v>378</v>
      </c>
      <c r="D378" s="2" t="s">
        <v>5</v>
      </c>
      <c r="E378" s="2" t="s">
        <v>32</v>
      </c>
      <c r="F378" s="1">
        <v>63.004088068420899</v>
      </c>
    </row>
    <row r="379" spans="1:6" ht="13">
      <c r="A379" s="2" t="s">
        <v>17</v>
      </c>
      <c r="B379" s="1" t="s">
        <v>350</v>
      </c>
      <c r="C379" s="2" t="s">
        <v>378</v>
      </c>
      <c r="D379" s="2" t="s">
        <v>5</v>
      </c>
      <c r="E379" s="2" t="s">
        <v>32</v>
      </c>
      <c r="F379" s="1">
        <v>71.405882828082795</v>
      </c>
    </row>
    <row r="380" spans="1:6" ht="13">
      <c r="A380" s="2" t="s">
        <v>18</v>
      </c>
      <c r="B380" s="1" t="s">
        <v>351</v>
      </c>
      <c r="C380" s="2" t="s">
        <v>378</v>
      </c>
      <c r="D380" s="2" t="s">
        <v>5</v>
      </c>
      <c r="E380" s="2" t="s">
        <v>32</v>
      </c>
      <c r="F380" s="1">
        <v>66.751385439920199</v>
      </c>
    </row>
    <row r="381" spans="1:6" ht="13">
      <c r="A381" s="2" t="s">
        <v>19</v>
      </c>
      <c r="B381" s="1" t="s">
        <v>352</v>
      </c>
      <c r="C381" s="2" t="s">
        <v>378</v>
      </c>
      <c r="D381" s="2" t="s">
        <v>5</v>
      </c>
      <c r="E381" s="2" t="s">
        <v>32</v>
      </c>
      <c r="F381" s="1">
        <v>78.590423489206998</v>
      </c>
    </row>
    <row r="382" spans="1:6" ht="13">
      <c r="A382" s="2" t="s">
        <v>20</v>
      </c>
      <c r="B382" s="1" t="s">
        <v>353</v>
      </c>
      <c r="C382" s="2" t="s">
        <v>378</v>
      </c>
      <c r="D382" s="2" t="s">
        <v>5</v>
      </c>
      <c r="E382" s="2" t="s">
        <v>32</v>
      </c>
      <c r="F382" s="1">
        <v>78.701844826472097</v>
      </c>
    </row>
    <row r="383" spans="1:6" ht="13">
      <c r="A383" s="2" t="s">
        <v>21</v>
      </c>
      <c r="B383" s="1" t="s">
        <v>354</v>
      </c>
      <c r="C383" s="2" t="s">
        <v>378</v>
      </c>
      <c r="D383" s="2" t="s">
        <v>5</v>
      </c>
      <c r="E383" s="2" t="s">
        <v>32</v>
      </c>
      <c r="F383" s="1">
        <v>59.6207828263151</v>
      </c>
    </row>
    <row r="384" spans="1:6" ht="13">
      <c r="A384" s="2" t="s">
        <v>22</v>
      </c>
      <c r="B384" s="1" t="s">
        <v>355</v>
      </c>
      <c r="C384" s="2" t="s">
        <v>378</v>
      </c>
      <c r="D384" s="2" t="s">
        <v>5</v>
      </c>
      <c r="E384" s="2" t="s">
        <v>32</v>
      </c>
      <c r="F384" s="1">
        <v>57.238890145910801</v>
      </c>
    </row>
    <row r="385" spans="1:6" ht="13">
      <c r="A385" s="2" t="s">
        <v>23</v>
      </c>
      <c r="B385" s="1" t="s">
        <v>356</v>
      </c>
      <c r="C385" s="2" t="s">
        <v>378</v>
      </c>
      <c r="D385" s="2" t="s">
        <v>5</v>
      </c>
      <c r="E385" s="2" t="s">
        <v>32</v>
      </c>
      <c r="F385" s="1">
        <v>63.653657940283402</v>
      </c>
    </row>
    <row r="386" spans="1:6" ht="13">
      <c r="A386" s="2" t="s">
        <v>24</v>
      </c>
      <c r="B386" s="1" t="s">
        <v>357</v>
      </c>
      <c r="C386" s="2" t="s">
        <v>378</v>
      </c>
      <c r="D386" s="2" t="s">
        <v>5</v>
      </c>
      <c r="E386" s="2" t="s">
        <v>32</v>
      </c>
      <c r="F386" s="1">
        <v>81.636188874163395</v>
      </c>
    </row>
    <row r="387" spans="1:6" ht="13">
      <c r="A387" s="2" t="s">
        <v>25</v>
      </c>
      <c r="B387" s="1" t="s">
        <v>358</v>
      </c>
      <c r="C387" s="2" t="s">
        <v>378</v>
      </c>
      <c r="D387" s="2" t="s">
        <v>5</v>
      </c>
      <c r="E387" s="2" t="s">
        <v>32</v>
      </c>
      <c r="F387" s="1">
        <v>53.595609568079603</v>
      </c>
    </row>
    <row r="388" spans="1:6" ht="13">
      <c r="A388" s="2" t="s">
        <v>26</v>
      </c>
      <c r="B388" s="1" t="s">
        <v>359</v>
      </c>
      <c r="C388" s="2" t="s">
        <v>378</v>
      </c>
      <c r="D388" s="2" t="s">
        <v>5</v>
      </c>
      <c r="E388" s="2" t="s">
        <v>32</v>
      </c>
      <c r="F388" s="1">
        <v>35.784789385726597</v>
      </c>
    </row>
    <row r="389" spans="1:6" ht="13">
      <c r="A389" s="2" t="s">
        <v>27</v>
      </c>
      <c r="B389" s="1" t="s">
        <v>360</v>
      </c>
      <c r="C389" s="2" t="s">
        <v>378</v>
      </c>
      <c r="D389" s="2" t="s">
        <v>5</v>
      </c>
      <c r="E389" s="2" t="s">
        <v>32</v>
      </c>
      <c r="F389" s="1">
        <v>60.586598077683497</v>
      </c>
    </row>
    <row r="390" spans="1:6" ht="13">
      <c r="A390" s="2" t="s">
        <v>28</v>
      </c>
      <c r="B390" s="1" t="s">
        <v>361</v>
      </c>
      <c r="C390" s="2" t="s">
        <v>378</v>
      </c>
      <c r="D390" s="2" t="s">
        <v>5</v>
      </c>
      <c r="E390" s="2" t="s">
        <v>32</v>
      </c>
      <c r="F390" s="1">
        <v>55.589405055453298</v>
      </c>
    </row>
    <row r="391" spans="1:6" ht="13">
      <c r="A391" s="2" t="s">
        <v>29</v>
      </c>
      <c r="B391" s="1" t="s">
        <v>362</v>
      </c>
      <c r="C391" s="2" t="s">
        <v>378</v>
      </c>
      <c r="D391" s="2" t="s">
        <v>5</v>
      </c>
      <c r="E391" s="2" t="s">
        <v>32</v>
      </c>
      <c r="F391" s="1">
        <v>61.8269988975293</v>
      </c>
    </row>
    <row r="392" spans="1:6" ht="13">
      <c r="A392" s="2" t="s">
        <v>30</v>
      </c>
      <c r="B392" s="1" t="s">
        <v>363</v>
      </c>
      <c r="C392" s="2" t="s">
        <v>378</v>
      </c>
      <c r="D392" s="2" t="s">
        <v>5</v>
      </c>
      <c r="E392" s="2" t="s">
        <v>32</v>
      </c>
      <c r="F392" s="1">
        <v>73.816850577879904</v>
      </c>
    </row>
    <row r="393" spans="1:6" ht="13">
      <c r="A393" s="2" t="s">
        <v>31</v>
      </c>
      <c r="B393" s="1" t="s">
        <v>364</v>
      </c>
      <c r="C393" s="2" t="s">
        <v>378</v>
      </c>
      <c r="D393" s="2" t="s">
        <v>5</v>
      </c>
      <c r="E393" s="2" t="s">
        <v>32</v>
      </c>
      <c r="F393" s="1">
        <v>75.478515783262907</v>
      </c>
    </row>
    <row r="394" spans="1:6" ht="13">
      <c r="A394" s="2" t="s">
        <v>32</v>
      </c>
      <c r="B394" s="1" t="s">
        <v>365</v>
      </c>
      <c r="C394" s="2" t="s">
        <v>378</v>
      </c>
      <c r="D394" s="2" t="s">
        <v>5</v>
      </c>
      <c r="E394" s="2" t="s">
        <v>32</v>
      </c>
      <c r="F394" s="1">
        <v>78.294124929317803</v>
      </c>
    </row>
    <row r="395" spans="1:6" ht="13">
      <c r="A395" s="2" t="s">
        <v>33</v>
      </c>
      <c r="B395" s="1" t="s">
        <v>366</v>
      </c>
      <c r="C395" s="2" t="s">
        <v>378</v>
      </c>
      <c r="D395" s="2" t="s">
        <v>5</v>
      </c>
      <c r="E395" s="2" t="s">
        <v>32</v>
      </c>
      <c r="F395" s="1">
        <v>82.652826344732901</v>
      </c>
    </row>
    <row r="396" spans="1:6" ht="13">
      <c r="A396" s="2" t="s">
        <v>34</v>
      </c>
      <c r="B396" s="1" t="s">
        <v>367</v>
      </c>
      <c r="C396" s="2" t="s">
        <v>378</v>
      </c>
      <c r="D396" s="2" t="s">
        <v>5</v>
      </c>
      <c r="E396" s="2" t="s">
        <v>32</v>
      </c>
      <c r="F396" s="1">
        <v>57.500449927234598</v>
      </c>
    </row>
    <row r="397" spans="1:6" ht="13">
      <c r="A397" s="2" t="s">
        <v>35</v>
      </c>
      <c r="B397" s="1" t="s">
        <v>368</v>
      </c>
      <c r="C397" s="2" t="s">
        <v>378</v>
      </c>
      <c r="D397" s="2" t="s">
        <v>5</v>
      </c>
      <c r="E397" s="2" t="s">
        <v>32</v>
      </c>
      <c r="F397" s="1">
        <v>57.431482331586501</v>
      </c>
    </row>
    <row r="398" spans="1:6" ht="13">
      <c r="A398" s="2" t="s">
        <v>3</v>
      </c>
      <c r="B398" s="1" t="s">
        <v>336</v>
      </c>
      <c r="C398" s="2" t="s">
        <v>379</v>
      </c>
      <c r="D398" s="2" t="s">
        <v>5</v>
      </c>
      <c r="E398" s="2" t="s">
        <v>32</v>
      </c>
      <c r="F398" s="1">
        <v>73.437089025714101</v>
      </c>
    </row>
    <row r="399" spans="1:6" ht="13">
      <c r="A399" s="2" t="s">
        <v>4</v>
      </c>
      <c r="B399" s="1" t="s">
        <v>337</v>
      </c>
      <c r="C399" s="2" t="s">
        <v>379</v>
      </c>
      <c r="D399" s="2" t="s">
        <v>5</v>
      </c>
      <c r="E399" s="2" t="s">
        <v>32</v>
      </c>
      <c r="F399" s="1">
        <v>62.308367423795502</v>
      </c>
    </row>
    <row r="400" spans="1:6" ht="13">
      <c r="A400" s="2" t="s">
        <v>5</v>
      </c>
      <c r="B400" s="1" t="s">
        <v>338</v>
      </c>
      <c r="C400" s="2" t="s">
        <v>379</v>
      </c>
      <c r="D400" s="2" t="s">
        <v>5</v>
      </c>
      <c r="E400" s="2" t="s">
        <v>32</v>
      </c>
      <c r="F400" s="1">
        <v>55.2866467630625</v>
      </c>
    </row>
    <row r="401" spans="1:6" ht="13">
      <c r="A401" s="2" t="s">
        <v>6</v>
      </c>
      <c r="B401" s="1" t="s">
        <v>339</v>
      </c>
      <c r="C401" s="2" t="s">
        <v>379</v>
      </c>
      <c r="D401" s="2" t="s">
        <v>5</v>
      </c>
      <c r="E401" s="2" t="s">
        <v>32</v>
      </c>
      <c r="F401" s="1">
        <v>51.053257485664901</v>
      </c>
    </row>
    <row r="402" spans="1:6" ht="13">
      <c r="A402" s="2" t="s">
        <v>7</v>
      </c>
      <c r="B402" s="1" t="s">
        <v>340</v>
      </c>
      <c r="C402" s="2" t="s">
        <v>379</v>
      </c>
      <c r="D402" s="2" t="s">
        <v>5</v>
      </c>
      <c r="E402" s="2" t="s">
        <v>32</v>
      </c>
      <c r="F402" s="1">
        <v>58.695902816355201</v>
      </c>
    </row>
    <row r="403" spans="1:6" ht="13">
      <c r="A403" s="2" t="s">
        <v>8</v>
      </c>
      <c r="B403" s="1" t="s">
        <v>341</v>
      </c>
      <c r="C403" s="2" t="s">
        <v>379</v>
      </c>
      <c r="D403" s="2" t="s">
        <v>5</v>
      </c>
      <c r="E403" s="2" t="s">
        <v>32</v>
      </c>
      <c r="F403" s="1">
        <v>77.771862427568607</v>
      </c>
    </row>
    <row r="404" spans="1:6" ht="13">
      <c r="A404" s="2" t="s">
        <v>9</v>
      </c>
      <c r="B404" s="1" t="s">
        <v>342</v>
      </c>
      <c r="C404" s="2" t="s">
        <v>379</v>
      </c>
      <c r="D404" s="2" t="s">
        <v>5</v>
      </c>
      <c r="E404" s="2" t="s">
        <v>32</v>
      </c>
      <c r="F404" s="1">
        <v>81.911121249196398</v>
      </c>
    </row>
    <row r="405" spans="1:6" ht="13">
      <c r="A405" s="2" t="s">
        <v>10</v>
      </c>
      <c r="B405" s="1" t="s">
        <v>343</v>
      </c>
      <c r="C405" s="2" t="s">
        <v>379</v>
      </c>
      <c r="D405" s="2" t="s">
        <v>5</v>
      </c>
      <c r="E405" s="2" t="s">
        <v>32</v>
      </c>
      <c r="F405" s="1">
        <v>49.648922634401103</v>
      </c>
    </row>
    <row r="406" spans="1:6" ht="13">
      <c r="A406" s="2" t="s">
        <v>11</v>
      </c>
      <c r="B406" s="1" t="s">
        <v>344</v>
      </c>
      <c r="C406" s="2" t="s">
        <v>379</v>
      </c>
      <c r="D406" s="2" t="s">
        <v>5</v>
      </c>
      <c r="E406" s="2" t="s">
        <v>32</v>
      </c>
      <c r="F406" s="1">
        <v>64.808095239178598</v>
      </c>
    </row>
    <row r="407" spans="1:6" ht="13">
      <c r="A407" s="2" t="s">
        <v>12</v>
      </c>
      <c r="B407" s="1" t="s">
        <v>345</v>
      </c>
      <c r="C407" s="2" t="s">
        <v>379</v>
      </c>
      <c r="D407" s="2" t="s">
        <v>5</v>
      </c>
      <c r="E407" s="2" t="s">
        <v>32</v>
      </c>
      <c r="F407" s="1">
        <v>118.09214570587299</v>
      </c>
    </row>
    <row r="408" spans="1:6" ht="13">
      <c r="A408" s="2" t="s">
        <v>13</v>
      </c>
      <c r="B408" s="1" t="s">
        <v>346</v>
      </c>
      <c r="C408" s="2" t="s">
        <v>379</v>
      </c>
      <c r="D408" s="2" t="s">
        <v>5</v>
      </c>
      <c r="E408" s="2" t="s">
        <v>32</v>
      </c>
      <c r="F408" s="1">
        <v>59.911206402951201</v>
      </c>
    </row>
    <row r="409" spans="1:6" ht="13">
      <c r="A409" s="2" t="s">
        <v>14</v>
      </c>
      <c r="B409" s="1" t="s">
        <v>347</v>
      </c>
      <c r="C409" s="2" t="s">
        <v>379</v>
      </c>
      <c r="D409" s="2" t="s">
        <v>5</v>
      </c>
      <c r="E409" s="2" t="s">
        <v>32</v>
      </c>
      <c r="F409" s="1">
        <v>80.932426278238097</v>
      </c>
    </row>
    <row r="410" spans="1:6" ht="13">
      <c r="A410" s="2" t="s">
        <v>15</v>
      </c>
      <c r="B410" s="1" t="s">
        <v>348</v>
      </c>
      <c r="C410" s="2" t="s">
        <v>379</v>
      </c>
      <c r="D410" s="2" t="s">
        <v>5</v>
      </c>
      <c r="E410" s="2" t="s">
        <v>32</v>
      </c>
      <c r="F410" s="1">
        <v>65.515685420160594</v>
      </c>
    </row>
    <row r="411" spans="1:6" ht="13">
      <c r="A411" s="2" t="s">
        <v>16</v>
      </c>
      <c r="B411" s="1" t="s">
        <v>349</v>
      </c>
      <c r="C411" s="2" t="s">
        <v>379</v>
      </c>
      <c r="D411" s="2" t="s">
        <v>5</v>
      </c>
      <c r="E411" s="2" t="s">
        <v>32</v>
      </c>
      <c r="F411" s="1">
        <v>65.795063627312402</v>
      </c>
    </row>
    <row r="412" spans="1:6" ht="13">
      <c r="A412" s="2" t="s">
        <v>17</v>
      </c>
      <c r="B412" s="1" t="s">
        <v>350</v>
      </c>
      <c r="C412" s="2" t="s">
        <v>379</v>
      </c>
      <c r="D412" s="2" t="s">
        <v>5</v>
      </c>
      <c r="E412" s="2" t="s">
        <v>32</v>
      </c>
      <c r="F412" s="1">
        <v>69.527390840356603</v>
      </c>
    </row>
    <row r="413" spans="1:6" ht="13">
      <c r="A413" s="2" t="s">
        <v>18</v>
      </c>
      <c r="B413" s="1" t="s">
        <v>351</v>
      </c>
      <c r="C413" s="2" t="s">
        <v>379</v>
      </c>
      <c r="D413" s="2" t="s">
        <v>5</v>
      </c>
      <c r="E413" s="2" t="s">
        <v>32</v>
      </c>
      <c r="F413" s="1">
        <v>70.096492610786001</v>
      </c>
    </row>
    <row r="414" spans="1:6" ht="13">
      <c r="A414" s="2" t="s">
        <v>19</v>
      </c>
      <c r="B414" s="1" t="s">
        <v>352</v>
      </c>
      <c r="C414" s="2" t="s">
        <v>379</v>
      </c>
      <c r="D414" s="2" t="s">
        <v>5</v>
      </c>
      <c r="E414" s="2" t="s">
        <v>32</v>
      </c>
      <c r="F414" s="1">
        <v>83.331975710983102</v>
      </c>
    </row>
    <row r="415" spans="1:6" ht="13">
      <c r="A415" s="2" t="s">
        <v>20</v>
      </c>
      <c r="B415" s="1" t="s">
        <v>353</v>
      </c>
      <c r="C415" s="2" t="s">
        <v>379</v>
      </c>
      <c r="D415" s="2" t="s">
        <v>5</v>
      </c>
      <c r="E415" s="2" t="s">
        <v>32</v>
      </c>
      <c r="F415" s="1">
        <v>82.493265134550498</v>
      </c>
    </row>
    <row r="416" spans="1:6" ht="13">
      <c r="A416" s="2" t="s">
        <v>21</v>
      </c>
      <c r="B416" s="1" t="s">
        <v>354</v>
      </c>
      <c r="C416" s="2" t="s">
        <v>379</v>
      </c>
      <c r="D416" s="2" t="s">
        <v>5</v>
      </c>
      <c r="E416" s="2" t="s">
        <v>32</v>
      </c>
      <c r="F416" s="1">
        <v>59.1861635902007</v>
      </c>
    </row>
    <row r="417" spans="1:6" ht="13">
      <c r="A417" s="2" t="s">
        <v>22</v>
      </c>
      <c r="B417" s="1" t="s">
        <v>355</v>
      </c>
      <c r="C417" s="2" t="s">
        <v>379</v>
      </c>
      <c r="D417" s="2" t="s">
        <v>5</v>
      </c>
      <c r="E417" s="2" t="s">
        <v>32</v>
      </c>
      <c r="F417" s="1">
        <v>61.487630244505901</v>
      </c>
    </row>
    <row r="418" spans="1:6" ht="13">
      <c r="A418" s="2" t="s">
        <v>23</v>
      </c>
      <c r="B418" s="1" t="s">
        <v>356</v>
      </c>
      <c r="C418" s="2" t="s">
        <v>379</v>
      </c>
      <c r="D418" s="2" t="s">
        <v>5</v>
      </c>
      <c r="E418" s="2" t="s">
        <v>32</v>
      </c>
      <c r="F418" s="1">
        <v>65.976802167355899</v>
      </c>
    </row>
    <row r="419" spans="1:6" ht="13">
      <c r="A419" s="2" t="s">
        <v>24</v>
      </c>
      <c r="B419" s="1" t="s">
        <v>357</v>
      </c>
      <c r="C419" s="2" t="s">
        <v>379</v>
      </c>
      <c r="D419" s="2" t="s">
        <v>5</v>
      </c>
      <c r="E419" s="2" t="s">
        <v>32</v>
      </c>
      <c r="F419" s="1">
        <v>83.869620922652501</v>
      </c>
    </row>
    <row r="420" spans="1:6" ht="13">
      <c r="A420" s="2" t="s">
        <v>25</v>
      </c>
      <c r="B420" s="1" t="s">
        <v>358</v>
      </c>
      <c r="C420" s="2" t="s">
        <v>379</v>
      </c>
      <c r="D420" s="2" t="s">
        <v>5</v>
      </c>
      <c r="E420" s="2" t="s">
        <v>32</v>
      </c>
      <c r="F420" s="1">
        <v>57.239304322301301</v>
      </c>
    </row>
    <row r="421" spans="1:6" ht="13">
      <c r="A421" s="2" t="s">
        <v>26</v>
      </c>
      <c r="B421" s="1" t="s">
        <v>359</v>
      </c>
      <c r="C421" s="2" t="s">
        <v>379</v>
      </c>
      <c r="D421" s="2" t="s">
        <v>5</v>
      </c>
      <c r="E421" s="2" t="s">
        <v>32</v>
      </c>
      <c r="F421" s="1">
        <v>42.758677379650202</v>
      </c>
    </row>
    <row r="422" spans="1:6" ht="13">
      <c r="A422" s="2" t="s">
        <v>27</v>
      </c>
      <c r="B422" s="1" t="s">
        <v>360</v>
      </c>
      <c r="C422" s="2" t="s">
        <v>379</v>
      </c>
      <c r="D422" s="2" t="s">
        <v>5</v>
      </c>
      <c r="E422" s="2" t="s">
        <v>32</v>
      </c>
      <c r="F422" s="1">
        <v>60.212618780263298</v>
      </c>
    </row>
    <row r="423" spans="1:6" ht="13">
      <c r="A423" s="2" t="s">
        <v>28</v>
      </c>
      <c r="B423" s="1" t="s">
        <v>361</v>
      </c>
      <c r="C423" s="2" t="s">
        <v>379</v>
      </c>
      <c r="D423" s="2" t="s">
        <v>5</v>
      </c>
      <c r="E423" s="2" t="s">
        <v>32</v>
      </c>
      <c r="F423" s="1">
        <v>54.725791409095102</v>
      </c>
    </row>
    <row r="424" spans="1:6" ht="13">
      <c r="A424" s="2" t="s">
        <v>29</v>
      </c>
      <c r="B424" s="1" t="s">
        <v>362</v>
      </c>
      <c r="C424" s="2" t="s">
        <v>379</v>
      </c>
      <c r="D424" s="2" t="s">
        <v>5</v>
      </c>
      <c r="E424" s="2" t="s">
        <v>32</v>
      </c>
      <c r="F424" s="1">
        <v>59.422460235318802</v>
      </c>
    </row>
    <row r="425" spans="1:6" ht="13">
      <c r="A425" s="2" t="s">
        <v>30</v>
      </c>
      <c r="B425" s="1" t="s">
        <v>363</v>
      </c>
      <c r="C425" s="2" t="s">
        <v>379</v>
      </c>
      <c r="D425" s="2" t="s">
        <v>5</v>
      </c>
      <c r="E425" s="2" t="s">
        <v>32</v>
      </c>
      <c r="F425" s="1">
        <v>80.9706426183714</v>
      </c>
    </row>
    <row r="426" spans="1:6" ht="13">
      <c r="A426" s="2" t="s">
        <v>31</v>
      </c>
      <c r="B426" s="1" t="s">
        <v>364</v>
      </c>
      <c r="C426" s="2" t="s">
        <v>379</v>
      </c>
      <c r="D426" s="2" t="s">
        <v>5</v>
      </c>
      <c r="E426" s="2" t="s">
        <v>32</v>
      </c>
      <c r="F426" s="1">
        <v>76.985330380054293</v>
      </c>
    </row>
    <row r="427" spans="1:6" ht="13">
      <c r="A427" s="2" t="s">
        <v>32</v>
      </c>
      <c r="B427" s="1" t="s">
        <v>365</v>
      </c>
      <c r="C427" s="2" t="s">
        <v>379</v>
      </c>
      <c r="D427" s="2" t="s">
        <v>5</v>
      </c>
      <c r="E427" s="2" t="s">
        <v>32</v>
      </c>
      <c r="F427" s="1">
        <v>85.103659047003106</v>
      </c>
    </row>
    <row r="428" spans="1:6" ht="13">
      <c r="A428" s="2" t="s">
        <v>33</v>
      </c>
      <c r="B428" s="1" t="s">
        <v>366</v>
      </c>
      <c r="C428" s="2" t="s">
        <v>379</v>
      </c>
      <c r="D428" s="2" t="s">
        <v>5</v>
      </c>
      <c r="E428" s="2" t="s">
        <v>32</v>
      </c>
      <c r="F428" s="1">
        <v>88.867814184329902</v>
      </c>
    </row>
    <row r="429" spans="1:6" ht="13">
      <c r="A429" s="2" t="s">
        <v>34</v>
      </c>
      <c r="B429" s="1" t="s">
        <v>367</v>
      </c>
      <c r="C429" s="2" t="s">
        <v>379</v>
      </c>
      <c r="D429" s="2" t="s">
        <v>5</v>
      </c>
      <c r="E429" s="2" t="s">
        <v>32</v>
      </c>
      <c r="F429" s="1">
        <v>60.740780945848897</v>
      </c>
    </row>
    <row r="430" spans="1:6" ht="13">
      <c r="A430" s="2" t="s">
        <v>35</v>
      </c>
      <c r="B430" s="1" t="s">
        <v>368</v>
      </c>
      <c r="C430" s="2" t="s">
        <v>379</v>
      </c>
      <c r="D430" s="2" t="s">
        <v>5</v>
      </c>
      <c r="E430" s="2" t="s">
        <v>32</v>
      </c>
      <c r="F430" s="1">
        <v>59.727566904298797</v>
      </c>
    </row>
    <row r="431" spans="1:6" ht="13">
      <c r="A431" s="2" t="s">
        <v>3</v>
      </c>
      <c r="B431" s="1" t="s">
        <v>336</v>
      </c>
      <c r="C431" s="2" t="s">
        <v>284</v>
      </c>
      <c r="D431" s="2" t="s">
        <v>5</v>
      </c>
      <c r="E431" s="2" t="s">
        <v>32</v>
      </c>
      <c r="F431" s="1">
        <v>76.109557963399297</v>
      </c>
    </row>
    <row r="432" spans="1:6" ht="13">
      <c r="A432" s="2" t="s">
        <v>4</v>
      </c>
      <c r="B432" s="1" t="s">
        <v>337</v>
      </c>
      <c r="C432" s="2" t="s">
        <v>284</v>
      </c>
      <c r="D432" s="2" t="s">
        <v>5</v>
      </c>
      <c r="E432" s="2" t="s">
        <v>32</v>
      </c>
      <c r="F432" s="1">
        <v>64.614452600118796</v>
      </c>
    </row>
    <row r="433" spans="1:6" ht="13">
      <c r="A433" s="2" t="s">
        <v>5</v>
      </c>
      <c r="B433" s="1" t="s">
        <v>338</v>
      </c>
      <c r="C433" s="2" t="s">
        <v>284</v>
      </c>
      <c r="D433" s="2" t="s">
        <v>5</v>
      </c>
      <c r="E433" s="2" t="s">
        <v>32</v>
      </c>
      <c r="F433" s="1">
        <v>57.825475144357597</v>
      </c>
    </row>
    <row r="434" spans="1:6" ht="13">
      <c r="A434" s="2" t="s">
        <v>6</v>
      </c>
      <c r="B434" s="1" t="s">
        <v>339</v>
      </c>
      <c r="C434" s="2" t="s">
        <v>284</v>
      </c>
      <c r="D434" s="2" t="s">
        <v>5</v>
      </c>
      <c r="E434" s="2" t="s">
        <v>32</v>
      </c>
      <c r="F434" s="1">
        <v>47.2618409373205</v>
      </c>
    </row>
    <row r="435" spans="1:6" ht="13">
      <c r="A435" s="2" t="s">
        <v>7</v>
      </c>
      <c r="B435" s="1" t="s">
        <v>340</v>
      </c>
      <c r="C435" s="2" t="s">
        <v>284</v>
      </c>
      <c r="D435" s="2" t="s">
        <v>5</v>
      </c>
      <c r="E435" s="2" t="s">
        <v>32</v>
      </c>
      <c r="F435" s="1">
        <v>62.830933382074903</v>
      </c>
    </row>
    <row r="436" spans="1:6" ht="13">
      <c r="A436" s="2" t="s">
        <v>8</v>
      </c>
      <c r="B436" s="1" t="s">
        <v>341</v>
      </c>
      <c r="C436" s="2" t="s">
        <v>284</v>
      </c>
      <c r="D436" s="2" t="s">
        <v>5</v>
      </c>
      <c r="E436" s="2" t="s">
        <v>32</v>
      </c>
      <c r="F436" s="1">
        <v>82.418910426838096</v>
      </c>
    </row>
    <row r="437" spans="1:6" ht="13">
      <c r="A437" s="2" t="s">
        <v>9</v>
      </c>
      <c r="B437" s="1" t="s">
        <v>342</v>
      </c>
      <c r="C437" s="2" t="s">
        <v>284</v>
      </c>
      <c r="D437" s="2" t="s">
        <v>5</v>
      </c>
      <c r="E437" s="2" t="s">
        <v>32</v>
      </c>
      <c r="F437" s="1">
        <v>83.653569654667606</v>
      </c>
    </row>
    <row r="438" spans="1:6" ht="13">
      <c r="A438" s="2" t="s">
        <v>10</v>
      </c>
      <c r="B438" s="1" t="s">
        <v>343</v>
      </c>
      <c r="C438" s="2" t="s">
        <v>284</v>
      </c>
      <c r="D438" s="2" t="s">
        <v>5</v>
      </c>
      <c r="E438" s="2" t="s">
        <v>32</v>
      </c>
      <c r="F438" s="1">
        <v>49.956632136275402</v>
      </c>
    </row>
    <row r="439" spans="1:6" ht="13">
      <c r="A439" s="2" t="s">
        <v>11</v>
      </c>
      <c r="B439" s="1" t="s">
        <v>344</v>
      </c>
      <c r="C439" s="2" t="s">
        <v>284</v>
      </c>
      <c r="D439" s="2" t="s">
        <v>5</v>
      </c>
      <c r="E439" s="2" t="s">
        <v>32</v>
      </c>
      <c r="F439" s="1">
        <v>66.6562528020157</v>
      </c>
    </row>
    <row r="440" spans="1:6" ht="13">
      <c r="A440" s="2" t="s">
        <v>12</v>
      </c>
      <c r="B440" s="1" t="s">
        <v>345</v>
      </c>
      <c r="C440" s="2" t="s">
        <v>284</v>
      </c>
      <c r="D440" s="2" t="s">
        <v>5</v>
      </c>
      <c r="E440" s="2" t="s">
        <v>32</v>
      </c>
      <c r="F440" s="1">
        <v>119.854663380264</v>
      </c>
    </row>
    <row r="441" spans="1:6" ht="13">
      <c r="A441" s="2" t="s">
        <v>13</v>
      </c>
      <c r="B441" s="1" t="s">
        <v>346</v>
      </c>
      <c r="C441" s="2" t="s">
        <v>284</v>
      </c>
      <c r="D441" s="2" t="s">
        <v>5</v>
      </c>
      <c r="E441" s="2" t="s">
        <v>32</v>
      </c>
      <c r="F441" s="1">
        <v>64.848619729669593</v>
      </c>
    </row>
    <row r="442" spans="1:6" ht="13">
      <c r="A442" s="2" t="s">
        <v>14</v>
      </c>
      <c r="B442" s="1" t="s">
        <v>347</v>
      </c>
      <c r="C442" s="2" t="s">
        <v>284</v>
      </c>
      <c r="D442" s="2" t="s">
        <v>5</v>
      </c>
      <c r="E442" s="2" t="s">
        <v>32</v>
      </c>
      <c r="F442" s="1">
        <v>83.097568072702401</v>
      </c>
    </row>
    <row r="443" spans="1:6" ht="13">
      <c r="A443" s="2" t="s">
        <v>15</v>
      </c>
      <c r="B443" s="1" t="s">
        <v>348</v>
      </c>
      <c r="C443" s="2" t="s">
        <v>284</v>
      </c>
      <c r="D443" s="2" t="s">
        <v>5</v>
      </c>
      <c r="E443" s="2" t="s">
        <v>32</v>
      </c>
      <c r="F443" s="1">
        <v>69.028802075365306</v>
      </c>
    </row>
    <row r="444" spans="1:6" ht="13">
      <c r="A444" s="2" t="s">
        <v>16</v>
      </c>
      <c r="B444" s="1" t="s">
        <v>349</v>
      </c>
      <c r="C444" s="2" t="s">
        <v>284</v>
      </c>
      <c r="D444" s="2" t="s">
        <v>5</v>
      </c>
      <c r="E444" s="2" t="s">
        <v>32</v>
      </c>
      <c r="F444" s="1">
        <v>66.6646638656063</v>
      </c>
    </row>
    <row r="445" spans="1:6" ht="13">
      <c r="A445" s="2" t="s">
        <v>17</v>
      </c>
      <c r="B445" s="1" t="s">
        <v>350</v>
      </c>
      <c r="C445" s="2" t="s">
        <v>284</v>
      </c>
      <c r="D445" s="2" t="s">
        <v>5</v>
      </c>
      <c r="E445" s="2" t="s">
        <v>32</v>
      </c>
      <c r="F445" s="1">
        <v>71.839033948864</v>
      </c>
    </row>
    <row r="446" spans="1:6" ht="13">
      <c r="A446" s="2" t="s">
        <v>18</v>
      </c>
      <c r="B446" s="1" t="s">
        <v>351</v>
      </c>
      <c r="C446" s="2" t="s">
        <v>284</v>
      </c>
      <c r="D446" s="2" t="s">
        <v>5</v>
      </c>
      <c r="E446" s="2" t="s">
        <v>32</v>
      </c>
      <c r="F446" s="1">
        <v>70.906364544733194</v>
      </c>
    </row>
    <row r="447" spans="1:6" ht="13">
      <c r="A447" s="2" t="s">
        <v>19</v>
      </c>
      <c r="B447" s="1" t="s">
        <v>352</v>
      </c>
      <c r="C447" s="2" t="s">
        <v>284</v>
      </c>
      <c r="D447" s="2" t="s">
        <v>5</v>
      </c>
      <c r="E447" s="2" t="s">
        <v>32</v>
      </c>
      <c r="F447" s="1">
        <v>87.023210163039394</v>
      </c>
    </row>
    <row r="448" spans="1:6" ht="13">
      <c r="A448" s="2" t="s">
        <v>20</v>
      </c>
      <c r="B448" s="1" t="s">
        <v>353</v>
      </c>
      <c r="C448" s="2" t="s">
        <v>284</v>
      </c>
      <c r="D448" s="2" t="s">
        <v>5</v>
      </c>
      <c r="E448" s="2" t="s">
        <v>32</v>
      </c>
      <c r="F448" s="1">
        <v>89.360522804623201</v>
      </c>
    </row>
    <row r="449" spans="1:6" ht="13">
      <c r="A449" s="2" t="s">
        <v>21</v>
      </c>
      <c r="B449" s="1" t="s">
        <v>354</v>
      </c>
      <c r="C449" s="2" t="s">
        <v>284</v>
      </c>
      <c r="D449" s="2" t="s">
        <v>5</v>
      </c>
      <c r="E449" s="2" t="s">
        <v>32</v>
      </c>
      <c r="F449" s="1">
        <v>59.440525869721398</v>
      </c>
    </row>
    <row r="450" spans="1:6" ht="13">
      <c r="A450" s="2" t="s">
        <v>22</v>
      </c>
      <c r="B450" s="1" t="s">
        <v>355</v>
      </c>
      <c r="C450" s="2" t="s">
        <v>284</v>
      </c>
      <c r="D450" s="2" t="s">
        <v>5</v>
      </c>
      <c r="E450" s="2" t="s">
        <v>32</v>
      </c>
      <c r="F450" s="1">
        <v>62.955949185958602</v>
      </c>
    </row>
    <row r="451" spans="1:6" ht="13">
      <c r="A451" s="2" t="s">
        <v>23</v>
      </c>
      <c r="B451" s="1" t="s">
        <v>356</v>
      </c>
      <c r="C451" s="2" t="s">
        <v>284</v>
      </c>
      <c r="D451" s="2" t="s">
        <v>5</v>
      </c>
      <c r="E451" s="2" t="s">
        <v>32</v>
      </c>
      <c r="F451" s="1">
        <v>69.498398669609301</v>
      </c>
    </row>
    <row r="452" spans="1:6" ht="13">
      <c r="A452" s="2" t="s">
        <v>24</v>
      </c>
      <c r="B452" s="1" t="s">
        <v>357</v>
      </c>
      <c r="C452" s="2" t="s">
        <v>284</v>
      </c>
      <c r="D452" s="2" t="s">
        <v>5</v>
      </c>
      <c r="E452" s="2" t="s">
        <v>32</v>
      </c>
      <c r="F452" s="1">
        <v>89.169390418633796</v>
      </c>
    </row>
    <row r="453" spans="1:6" ht="13">
      <c r="A453" s="2" t="s">
        <v>25</v>
      </c>
      <c r="B453" s="1" t="s">
        <v>358</v>
      </c>
      <c r="C453" s="2" t="s">
        <v>284</v>
      </c>
      <c r="D453" s="2" t="s">
        <v>5</v>
      </c>
      <c r="E453" s="2" t="s">
        <v>32</v>
      </c>
      <c r="F453" s="1">
        <v>60.750853941026101</v>
      </c>
    </row>
    <row r="454" spans="1:6" ht="13">
      <c r="A454" s="2" t="s">
        <v>26</v>
      </c>
      <c r="B454" s="1" t="s">
        <v>359</v>
      </c>
      <c r="C454" s="2" t="s">
        <v>284</v>
      </c>
      <c r="D454" s="2" t="s">
        <v>5</v>
      </c>
      <c r="E454" s="2" t="s">
        <v>32</v>
      </c>
      <c r="F454" s="1">
        <v>46.427664716517697</v>
      </c>
    </row>
    <row r="455" spans="1:6" ht="13">
      <c r="A455" s="2" t="s">
        <v>27</v>
      </c>
      <c r="B455" s="1" t="s">
        <v>360</v>
      </c>
      <c r="C455" s="2" t="s">
        <v>284</v>
      </c>
      <c r="D455" s="2" t="s">
        <v>5</v>
      </c>
      <c r="E455" s="2" t="s">
        <v>32</v>
      </c>
      <c r="F455" s="1">
        <v>69.151159311947794</v>
      </c>
    </row>
    <row r="456" spans="1:6" ht="13">
      <c r="A456" s="2" t="s">
        <v>28</v>
      </c>
      <c r="B456" s="1" t="s">
        <v>361</v>
      </c>
      <c r="C456" s="2" t="s">
        <v>284</v>
      </c>
      <c r="D456" s="2" t="s">
        <v>5</v>
      </c>
      <c r="E456" s="2" t="s">
        <v>32</v>
      </c>
      <c r="F456" s="1">
        <v>55.143400292359502</v>
      </c>
    </row>
    <row r="457" spans="1:6" ht="13">
      <c r="A457" s="2" t="s">
        <v>29</v>
      </c>
      <c r="B457" s="1" t="s">
        <v>362</v>
      </c>
      <c r="C457" s="2" t="s">
        <v>284</v>
      </c>
      <c r="D457" s="2" t="s">
        <v>5</v>
      </c>
      <c r="E457" s="2" t="s">
        <v>32</v>
      </c>
      <c r="F457" s="1">
        <v>62.204706906479302</v>
      </c>
    </row>
    <row r="458" spans="1:6" ht="13">
      <c r="A458" s="2" t="s">
        <v>30</v>
      </c>
      <c r="B458" s="1" t="s">
        <v>363</v>
      </c>
      <c r="C458" s="2" t="s">
        <v>284</v>
      </c>
      <c r="D458" s="2" t="s">
        <v>5</v>
      </c>
      <c r="E458" s="2" t="s">
        <v>32</v>
      </c>
      <c r="F458" s="1">
        <v>87.090907538486505</v>
      </c>
    </row>
    <row r="459" spans="1:6" ht="13">
      <c r="A459" s="2" t="s">
        <v>31</v>
      </c>
      <c r="B459" s="1" t="s">
        <v>364</v>
      </c>
      <c r="C459" s="2" t="s">
        <v>284</v>
      </c>
      <c r="D459" s="2" t="s">
        <v>5</v>
      </c>
      <c r="E459" s="2" t="s">
        <v>32</v>
      </c>
      <c r="F459" s="1">
        <v>81.388450585709293</v>
      </c>
    </row>
    <row r="460" spans="1:6" ht="13">
      <c r="A460" s="2" t="s">
        <v>32</v>
      </c>
      <c r="B460" s="1" t="s">
        <v>365</v>
      </c>
      <c r="C460" s="2" t="s">
        <v>284</v>
      </c>
      <c r="D460" s="2" t="s">
        <v>5</v>
      </c>
      <c r="E460" s="2" t="s">
        <v>32</v>
      </c>
      <c r="F460" s="1">
        <v>92.864432438707098</v>
      </c>
    </row>
    <row r="461" spans="1:6" ht="13">
      <c r="A461" s="2" t="s">
        <v>33</v>
      </c>
      <c r="B461" s="1" t="s">
        <v>366</v>
      </c>
      <c r="C461" s="2" t="s">
        <v>284</v>
      </c>
      <c r="D461" s="2" t="s">
        <v>5</v>
      </c>
      <c r="E461" s="2" t="s">
        <v>32</v>
      </c>
      <c r="F461" s="1">
        <v>91.556389930296007</v>
      </c>
    </row>
    <row r="462" spans="1:6" ht="13">
      <c r="A462" s="2" t="s">
        <v>34</v>
      </c>
      <c r="B462" s="1" t="s">
        <v>367</v>
      </c>
      <c r="C462" s="2" t="s">
        <v>284</v>
      </c>
      <c r="D462" s="2" t="s">
        <v>5</v>
      </c>
      <c r="E462" s="2" t="s">
        <v>32</v>
      </c>
      <c r="F462" s="1">
        <v>63.168306335649802</v>
      </c>
    </row>
    <row r="463" spans="1:6" ht="13">
      <c r="A463" s="2" t="s">
        <v>35</v>
      </c>
      <c r="B463" s="1" t="s">
        <v>368</v>
      </c>
      <c r="C463" s="2" t="s">
        <v>284</v>
      </c>
      <c r="D463" s="2" t="s">
        <v>5</v>
      </c>
      <c r="E463" s="2" t="s">
        <v>32</v>
      </c>
      <c r="F463" s="1">
        <v>66.2060285373027</v>
      </c>
    </row>
    <row r="464" spans="1:6" ht="13">
      <c r="A464" s="2" t="s">
        <v>3</v>
      </c>
      <c r="B464" s="1" t="s">
        <v>336</v>
      </c>
      <c r="C464" s="2" t="s">
        <v>380</v>
      </c>
      <c r="D464" s="2" t="s">
        <v>5</v>
      </c>
      <c r="E464" s="2" t="s">
        <v>32</v>
      </c>
      <c r="F464" s="1">
        <v>78.7921175839802</v>
      </c>
    </row>
    <row r="465" spans="1:6" ht="13">
      <c r="A465" s="2" t="s">
        <v>4</v>
      </c>
      <c r="B465" s="1" t="s">
        <v>337</v>
      </c>
      <c r="C465" s="2" t="s">
        <v>380</v>
      </c>
      <c r="D465" s="2" t="s">
        <v>5</v>
      </c>
      <c r="E465" s="2" t="s">
        <v>32</v>
      </c>
      <c r="F465" s="1">
        <v>64.402764984092798</v>
      </c>
    </row>
    <row r="466" spans="1:6" ht="13">
      <c r="A466" s="2" t="s">
        <v>5</v>
      </c>
      <c r="B466" s="1" t="s">
        <v>338</v>
      </c>
      <c r="C466" s="2" t="s">
        <v>380</v>
      </c>
      <c r="D466" s="2" t="s">
        <v>5</v>
      </c>
      <c r="E466" s="2" t="s">
        <v>32</v>
      </c>
      <c r="F466" s="1">
        <v>57.672809973982297</v>
      </c>
    </row>
    <row r="467" spans="1:6" ht="13">
      <c r="A467" s="2" t="s">
        <v>6</v>
      </c>
      <c r="B467" s="1" t="s">
        <v>339</v>
      </c>
      <c r="C467" s="2" t="s">
        <v>380</v>
      </c>
      <c r="D467" s="2" t="s">
        <v>5</v>
      </c>
      <c r="E467" s="2" t="s">
        <v>32</v>
      </c>
      <c r="F467" s="1">
        <v>46.2277573921208</v>
      </c>
    </row>
    <row r="468" spans="1:6" ht="13">
      <c r="A468" s="2" t="s">
        <v>7</v>
      </c>
      <c r="B468" s="1" t="s">
        <v>340</v>
      </c>
      <c r="C468" s="2" t="s">
        <v>380</v>
      </c>
      <c r="D468" s="2" t="s">
        <v>5</v>
      </c>
      <c r="E468" s="2" t="s">
        <v>32</v>
      </c>
      <c r="F468" s="1">
        <v>64.996481224982006</v>
      </c>
    </row>
    <row r="469" spans="1:6" ht="13">
      <c r="A469" s="2" t="s">
        <v>8</v>
      </c>
      <c r="B469" s="1" t="s">
        <v>341</v>
      </c>
      <c r="C469" s="2" t="s">
        <v>380</v>
      </c>
      <c r="D469" s="2" t="s">
        <v>5</v>
      </c>
      <c r="E469" s="2" t="s">
        <v>32</v>
      </c>
      <c r="F469" s="1">
        <v>86.679609642392194</v>
      </c>
    </row>
    <row r="470" spans="1:6" ht="13">
      <c r="A470" s="2" t="s">
        <v>9</v>
      </c>
      <c r="B470" s="1" t="s">
        <v>342</v>
      </c>
      <c r="C470" s="2" t="s">
        <v>380</v>
      </c>
      <c r="D470" s="2" t="s">
        <v>5</v>
      </c>
      <c r="E470" s="2" t="s">
        <v>32</v>
      </c>
      <c r="F470" s="1">
        <v>86.306467715541899</v>
      </c>
    </row>
    <row r="471" spans="1:6" ht="13">
      <c r="A471" s="2" t="s">
        <v>10</v>
      </c>
      <c r="B471" s="1" t="s">
        <v>343</v>
      </c>
      <c r="C471" s="2" t="s">
        <v>380</v>
      </c>
      <c r="D471" s="2" t="s">
        <v>5</v>
      </c>
      <c r="E471" s="2" t="s">
        <v>32</v>
      </c>
      <c r="F471" s="1">
        <v>55.385308462554399</v>
      </c>
    </row>
    <row r="472" spans="1:6" ht="13">
      <c r="A472" s="2" t="s">
        <v>11</v>
      </c>
      <c r="B472" s="1" t="s">
        <v>344</v>
      </c>
      <c r="C472" s="2" t="s">
        <v>380</v>
      </c>
      <c r="D472" s="2" t="s">
        <v>5</v>
      </c>
      <c r="E472" s="2" t="s">
        <v>32</v>
      </c>
      <c r="F472" s="1">
        <v>67.351721369087997</v>
      </c>
    </row>
    <row r="473" spans="1:6" ht="13">
      <c r="A473" s="2" t="s">
        <v>12</v>
      </c>
      <c r="B473" s="1" t="s">
        <v>345</v>
      </c>
      <c r="C473" s="2" t="s">
        <v>380</v>
      </c>
      <c r="D473" s="2" t="s">
        <v>5</v>
      </c>
      <c r="E473" s="2" t="s">
        <v>32</v>
      </c>
      <c r="F473" s="1">
        <v>123.061956265776</v>
      </c>
    </row>
    <row r="474" spans="1:6" ht="13">
      <c r="A474" s="2" t="s">
        <v>13</v>
      </c>
      <c r="B474" s="1" t="s">
        <v>346</v>
      </c>
      <c r="C474" s="2" t="s">
        <v>380</v>
      </c>
      <c r="D474" s="2" t="s">
        <v>5</v>
      </c>
      <c r="E474" s="2" t="s">
        <v>32</v>
      </c>
      <c r="F474" s="1">
        <v>59.615539898602002</v>
      </c>
    </row>
    <row r="475" spans="1:6" ht="13">
      <c r="A475" s="2" t="s">
        <v>14</v>
      </c>
      <c r="B475" s="1" t="s">
        <v>347</v>
      </c>
      <c r="C475" s="2" t="s">
        <v>380</v>
      </c>
      <c r="D475" s="2" t="s">
        <v>5</v>
      </c>
      <c r="E475" s="2" t="s">
        <v>32</v>
      </c>
      <c r="F475" s="1">
        <v>88.576059107511995</v>
      </c>
    </row>
    <row r="476" spans="1:6" ht="13">
      <c r="A476" s="2" t="s">
        <v>15</v>
      </c>
      <c r="B476" s="1" t="s">
        <v>348</v>
      </c>
      <c r="C476" s="2" t="s">
        <v>380</v>
      </c>
      <c r="D476" s="2" t="s">
        <v>5</v>
      </c>
      <c r="E476" s="2" t="s">
        <v>32</v>
      </c>
      <c r="F476" s="1">
        <v>70.164452704552801</v>
      </c>
    </row>
    <row r="477" spans="1:6" ht="13">
      <c r="A477" s="2" t="s">
        <v>16</v>
      </c>
      <c r="B477" s="1" t="s">
        <v>349</v>
      </c>
      <c r="C477" s="2" t="s">
        <v>380</v>
      </c>
      <c r="D477" s="2" t="s">
        <v>5</v>
      </c>
      <c r="E477" s="2" t="s">
        <v>32</v>
      </c>
      <c r="F477" s="1">
        <v>66.471631549190604</v>
      </c>
    </row>
    <row r="478" spans="1:6" ht="13">
      <c r="A478" s="2" t="s">
        <v>17</v>
      </c>
      <c r="B478" s="1" t="s">
        <v>350</v>
      </c>
      <c r="C478" s="2" t="s">
        <v>380</v>
      </c>
      <c r="D478" s="2" t="s">
        <v>5</v>
      </c>
      <c r="E478" s="2" t="s">
        <v>32</v>
      </c>
      <c r="F478" s="1">
        <v>73.303831150920004</v>
      </c>
    </row>
    <row r="479" spans="1:6" ht="13">
      <c r="A479" s="2" t="s">
        <v>18</v>
      </c>
      <c r="B479" s="1" t="s">
        <v>351</v>
      </c>
      <c r="C479" s="2" t="s">
        <v>380</v>
      </c>
      <c r="D479" s="2" t="s">
        <v>5</v>
      </c>
      <c r="E479" s="2" t="s">
        <v>32</v>
      </c>
      <c r="F479" s="1">
        <v>75.9963095116793</v>
      </c>
    </row>
    <row r="480" spans="1:6" ht="13">
      <c r="A480" s="2" t="s">
        <v>19</v>
      </c>
      <c r="B480" s="1" t="s">
        <v>352</v>
      </c>
      <c r="C480" s="2" t="s">
        <v>380</v>
      </c>
      <c r="D480" s="2" t="s">
        <v>5</v>
      </c>
      <c r="E480" s="2" t="s">
        <v>32</v>
      </c>
      <c r="F480" s="1">
        <v>85.175527105473506</v>
      </c>
    </row>
    <row r="481" spans="1:6" ht="13">
      <c r="A481" s="2" t="s">
        <v>20</v>
      </c>
      <c r="B481" s="1" t="s">
        <v>353</v>
      </c>
      <c r="C481" s="2" t="s">
        <v>380</v>
      </c>
      <c r="D481" s="2" t="s">
        <v>5</v>
      </c>
      <c r="E481" s="2" t="s">
        <v>32</v>
      </c>
      <c r="F481" s="1">
        <v>91.258811468912796</v>
      </c>
    </row>
    <row r="482" spans="1:6" ht="13">
      <c r="A482" s="2" t="s">
        <v>21</v>
      </c>
      <c r="B482" s="1" t="s">
        <v>354</v>
      </c>
      <c r="C482" s="2" t="s">
        <v>380</v>
      </c>
      <c r="D482" s="2" t="s">
        <v>5</v>
      </c>
      <c r="E482" s="2" t="s">
        <v>32</v>
      </c>
      <c r="F482" s="1">
        <v>60.192306702953502</v>
      </c>
    </row>
    <row r="483" spans="1:6" ht="13">
      <c r="A483" s="2" t="s">
        <v>22</v>
      </c>
      <c r="B483" s="1" t="s">
        <v>355</v>
      </c>
      <c r="C483" s="2" t="s">
        <v>380</v>
      </c>
      <c r="D483" s="2" t="s">
        <v>5</v>
      </c>
      <c r="E483" s="2" t="s">
        <v>32</v>
      </c>
      <c r="F483" s="1">
        <v>62.806286873742998</v>
      </c>
    </row>
    <row r="484" spans="1:6" ht="13">
      <c r="A484" s="2" t="s">
        <v>23</v>
      </c>
      <c r="B484" s="1" t="s">
        <v>356</v>
      </c>
      <c r="C484" s="2" t="s">
        <v>380</v>
      </c>
      <c r="D484" s="2" t="s">
        <v>5</v>
      </c>
      <c r="E484" s="2" t="s">
        <v>32</v>
      </c>
      <c r="F484" s="1">
        <v>72.782016476962994</v>
      </c>
    </row>
    <row r="485" spans="1:6" ht="13">
      <c r="A485" s="2" t="s">
        <v>24</v>
      </c>
      <c r="B485" s="1" t="s">
        <v>357</v>
      </c>
      <c r="C485" s="2" t="s">
        <v>380</v>
      </c>
      <c r="D485" s="2" t="s">
        <v>5</v>
      </c>
      <c r="E485" s="2" t="s">
        <v>32</v>
      </c>
      <c r="F485" s="1">
        <v>91.231337347512195</v>
      </c>
    </row>
    <row r="486" spans="1:6" ht="13">
      <c r="A486" s="2" t="s">
        <v>25</v>
      </c>
      <c r="B486" s="1" t="s">
        <v>358</v>
      </c>
      <c r="C486" s="2" t="s">
        <v>380</v>
      </c>
      <c r="D486" s="2" t="s">
        <v>5</v>
      </c>
      <c r="E486" s="2" t="s">
        <v>32</v>
      </c>
      <c r="F486" s="1">
        <v>63.724319099402898</v>
      </c>
    </row>
    <row r="487" spans="1:6" ht="13">
      <c r="A487" s="2" t="s">
        <v>26</v>
      </c>
      <c r="B487" s="1" t="s">
        <v>359</v>
      </c>
      <c r="C487" s="2" t="s">
        <v>380</v>
      </c>
      <c r="D487" s="2" t="s">
        <v>5</v>
      </c>
      <c r="E487" s="2" t="s">
        <v>32</v>
      </c>
      <c r="F487" s="1">
        <v>48.438407154148102</v>
      </c>
    </row>
    <row r="488" spans="1:6" ht="13">
      <c r="A488" s="2" t="s">
        <v>27</v>
      </c>
      <c r="B488" s="1" t="s">
        <v>360</v>
      </c>
      <c r="C488" s="2" t="s">
        <v>380</v>
      </c>
      <c r="D488" s="2" t="s">
        <v>5</v>
      </c>
      <c r="E488" s="2" t="s">
        <v>32</v>
      </c>
      <c r="F488" s="1">
        <v>70.077213550662094</v>
      </c>
    </row>
    <row r="489" spans="1:6" ht="13">
      <c r="A489" s="2" t="s">
        <v>28</v>
      </c>
      <c r="B489" s="1" t="s">
        <v>361</v>
      </c>
      <c r="C489" s="2" t="s">
        <v>380</v>
      </c>
      <c r="D489" s="2" t="s">
        <v>5</v>
      </c>
      <c r="E489" s="2" t="s">
        <v>32</v>
      </c>
      <c r="F489" s="1">
        <v>53.679280000865901</v>
      </c>
    </row>
    <row r="490" spans="1:6" ht="13">
      <c r="A490" s="2" t="s">
        <v>29</v>
      </c>
      <c r="B490" s="1" t="s">
        <v>362</v>
      </c>
      <c r="C490" s="2" t="s">
        <v>380</v>
      </c>
      <c r="D490" s="2" t="s">
        <v>5</v>
      </c>
      <c r="E490" s="2" t="s">
        <v>32</v>
      </c>
      <c r="F490" s="1">
        <v>63.415127300389003</v>
      </c>
    </row>
    <row r="491" spans="1:6" ht="13">
      <c r="A491" s="2" t="s">
        <v>30</v>
      </c>
      <c r="B491" s="1" t="s">
        <v>363</v>
      </c>
      <c r="C491" s="2" t="s">
        <v>380</v>
      </c>
      <c r="D491" s="2" t="s">
        <v>5</v>
      </c>
      <c r="E491" s="2" t="s">
        <v>32</v>
      </c>
      <c r="F491" s="1">
        <v>92.971130150327198</v>
      </c>
    </row>
    <row r="492" spans="1:6" ht="13">
      <c r="A492" s="2" t="s">
        <v>31</v>
      </c>
      <c r="B492" s="1" t="s">
        <v>364</v>
      </c>
      <c r="C492" s="2" t="s">
        <v>380</v>
      </c>
      <c r="D492" s="2" t="s">
        <v>5</v>
      </c>
      <c r="E492" s="2" t="s">
        <v>32</v>
      </c>
      <c r="F492" s="1">
        <v>82.672360841632496</v>
      </c>
    </row>
    <row r="493" spans="1:6" ht="13">
      <c r="A493" s="2" t="s">
        <v>32</v>
      </c>
      <c r="B493" s="1" t="s">
        <v>365</v>
      </c>
      <c r="C493" s="2" t="s">
        <v>380</v>
      </c>
      <c r="D493" s="2" t="s">
        <v>5</v>
      </c>
      <c r="E493" s="2" t="s">
        <v>32</v>
      </c>
      <c r="F493" s="1">
        <v>92.246101513469497</v>
      </c>
    </row>
    <row r="494" spans="1:6" ht="13">
      <c r="A494" s="2" t="s">
        <v>33</v>
      </c>
      <c r="B494" s="1" t="s">
        <v>366</v>
      </c>
      <c r="C494" s="2" t="s">
        <v>380</v>
      </c>
      <c r="D494" s="2" t="s">
        <v>5</v>
      </c>
      <c r="E494" s="2" t="s">
        <v>32</v>
      </c>
      <c r="F494" s="1">
        <v>100.374228685437</v>
      </c>
    </row>
    <row r="495" spans="1:6" ht="13">
      <c r="A495" s="2" t="s">
        <v>34</v>
      </c>
      <c r="B495" s="1" t="s">
        <v>367</v>
      </c>
      <c r="C495" s="2" t="s">
        <v>380</v>
      </c>
      <c r="D495" s="2" t="s">
        <v>5</v>
      </c>
      <c r="E495" s="2" t="s">
        <v>32</v>
      </c>
      <c r="F495" s="1">
        <v>65.227570414384402</v>
      </c>
    </row>
    <row r="496" spans="1:6" ht="13">
      <c r="A496" s="2" t="s">
        <v>35</v>
      </c>
      <c r="B496" s="1" t="s">
        <v>368</v>
      </c>
      <c r="C496" s="2" t="s">
        <v>380</v>
      </c>
      <c r="D496" s="2" t="s">
        <v>5</v>
      </c>
      <c r="E496" s="2" t="s">
        <v>32</v>
      </c>
      <c r="F496" s="1">
        <v>70.432053056275194</v>
      </c>
    </row>
    <row r="497" spans="1:6" ht="13">
      <c r="A497" s="2" t="s">
        <v>3</v>
      </c>
      <c r="B497" s="1" t="s">
        <v>336</v>
      </c>
      <c r="C497" s="2" t="s">
        <v>381</v>
      </c>
      <c r="D497" s="2" t="s">
        <v>5</v>
      </c>
      <c r="E497" s="2" t="s">
        <v>32</v>
      </c>
      <c r="F497" s="1">
        <v>81.611531315601994</v>
      </c>
    </row>
    <row r="498" spans="1:6" ht="13">
      <c r="A498" s="2" t="s">
        <v>4</v>
      </c>
      <c r="B498" s="1" t="s">
        <v>337</v>
      </c>
      <c r="C498" s="2" t="s">
        <v>381</v>
      </c>
      <c r="D498" s="2" t="s">
        <v>5</v>
      </c>
      <c r="E498" s="2" t="s">
        <v>32</v>
      </c>
      <c r="F498" s="1">
        <v>66.587136245016396</v>
      </c>
    </row>
    <row r="499" spans="1:6" ht="13">
      <c r="A499" s="2" t="s">
        <v>5</v>
      </c>
      <c r="B499" s="1" t="s">
        <v>338</v>
      </c>
      <c r="C499" s="2" t="s">
        <v>381</v>
      </c>
      <c r="D499" s="2" t="s">
        <v>5</v>
      </c>
      <c r="E499" s="2" t="s">
        <v>32</v>
      </c>
      <c r="F499" s="1">
        <v>61.365332267393697</v>
      </c>
    </row>
    <row r="500" spans="1:6" ht="13">
      <c r="A500" s="2" t="s">
        <v>6</v>
      </c>
      <c r="B500" s="1" t="s">
        <v>339</v>
      </c>
      <c r="C500" s="2" t="s">
        <v>381</v>
      </c>
      <c r="D500" s="2" t="s">
        <v>5</v>
      </c>
      <c r="E500" s="2" t="s">
        <v>32</v>
      </c>
      <c r="F500" s="1">
        <v>49.061712324049097</v>
      </c>
    </row>
    <row r="501" spans="1:6" ht="13">
      <c r="A501" s="2" t="s">
        <v>7</v>
      </c>
      <c r="B501" s="1" t="s">
        <v>340</v>
      </c>
      <c r="C501" s="2" t="s">
        <v>381</v>
      </c>
      <c r="D501" s="2" t="s">
        <v>5</v>
      </c>
      <c r="E501" s="2" t="s">
        <v>32</v>
      </c>
      <c r="F501" s="1">
        <v>70.978412658587203</v>
      </c>
    </row>
    <row r="502" spans="1:6" ht="13">
      <c r="A502" s="2" t="s">
        <v>8</v>
      </c>
      <c r="B502" s="1" t="s">
        <v>341</v>
      </c>
      <c r="C502" s="2" t="s">
        <v>381</v>
      </c>
      <c r="D502" s="2" t="s">
        <v>5</v>
      </c>
      <c r="E502" s="2" t="s">
        <v>32</v>
      </c>
      <c r="F502" s="1">
        <v>91.893108754940599</v>
      </c>
    </row>
    <row r="503" spans="1:6" ht="13">
      <c r="A503" s="2" t="s">
        <v>9</v>
      </c>
      <c r="B503" s="1" t="s">
        <v>342</v>
      </c>
      <c r="C503" s="2" t="s">
        <v>381</v>
      </c>
      <c r="D503" s="2" t="s">
        <v>5</v>
      </c>
      <c r="E503" s="2" t="s">
        <v>32</v>
      </c>
      <c r="F503" s="1">
        <v>96.471788992429097</v>
      </c>
    </row>
    <row r="504" spans="1:6" ht="13">
      <c r="A504" s="2" t="s">
        <v>10</v>
      </c>
      <c r="B504" s="1" t="s">
        <v>343</v>
      </c>
      <c r="C504" s="2" t="s">
        <v>381</v>
      </c>
      <c r="D504" s="2" t="s">
        <v>5</v>
      </c>
      <c r="E504" s="2" t="s">
        <v>32</v>
      </c>
      <c r="F504" s="1">
        <v>63.897508699957299</v>
      </c>
    </row>
    <row r="505" spans="1:6" ht="13">
      <c r="A505" s="2" t="s">
        <v>11</v>
      </c>
      <c r="B505" s="1" t="s">
        <v>344</v>
      </c>
      <c r="C505" s="2" t="s">
        <v>381</v>
      </c>
      <c r="D505" s="2" t="s">
        <v>5</v>
      </c>
      <c r="E505" s="2" t="s">
        <v>32</v>
      </c>
      <c r="F505" s="1">
        <v>69.869877758236896</v>
      </c>
    </row>
    <row r="506" spans="1:6" ht="13">
      <c r="A506" s="2" t="s">
        <v>12</v>
      </c>
      <c r="B506" s="1" t="s">
        <v>345</v>
      </c>
      <c r="C506" s="2" t="s">
        <v>381</v>
      </c>
      <c r="D506" s="2" t="s">
        <v>5</v>
      </c>
      <c r="E506" s="2" t="s">
        <v>32</v>
      </c>
      <c r="F506" s="1">
        <v>121.123357341713</v>
      </c>
    </row>
    <row r="507" spans="1:6" ht="13">
      <c r="A507" s="2" t="s">
        <v>13</v>
      </c>
      <c r="B507" s="1" t="s">
        <v>346</v>
      </c>
      <c r="C507" s="2" t="s">
        <v>381</v>
      </c>
      <c r="D507" s="2" t="s">
        <v>5</v>
      </c>
      <c r="E507" s="2" t="s">
        <v>32</v>
      </c>
      <c r="F507" s="1">
        <v>59.095043586831899</v>
      </c>
    </row>
    <row r="508" spans="1:6" ht="13">
      <c r="A508" s="2" t="s">
        <v>14</v>
      </c>
      <c r="B508" s="1" t="s">
        <v>347</v>
      </c>
      <c r="C508" s="2" t="s">
        <v>381</v>
      </c>
      <c r="D508" s="2" t="s">
        <v>5</v>
      </c>
      <c r="E508" s="2" t="s">
        <v>32</v>
      </c>
      <c r="F508" s="1">
        <v>88.246295716695798</v>
      </c>
    </row>
    <row r="509" spans="1:6" ht="13">
      <c r="A509" s="2" t="s">
        <v>15</v>
      </c>
      <c r="B509" s="1" t="s">
        <v>348</v>
      </c>
      <c r="C509" s="2" t="s">
        <v>381</v>
      </c>
      <c r="D509" s="2" t="s">
        <v>5</v>
      </c>
      <c r="E509" s="2" t="s">
        <v>32</v>
      </c>
      <c r="F509" s="1">
        <v>86.3776135259656</v>
      </c>
    </row>
    <row r="510" spans="1:6" ht="13">
      <c r="A510" s="2" t="s">
        <v>16</v>
      </c>
      <c r="B510" s="1" t="s">
        <v>349</v>
      </c>
      <c r="C510" s="2" t="s">
        <v>381</v>
      </c>
      <c r="D510" s="2" t="s">
        <v>5</v>
      </c>
      <c r="E510" s="2" t="s">
        <v>32</v>
      </c>
      <c r="F510" s="1">
        <v>73.899845567381007</v>
      </c>
    </row>
    <row r="511" spans="1:6" ht="13">
      <c r="A511" s="2" t="s">
        <v>17</v>
      </c>
      <c r="B511" s="1" t="s">
        <v>350</v>
      </c>
      <c r="C511" s="2" t="s">
        <v>381</v>
      </c>
      <c r="D511" s="2" t="s">
        <v>5</v>
      </c>
      <c r="E511" s="2" t="s">
        <v>32</v>
      </c>
      <c r="F511" s="1">
        <v>76.042400363427404</v>
      </c>
    </row>
    <row r="512" spans="1:6" ht="13">
      <c r="A512" s="2" t="s">
        <v>18</v>
      </c>
      <c r="B512" s="1" t="s">
        <v>351</v>
      </c>
      <c r="C512" s="2" t="s">
        <v>381</v>
      </c>
      <c r="D512" s="2" t="s">
        <v>5</v>
      </c>
      <c r="E512" s="2" t="s">
        <v>32</v>
      </c>
      <c r="F512" s="1">
        <v>77.642548165318701</v>
      </c>
    </row>
    <row r="513" spans="1:6" ht="13">
      <c r="A513" s="2" t="s">
        <v>19</v>
      </c>
      <c r="B513" s="1" t="s">
        <v>352</v>
      </c>
      <c r="C513" s="2" t="s">
        <v>381</v>
      </c>
      <c r="D513" s="2" t="s">
        <v>5</v>
      </c>
      <c r="E513" s="2" t="s">
        <v>32</v>
      </c>
      <c r="F513" s="1">
        <v>85.906936747232905</v>
      </c>
    </row>
    <row r="514" spans="1:6" ht="13">
      <c r="A514" s="2" t="s">
        <v>20</v>
      </c>
      <c r="B514" s="1" t="s">
        <v>353</v>
      </c>
      <c r="C514" s="2" t="s">
        <v>381</v>
      </c>
      <c r="D514" s="2" t="s">
        <v>5</v>
      </c>
      <c r="E514" s="2" t="s">
        <v>32</v>
      </c>
      <c r="F514" s="1">
        <v>96.035836695282796</v>
      </c>
    </row>
    <row r="515" spans="1:6" ht="13">
      <c r="A515" s="2" t="s">
        <v>21</v>
      </c>
      <c r="B515" s="1" t="s">
        <v>354</v>
      </c>
      <c r="C515" s="2" t="s">
        <v>381</v>
      </c>
      <c r="D515" s="2" t="s">
        <v>5</v>
      </c>
      <c r="E515" s="2" t="s">
        <v>32</v>
      </c>
      <c r="F515" s="1">
        <v>63.833160188345801</v>
      </c>
    </row>
    <row r="516" spans="1:6" ht="13">
      <c r="A516" s="2" t="s">
        <v>22</v>
      </c>
      <c r="B516" s="1" t="s">
        <v>355</v>
      </c>
      <c r="C516" s="2" t="s">
        <v>381</v>
      </c>
      <c r="D516" s="2" t="s">
        <v>5</v>
      </c>
      <c r="E516" s="2" t="s">
        <v>32</v>
      </c>
      <c r="F516" s="1">
        <v>63.131080559408097</v>
      </c>
    </row>
    <row r="517" spans="1:6" ht="13">
      <c r="A517" s="2" t="s">
        <v>23</v>
      </c>
      <c r="B517" s="1" t="s">
        <v>356</v>
      </c>
      <c r="C517" s="2" t="s">
        <v>381</v>
      </c>
      <c r="D517" s="2" t="s">
        <v>5</v>
      </c>
      <c r="E517" s="2" t="s">
        <v>32</v>
      </c>
      <c r="F517" s="1">
        <v>80.995515784637803</v>
      </c>
    </row>
    <row r="518" spans="1:6" ht="13">
      <c r="A518" s="2" t="s">
        <v>24</v>
      </c>
      <c r="B518" s="1" t="s">
        <v>357</v>
      </c>
      <c r="C518" s="2" t="s">
        <v>381</v>
      </c>
      <c r="D518" s="2" t="s">
        <v>5</v>
      </c>
      <c r="E518" s="2" t="s">
        <v>32</v>
      </c>
      <c r="F518" s="1">
        <v>94.015867582562507</v>
      </c>
    </row>
    <row r="519" spans="1:6" ht="13">
      <c r="A519" s="2" t="s">
        <v>25</v>
      </c>
      <c r="B519" s="1" t="s">
        <v>358</v>
      </c>
      <c r="C519" s="2" t="s">
        <v>381</v>
      </c>
      <c r="D519" s="2" t="s">
        <v>5</v>
      </c>
      <c r="E519" s="2" t="s">
        <v>32</v>
      </c>
      <c r="F519" s="1">
        <v>60.779848451017699</v>
      </c>
    </row>
    <row r="520" spans="1:6" ht="13">
      <c r="A520" s="2" t="s">
        <v>26</v>
      </c>
      <c r="B520" s="1" t="s">
        <v>359</v>
      </c>
      <c r="C520" s="2" t="s">
        <v>381</v>
      </c>
      <c r="D520" s="2" t="s">
        <v>5</v>
      </c>
      <c r="E520" s="2" t="s">
        <v>32</v>
      </c>
      <c r="F520" s="1">
        <v>54.945383491536603</v>
      </c>
    </row>
    <row r="521" spans="1:6" ht="13">
      <c r="A521" s="2" t="s">
        <v>27</v>
      </c>
      <c r="B521" s="1" t="s">
        <v>360</v>
      </c>
      <c r="C521" s="2" t="s">
        <v>381</v>
      </c>
      <c r="D521" s="2" t="s">
        <v>5</v>
      </c>
      <c r="E521" s="2" t="s">
        <v>32</v>
      </c>
      <c r="F521" s="1">
        <v>65.9064485272458</v>
      </c>
    </row>
    <row r="522" spans="1:6" ht="13">
      <c r="A522" s="2" t="s">
        <v>28</v>
      </c>
      <c r="B522" s="1" t="s">
        <v>361</v>
      </c>
      <c r="C522" s="2" t="s">
        <v>381</v>
      </c>
      <c r="D522" s="2" t="s">
        <v>5</v>
      </c>
      <c r="E522" s="2" t="s">
        <v>32</v>
      </c>
      <c r="F522" s="1">
        <v>56.934798642375398</v>
      </c>
    </row>
    <row r="523" spans="1:6" ht="13">
      <c r="A523" s="2" t="s">
        <v>29</v>
      </c>
      <c r="B523" s="1" t="s">
        <v>362</v>
      </c>
      <c r="C523" s="2" t="s">
        <v>381</v>
      </c>
      <c r="D523" s="2" t="s">
        <v>5</v>
      </c>
      <c r="E523" s="2" t="s">
        <v>32</v>
      </c>
      <c r="F523" s="1">
        <v>65.235076516907398</v>
      </c>
    </row>
    <row r="524" spans="1:6" ht="13">
      <c r="A524" s="2" t="s">
        <v>30</v>
      </c>
      <c r="B524" s="1" t="s">
        <v>363</v>
      </c>
      <c r="C524" s="2" t="s">
        <v>381</v>
      </c>
      <c r="D524" s="2" t="s">
        <v>5</v>
      </c>
      <c r="E524" s="2" t="s">
        <v>32</v>
      </c>
      <c r="F524" s="1">
        <v>97.090681867028906</v>
      </c>
    </row>
    <row r="525" spans="1:6" ht="13">
      <c r="A525" s="2" t="s">
        <v>31</v>
      </c>
      <c r="B525" s="1" t="s">
        <v>364</v>
      </c>
      <c r="C525" s="2" t="s">
        <v>381</v>
      </c>
      <c r="D525" s="2" t="s">
        <v>5</v>
      </c>
      <c r="E525" s="2" t="s">
        <v>32</v>
      </c>
      <c r="F525" s="1">
        <v>86.987168099108999</v>
      </c>
    </row>
    <row r="526" spans="1:6" ht="13">
      <c r="A526" s="2" t="s">
        <v>32</v>
      </c>
      <c r="B526" s="1" t="s">
        <v>365</v>
      </c>
      <c r="C526" s="2" t="s">
        <v>381</v>
      </c>
      <c r="D526" s="2" t="s">
        <v>5</v>
      </c>
      <c r="E526" s="2" t="s">
        <v>32</v>
      </c>
      <c r="F526" s="1">
        <v>85.869520368514898</v>
      </c>
    </row>
    <row r="527" spans="1:6" ht="13">
      <c r="A527" s="2" t="s">
        <v>33</v>
      </c>
      <c r="B527" s="1" t="s">
        <v>366</v>
      </c>
      <c r="C527" s="2" t="s">
        <v>381</v>
      </c>
      <c r="D527" s="2" t="s">
        <v>5</v>
      </c>
      <c r="E527" s="2" t="s">
        <v>32</v>
      </c>
      <c r="F527" s="1">
        <v>104.855716338387</v>
      </c>
    </row>
    <row r="528" spans="1:6" ht="13">
      <c r="A528" s="2" t="s">
        <v>34</v>
      </c>
      <c r="B528" s="1" t="s">
        <v>367</v>
      </c>
      <c r="C528" s="2" t="s">
        <v>381</v>
      </c>
      <c r="D528" s="2" t="s">
        <v>5</v>
      </c>
      <c r="E528" s="2" t="s">
        <v>32</v>
      </c>
      <c r="F528" s="1">
        <v>72.955427685237296</v>
      </c>
    </row>
    <row r="529" spans="1:6" ht="13">
      <c r="A529" s="2" t="s">
        <v>35</v>
      </c>
      <c r="B529" s="1" t="s">
        <v>368</v>
      </c>
      <c r="C529" s="2" t="s">
        <v>381</v>
      </c>
      <c r="D529" s="2" t="s">
        <v>5</v>
      </c>
      <c r="E529" s="2" t="s">
        <v>32</v>
      </c>
      <c r="F529" s="1">
        <v>66.964145626619995</v>
      </c>
    </row>
    <row r="530" spans="1:6" ht="13">
      <c r="A530" s="2" t="s">
        <v>3</v>
      </c>
      <c r="B530" s="1" t="s">
        <v>336</v>
      </c>
      <c r="C530" s="2" t="s">
        <v>382</v>
      </c>
      <c r="D530" s="2" t="s">
        <v>5</v>
      </c>
      <c r="E530" s="2" t="s">
        <v>32</v>
      </c>
      <c r="F530" s="1">
        <v>86.490438083508494</v>
      </c>
    </row>
    <row r="531" spans="1:6" ht="13">
      <c r="A531" s="2" t="s">
        <v>4</v>
      </c>
      <c r="B531" s="1" t="s">
        <v>337</v>
      </c>
      <c r="C531" s="2" t="s">
        <v>382</v>
      </c>
      <c r="D531" s="2" t="s">
        <v>5</v>
      </c>
      <c r="E531" s="2" t="s">
        <v>32</v>
      </c>
      <c r="F531" s="1">
        <v>63.421913349160299</v>
      </c>
    </row>
    <row r="532" spans="1:6" ht="13">
      <c r="A532" s="2" t="s">
        <v>5</v>
      </c>
      <c r="B532" s="1" t="s">
        <v>338</v>
      </c>
      <c r="C532" s="2" t="s">
        <v>382</v>
      </c>
      <c r="D532" s="2" t="s">
        <v>5</v>
      </c>
      <c r="E532" s="2" t="s">
        <v>32</v>
      </c>
      <c r="F532" s="1">
        <v>67.472862628097602</v>
      </c>
    </row>
    <row r="533" spans="1:6" ht="13">
      <c r="A533" s="2" t="s">
        <v>6</v>
      </c>
      <c r="B533" s="1" t="s">
        <v>339</v>
      </c>
      <c r="C533" s="2" t="s">
        <v>382</v>
      </c>
      <c r="D533" s="2" t="s">
        <v>5</v>
      </c>
      <c r="E533" s="2" t="s">
        <v>32</v>
      </c>
      <c r="F533" s="1">
        <v>49.708818921208803</v>
      </c>
    </row>
    <row r="534" spans="1:6" ht="13">
      <c r="A534" s="2" t="s">
        <v>7</v>
      </c>
      <c r="B534" s="1" t="s">
        <v>340</v>
      </c>
      <c r="C534" s="2" t="s">
        <v>382</v>
      </c>
      <c r="D534" s="2" t="s">
        <v>5</v>
      </c>
      <c r="E534" s="2" t="s">
        <v>32</v>
      </c>
      <c r="F534" s="1">
        <v>84.556537723353102</v>
      </c>
    </row>
    <row r="535" spans="1:6" ht="13">
      <c r="A535" s="2" t="s">
        <v>8</v>
      </c>
      <c r="B535" s="1" t="s">
        <v>341</v>
      </c>
      <c r="C535" s="2" t="s">
        <v>382</v>
      </c>
      <c r="D535" s="2" t="s">
        <v>5</v>
      </c>
      <c r="E535" s="2" t="s">
        <v>32</v>
      </c>
      <c r="F535" s="1">
        <v>89.293666241663701</v>
      </c>
    </row>
    <row r="536" spans="1:6" ht="13">
      <c r="A536" s="2" t="s">
        <v>9</v>
      </c>
      <c r="B536" s="1" t="s">
        <v>342</v>
      </c>
      <c r="C536" s="2" t="s">
        <v>382</v>
      </c>
      <c r="D536" s="2" t="s">
        <v>5</v>
      </c>
      <c r="E536" s="2" t="s">
        <v>32</v>
      </c>
      <c r="F536" s="1">
        <v>82.959739803094195</v>
      </c>
    </row>
    <row r="537" spans="1:6" ht="13">
      <c r="A537" s="2" t="s">
        <v>10</v>
      </c>
      <c r="B537" s="1" t="s">
        <v>343</v>
      </c>
      <c r="C537" s="2" t="s">
        <v>382</v>
      </c>
      <c r="D537" s="2" t="s">
        <v>5</v>
      </c>
      <c r="E537" s="2" t="s">
        <v>32</v>
      </c>
      <c r="F537" s="1">
        <v>65.560020497785203</v>
      </c>
    </row>
    <row r="538" spans="1:6" ht="13">
      <c r="A538" s="2" t="s">
        <v>11</v>
      </c>
      <c r="B538" s="1" t="s">
        <v>344</v>
      </c>
      <c r="C538" s="2" t="s">
        <v>382</v>
      </c>
      <c r="D538" s="2" t="s">
        <v>5</v>
      </c>
      <c r="E538" s="2" t="s">
        <v>32</v>
      </c>
      <c r="F538" s="1">
        <v>72.994832770463901</v>
      </c>
    </row>
    <row r="539" spans="1:6" ht="13">
      <c r="A539" s="2" t="s">
        <v>12</v>
      </c>
      <c r="B539" s="1" t="s">
        <v>345</v>
      </c>
      <c r="C539" s="2" t="s">
        <v>382</v>
      </c>
      <c r="D539" s="2" t="s">
        <v>5</v>
      </c>
      <c r="E539" s="2" t="s">
        <v>32</v>
      </c>
      <c r="F539" s="1">
        <v>129.39064922037099</v>
      </c>
    </row>
    <row r="540" spans="1:6" ht="13">
      <c r="A540" s="2" t="s">
        <v>13</v>
      </c>
      <c r="B540" s="1" t="s">
        <v>346</v>
      </c>
      <c r="C540" s="2" t="s">
        <v>382</v>
      </c>
      <c r="D540" s="2" t="s">
        <v>5</v>
      </c>
      <c r="E540" s="2" t="s">
        <v>32</v>
      </c>
      <c r="F540" s="1">
        <v>62.7434795581744</v>
      </c>
    </row>
    <row r="541" spans="1:6" ht="13">
      <c r="A541" s="2" t="s">
        <v>14</v>
      </c>
      <c r="B541" s="1" t="s">
        <v>347</v>
      </c>
      <c r="C541" s="2" t="s">
        <v>382</v>
      </c>
      <c r="D541" s="2" t="s">
        <v>5</v>
      </c>
      <c r="E541" s="2" t="s">
        <v>32</v>
      </c>
      <c r="F541" s="1">
        <v>93.408507096398296</v>
      </c>
    </row>
    <row r="542" spans="1:6" ht="13">
      <c r="A542" s="2" t="s">
        <v>15</v>
      </c>
      <c r="B542" s="1" t="s">
        <v>348</v>
      </c>
      <c r="C542" s="2" t="s">
        <v>382</v>
      </c>
      <c r="D542" s="2" t="s">
        <v>5</v>
      </c>
      <c r="E542" s="2" t="s">
        <v>32</v>
      </c>
      <c r="F542" s="1">
        <v>83.990689127720202</v>
      </c>
    </row>
    <row r="543" spans="1:6" ht="13">
      <c r="A543" s="2" t="s">
        <v>16</v>
      </c>
      <c r="B543" s="1" t="s">
        <v>349</v>
      </c>
      <c r="C543" s="2" t="s">
        <v>382</v>
      </c>
      <c r="D543" s="2" t="s">
        <v>5</v>
      </c>
      <c r="E543" s="2" t="s">
        <v>32</v>
      </c>
      <c r="F543" s="1">
        <v>77.175612369472802</v>
      </c>
    </row>
    <row r="544" spans="1:6" ht="13">
      <c r="A544" s="2" t="s">
        <v>17</v>
      </c>
      <c r="B544" s="1" t="s">
        <v>350</v>
      </c>
      <c r="C544" s="2" t="s">
        <v>382</v>
      </c>
      <c r="D544" s="2" t="s">
        <v>5</v>
      </c>
      <c r="E544" s="2" t="s">
        <v>32</v>
      </c>
      <c r="F544" s="1">
        <v>81.150699183385996</v>
      </c>
    </row>
    <row r="545" spans="1:6" ht="13">
      <c r="A545" s="2" t="s">
        <v>18</v>
      </c>
      <c r="B545" s="1" t="s">
        <v>351</v>
      </c>
      <c r="C545" s="2" t="s">
        <v>382</v>
      </c>
      <c r="D545" s="2" t="s">
        <v>5</v>
      </c>
      <c r="E545" s="2" t="s">
        <v>32</v>
      </c>
      <c r="F545" s="1">
        <v>83.036887356810894</v>
      </c>
    </row>
    <row r="546" spans="1:6" ht="13">
      <c r="A546" s="2" t="s">
        <v>19</v>
      </c>
      <c r="B546" s="1" t="s">
        <v>352</v>
      </c>
      <c r="C546" s="2" t="s">
        <v>382</v>
      </c>
      <c r="D546" s="2" t="s">
        <v>5</v>
      </c>
      <c r="E546" s="2" t="s">
        <v>32</v>
      </c>
      <c r="F546" s="1">
        <v>95.825863123974599</v>
      </c>
    </row>
    <row r="547" spans="1:6" ht="13">
      <c r="A547" s="2" t="s">
        <v>20</v>
      </c>
      <c r="B547" s="1" t="s">
        <v>353</v>
      </c>
      <c r="C547" s="2" t="s">
        <v>382</v>
      </c>
      <c r="D547" s="2" t="s">
        <v>5</v>
      </c>
      <c r="E547" s="2" t="s">
        <v>32</v>
      </c>
      <c r="F547" s="1">
        <v>106.749623236624</v>
      </c>
    </row>
    <row r="548" spans="1:6" ht="13">
      <c r="A548" s="2" t="s">
        <v>21</v>
      </c>
      <c r="B548" s="1" t="s">
        <v>354</v>
      </c>
      <c r="C548" s="2" t="s">
        <v>382</v>
      </c>
      <c r="D548" s="2" t="s">
        <v>5</v>
      </c>
      <c r="E548" s="2" t="s">
        <v>32</v>
      </c>
      <c r="F548" s="1">
        <v>67.6376613137475</v>
      </c>
    </row>
    <row r="549" spans="1:6" ht="13">
      <c r="A549" s="2" t="s">
        <v>22</v>
      </c>
      <c r="B549" s="1" t="s">
        <v>355</v>
      </c>
      <c r="C549" s="2" t="s">
        <v>382</v>
      </c>
      <c r="D549" s="2" t="s">
        <v>5</v>
      </c>
      <c r="E549" s="2" t="s">
        <v>32</v>
      </c>
      <c r="F549" s="1">
        <v>67.977199560194606</v>
      </c>
    </row>
    <row r="550" spans="1:6" ht="13">
      <c r="A550" s="2" t="s">
        <v>23</v>
      </c>
      <c r="B550" s="1" t="s">
        <v>356</v>
      </c>
      <c r="C550" s="2" t="s">
        <v>382</v>
      </c>
      <c r="D550" s="2" t="s">
        <v>5</v>
      </c>
      <c r="E550" s="2" t="s">
        <v>32</v>
      </c>
      <c r="F550" s="1">
        <v>84.449554284376802</v>
      </c>
    </row>
    <row r="551" spans="1:6" ht="13">
      <c r="A551" s="2" t="s">
        <v>24</v>
      </c>
      <c r="B551" s="1" t="s">
        <v>357</v>
      </c>
      <c r="C551" s="2" t="s">
        <v>382</v>
      </c>
      <c r="D551" s="2" t="s">
        <v>5</v>
      </c>
      <c r="E551" s="2" t="s">
        <v>32</v>
      </c>
      <c r="F551" s="1">
        <v>104.236412429531</v>
      </c>
    </row>
    <row r="552" spans="1:6" ht="13">
      <c r="A552" s="2" t="s">
        <v>25</v>
      </c>
      <c r="B552" s="1" t="s">
        <v>358</v>
      </c>
      <c r="C552" s="2" t="s">
        <v>382</v>
      </c>
      <c r="D552" s="2" t="s">
        <v>5</v>
      </c>
      <c r="E552" s="2" t="s">
        <v>32</v>
      </c>
      <c r="F552" s="1">
        <v>69.350348305074604</v>
      </c>
    </row>
    <row r="553" spans="1:6" ht="13">
      <c r="A553" s="2" t="s">
        <v>26</v>
      </c>
      <c r="B553" s="1" t="s">
        <v>359</v>
      </c>
      <c r="C553" s="2" t="s">
        <v>382</v>
      </c>
      <c r="D553" s="2" t="s">
        <v>5</v>
      </c>
      <c r="E553" s="2" t="s">
        <v>32</v>
      </c>
      <c r="F553" s="1">
        <v>60.148915506636399</v>
      </c>
    </row>
    <row r="554" spans="1:6" ht="13">
      <c r="A554" s="2" t="s">
        <v>27</v>
      </c>
      <c r="B554" s="1" t="s">
        <v>360</v>
      </c>
      <c r="C554" s="2" t="s">
        <v>382</v>
      </c>
      <c r="D554" s="2" t="s">
        <v>5</v>
      </c>
      <c r="E554" s="2" t="s">
        <v>32</v>
      </c>
      <c r="F554" s="1">
        <v>73.066666474132603</v>
      </c>
    </row>
    <row r="555" spans="1:6" ht="13">
      <c r="A555" s="2" t="s">
        <v>28</v>
      </c>
      <c r="B555" s="1" t="s">
        <v>361</v>
      </c>
      <c r="C555" s="2" t="s">
        <v>382</v>
      </c>
      <c r="D555" s="2" t="s">
        <v>5</v>
      </c>
      <c r="E555" s="2" t="s">
        <v>32</v>
      </c>
      <c r="F555" s="1">
        <v>58.746527678246899</v>
      </c>
    </row>
    <row r="556" spans="1:6" ht="13">
      <c r="A556" s="2" t="s">
        <v>29</v>
      </c>
      <c r="B556" s="1" t="s">
        <v>362</v>
      </c>
      <c r="C556" s="2" t="s">
        <v>382</v>
      </c>
      <c r="D556" s="2" t="s">
        <v>5</v>
      </c>
      <c r="E556" s="2" t="s">
        <v>32</v>
      </c>
      <c r="F556" s="1">
        <v>63.558183469222698</v>
      </c>
    </row>
    <row r="557" spans="1:6" ht="13">
      <c r="A557" s="2" t="s">
        <v>30</v>
      </c>
      <c r="B557" s="1" t="s">
        <v>363</v>
      </c>
      <c r="C557" s="2" t="s">
        <v>382</v>
      </c>
      <c r="D557" s="2" t="s">
        <v>5</v>
      </c>
      <c r="E557" s="2" t="s">
        <v>32</v>
      </c>
      <c r="F557" s="1">
        <v>105.26876085033901</v>
      </c>
    </row>
    <row r="558" spans="1:6" ht="13">
      <c r="A558" s="2" t="s">
        <v>31</v>
      </c>
      <c r="B558" s="1" t="s">
        <v>364</v>
      </c>
      <c r="C558" s="2" t="s">
        <v>382</v>
      </c>
      <c r="D558" s="2" t="s">
        <v>5</v>
      </c>
      <c r="E558" s="2" t="s">
        <v>32</v>
      </c>
      <c r="F558" s="1">
        <v>88.103217205906006</v>
      </c>
    </row>
    <row r="559" spans="1:6" ht="13">
      <c r="A559" s="2" t="s">
        <v>32</v>
      </c>
      <c r="B559" s="1" t="s">
        <v>365</v>
      </c>
      <c r="C559" s="2" t="s">
        <v>382</v>
      </c>
      <c r="D559" s="2" t="s">
        <v>5</v>
      </c>
      <c r="E559" s="2" t="s">
        <v>32</v>
      </c>
      <c r="F559" s="1">
        <v>100.17078045903899</v>
      </c>
    </row>
    <row r="560" spans="1:6" ht="13">
      <c r="A560" s="2" t="s">
        <v>33</v>
      </c>
      <c r="B560" s="1" t="s">
        <v>366</v>
      </c>
      <c r="C560" s="2" t="s">
        <v>382</v>
      </c>
      <c r="D560" s="2" t="s">
        <v>5</v>
      </c>
      <c r="E560" s="2" t="s">
        <v>32</v>
      </c>
      <c r="F560" s="1">
        <v>110.422980725282</v>
      </c>
    </row>
    <row r="561" spans="1:6" ht="13">
      <c r="A561" s="2" t="s">
        <v>34</v>
      </c>
      <c r="B561" s="1" t="s">
        <v>367</v>
      </c>
      <c r="C561" s="2" t="s">
        <v>382</v>
      </c>
      <c r="D561" s="2" t="s">
        <v>5</v>
      </c>
      <c r="E561" s="2" t="s">
        <v>32</v>
      </c>
      <c r="F561" s="1">
        <v>73.791713204609394</v>
      </c>
    </row>
    <row r="562" spans="1:6" ht="13">
      <c r="A562" s="2" t="s">
        <v>35</v>
      </c>
      <c r="B562" s="1" t="s">
        <v>368</v>
      </c>
      <c r="C562" s="2" t="s">
        <v>382</v>
      </c>
      <c r="D562" s="2" t="s">
        <v>5</v>
      </c>
      <c r="E562" s="2" t="s">
        <v>32</v>
      </c>
      <c r="F562" s="1">
        <v>76.402023721896597</v>
      </c>
    </row>
    <row r="563" spans="1:6" ht="13">
      <c r="A563" s="2" t="s">
        <v>3</v>
      </c>
      <c r="B563" s="1" t="s">
        <v>336</v>
      </c>
      <c r="C563" s="2" t="s">
        <v>383</v>
      </c>
      <c r="D563" s="2" t="s">
        <v>5</v>
      </c>
      <c r="E563" s="2" t="s">
        <v>32</v>
      </c>
      <c r="F563" s="1">
        <v>86.377928382372204</v>
      </c>
    </row>
    <row r="564" spans="1:6" ht="13">
      <c r="A564" s="2" t="s">
        <v>4</v>
      </c>
      <c r="B564" s="1" t="s">
        <v>337</v>
      </c>
      <c r="C564" s="2" t="s">
        <v>383</v>
      </c>
      <c r="D564" s="2" t="s">
        <v>5</v>
      </c>
      <c r="E564" s="2" t="s">
        <v>32</v>
      </c>
      <c r="F564" s="1">
        <v>60.633576941665801</v>
      </c>
    </row>
    <row r="565" spans="1:6" ht="13">
      <c r="A565" s="2" t="s">
        <v>5</v>
      </c>
      <c r="B565" s="1" t="s">
        <v>338</v>
      </c>
      <c r="C565" s="2" t="s">
        <v>383</v>
      </c>
      <c r="D565" s="2" t="s">
        <v>5</v>
      </c>
      <c r="E565" s="2" t="s">
        <v>32</v>
      </c>
      <c r="F565" s="1">
        <v>72.465688748798897</v>
      </c>
    </row>
    <row r="566" spans="1:6" ht="13">
      <c r="A566" s="2" t="s">
        <v>6</v>
      </c>
      <c r="B566" s="1" t="s">
        <v>339</v>
      </c>
      <c r="C566" s="2" t="s">
        <v>383</v>
      </c>
      <c r="D566" s="2" t="s">
        <v>5</v>
      </c>
      <c r="E566" s="2" t="s">
        <v>32</v>
      </c>
      <c r="F566" s="1">
        <v>50.693821388769301</v>
      </c>
    </row>
    <row r="567" spans="1:6" ht="13">
      <c r="A567" s="2" t="s">
        <v>7</v>
      </c>
      <c r="B567" s="1" t="s">
        <v>340</v>
      </c>
      <c r="C567" s="2" t="s">
        <v>383</v>
      </c>
      <c r="D567" s="2" t="s">
        <v>5</v>
      </c>
      <c r="E567" s="2" t="s">
        <v>32</v>
      </c>
      <c r="F567" s="1">
        <v>75.268908526512902</v>
      </c>
    </row>
    <row r="568" spans="1:6" ht="13">
      <c r="A568" s="2" t="s">
        <v>8</v>
      </c>
      <c r="B568" s="1" t="s">
        <v>341</v>
      </c>
      <c r="C568" s="2" t="s">
        <v>383</v>
      </c>
      <c r="D568" s="2" t="s">
        <v>5</v>
      </c>
      <c r="E568" s="2" t="s">
        <v>32</v>
      </c>
      <c r="F568" s="1">
        <v>89.736388350122596</v>
      </c>
    </row>
    <row r="569" spans="1:6" ht="13">
      <c r="A569" s="2" t="s">
        <v>9</v>
      </c>
      <c r="B569" s="1" t="s">
        <v>342</v>
      </c>
      <c r="C569" s="2" t="s">
        <v>383</v>
      </c>
      <c r="D569" s="2" t="s">
        <v>5</v>
      </c>
      <c r="E569" s="2" t="s">
        <v>32</v>
      </c>
      <c r="F569" s="1">
        <v>79.470984994960503</v>
      </c>
    </row>
    <row r="570" spans="1:6" ht="13">
      <c r="A570" s="2" t="s">
        <v>10</v>
      </c>
      <c r="B570" s="1" t="s">
        <v>343</v>
      </c>
      <c r="C570" s="2" t="s">
        <v>383</v>
      </c>
      <c r="D570" s="2" t="s">
        <v>5</v>
      </c>
      <c r="E570" s="2" t="s">
        <v>32</v>
      </c>
      <c r="F570" s="1">
        <v>69.3771834408508</v>
      </c>
    </row>
    <row r="571" spans="1:6" ht="13">
      <c r="A571" s="2" t="s">
        <v>11</v>
      </c>
      <c r="B571" s="1" t="s">
        <v>344</v>
      </c>
      <c r="C571" s="2" t="s">
        <v>383</v>
      </c>
      <c r="D571" s="2" t="s">
        <v>5</v>
      </c>
      <c r="E571" s="2" t="s">
        <v>32</v>
      </c>
      <c r="F571" s="1">
        <v>73.793437779569601</v>
      </c>
    </row>
    <row r="572" spans="1:6" ht="13">
      <c r="A572" s="2" t="s">
        <v>12</v>
      </c>
      <c r="B572" s="1" t="s">
        <v>345</v>
      </c>
      <c r="C572" s="2" t="s">
        <v>383</v>
      </c>
      <c r="D572" s="2" t="s">
        <v>5</v>
      </c>
      <c r="E572" s="2" t="s">
        <v>32</v>
      </c>
      <c r="F572" s="1">
        <v>126.320887310611</v>
      </c>
    </row>
    <row r="573" spans="1:6" ht="13">
      <c r="A573" s="2" t="s">
        <v>13</v>
      </c>
      <c r="B573" s="1" t="s">
        <v>346</v>
      </c>
      <c r="C573" s="2" t="s">
        <v>383</v>
      </c>
      <c r="D573" s="2" t="s">
        <v>5</v>
      </c>
      <c r="E573" s="2" t="s">
        <v>32</v>
      </c>
      <c r="F573" s="1">
        <v>65.440436225395601</v>
      </c>
    </row>
    <row r="574" spans="1:6" ht="13">
      <c r="A574" s="2" t="s">
        <v>14</v>
      </c>
      <c r="B574" s="1" t="s">
        <v>347</v>
      </c>
      <c r="C574" s="2" t="s">
        <v>383</v>
      </c>
      <c r="D574" s="2" t="s">
        <v>5</v>
      </c>
      <c r="E574" s="2" t="s">
        <v>32</v>
      </c>
      <c r="F574" s="1">
        <v>96.241026544409706</v>
      </c>
    </row>
    <row r="575" spans="1:6" ht="13">
      <c r="A575" s="2" t="s">
        <v>15</v>
      </c>
      <c r="B575" s="1" t="s">
        <v>348</v>
      </c>
      <c r="C575" s="2" t="s">
        <v>383</v>
      </c>
      <c r="D575" s="2" t="s">
        <v>5</v>
      </c>
      <c r="E575" s="2" t="s">
        <v>32</v>
      </c>
      <c r="F575" s="1">
        <v>83.027779641943397</v>
      </c>
    </row>
    <row r="576" spans="1:6" ht="13">
      <c r="A576" s="2" t="s">
        <v>16</v>
      </c>
      <c r="B576" s="1" t="s">
        <v>349</v>
      </c>
      <c r="C576" s="2" t="s">
        <v>383</v>
      </c>
      <c r="D576" s="2" t="s">
        <v>5</v>
      </c>
      <c r="E576" s="2" t="s">
        <v>32</v>
      </c>
      <c r="F576" s="1">
        <v>76.603328627603702</v>
      </c>
    </row>
    <row r="577" spans="1:6" ht="13">
      <c r="A577" s="2" t="s">
        <v>17</v>
      </c>
      <c r="B577" s="1" t="s">
        <v>350</v>
      </c>
      <c r="C577" s="2" t="s">
        <v>383</v>
      </c>
      <c r="D577" s="2" t="s">
        <v>5</v>
      </c>
      <c r="E577" s="2" t="s">
        <v>32</v>
      </c>
      <c r="F577" s="1">
        <v>79.437351054966797</v>
      </c>
    </row>
    <row r="578" spans="1:6" ht="13">
      <c r="A578" s="2" t="s">
        <v>18</v>
      </c>
      <c r="B578" s="1" t="s">
        <v>351</v>
      </c>
      <c r="C578" s="2" t="s">
        <v>383</v>
      </c>
      <c r="D578" s="2" t="s">
        <v>5</v>
      </c>
      <c r="E578" s="2" t="s">
        <v>32</v>
      </c>
      <c r="F578" s="1">
        <v>83.548060120716301</v>
      </c>
    </row>
    <row r="579" spans="1:6" ht="13">
      <c r="A579" s="2" t="s">
        <v>19</v>
      </c>
      <c r="B579" s="1" t="s">
        <v>352</v>
      </c>
      <c r="C579" s="2" t="s">
        <v>383</v>
      </c>
      <c r="D579" s="2" t="s">
        <v>5</v>
      </c>
      <c r="E579" s="2" t="s">
        <v>32</v>
      </c>
      <c r="F579" s="1">
        <v>90.883811584146301</v>
      </c>
    </row>
    <row r="580" spans="1:6" ht="13">
      <c r="A580" s="2" t="s">
        <v>20</v>
      </c>
      <c r="B580" s="1" t="s">
        <v>353</v>
      </c>
      <c r="C580" s="2" t="s">
        <v>383</v>
      </c>
      <c r="D580" s="2" t="s">
        <v>5</v>
      </c>
      <c r="E580" s="2" t="s">
        <v>32</v>
      </c>
      <c r="F580" s="1">
        <v>108.874962114971</v>
      </c>
    </row>
    <row r="581" spans="1:6" ht="13">
      <c r="A581" s="2" t="s">
        <v>21</v>
      </c>
      <c r="B581" s="1" t="s">
        <v>354</v>
      </c>
      <c r="C581" s="2" t="s">
        <v>383</v>
      </c>
      <c r="D581" s="2" t="s">
        <v>5</v>
      </c>
      <c r="E581" s="2" t="s">
        <v>32</v>
      </c>
      <c r="F581" s="1">
        <v>70.902578386966297</v>
      </c>
    </row>
    <row r="582" spans="1:6" ht="13">
      <c r="A582" s="2" t="s">
        <v>22</v>
      </c>
      <c r="B582" s="1" t="s">
        <v>355</v>
      </c>
      <c r="C582" s="2" t="s">
        <v>383</v>
      </c>
      <c r="D582" s="2" t="s">
        <v>5</v>
      </c>
      <c r="E582" s="2" t="s">
        <v>32</v>
      </c>
      <c r="F582" s="1">
        <v>68.396529677421</v>
      </c>
    </row>
    <row r="583" spans="1:6" ht="13">
      <c r="A583" s="2" t="s">
        <v>23</v>
      </c>
      <c r="B583" s="1" t="s">
        <v>356</v>
      </c>
      <c r="C583" s="2" t="s">
        <v>383</v>
      </c>
      <c r="D583" s="2" t="s">
        <v>5</v>
      </c>
      <c r="E583" s="2" t="s">
        <v>32</v>
      </c>
      <c r="F583" s="1">
        <v>84.759811483932197</v>
      </c>
    </row>
    <row r="584" spans="1:6" ht="13">
      <c r="A584" s="2" t="s">
        <v>24</v>
      </c>
      <c r="B584" s="1" t="s">
        <v>357</v>
      </c>
      <c r="C584" s="2" t="s">
        <v>383</v>
      </c>
      <c r="D584" s="2" t="s">
        <v>5</v>
      </c>
      <c r="E584" s="2" t="s">
        <v>32</v>
      </c>
      <c r="F584" s="1">
        <v>105.639768702197</v>
      </c>
    </row>
    <row r="585" spans="1:6" ht="13">
      <c r="A585" s="2" t="s">
        <v>25</v>
      </c>
      <c r="B585" s="1" t="s">
        <v>358</v>
      </c>
      <c r="C585" s="2" t="s">
        <v>383</v>
      </c>
      <c r="D585" s="2" t="s">
        <v>5</v>
      </c>
      <c r="E585" s="2" t="s">
        <v>32</v>
      </c>
      <c r="F585" s="1">
        <v>64.540544388719596</v>
      </c>
    </row>
    <row r="586" spans="1:6" ht="13">
      <c r="A586" s="2" t="s">
        <v>26</v>
      </c>
      <c r="B586" s="1" t="s">
        <v>359</v>
      </c>
      <c r="C586" s="2" t="s">
        <v>383</v>
      </c>
      <c r="D586" s="2" t="s">
        <v>5</v>
      </c>
      <c r="E586" s="2" t="s">
        <v>32</v>
      </c>
      <c r="F586" s="1">
        <v>52.6739438716547</v>
      </c>
    </row>
    <row r="587" spans="1:6" ht="13">
      <c r="A587" s="2" t="s">
        <v>27</v>
      </c>
      <c r="B587" s="1" t="s">
        <v>360</v>
      </c>
      <c r="C587" s="2" t="s">
        <v>383</v>
      </c>
      <c r="D587" s="2" t="s">
        <v>5</v>
      </c>
      <c r="E587" s="2" t="s">
        <v>32</v>
      </c>
      <c r="F587" s="1">
        <v>80.5664718151626</v>
      </c>
    </row>
    <row r="588" spans="1:6" ht="13">
      <c r="A588" s="2" t="s">
        <v>28</v>
      </c>
      <c r="B588" s="1" t="s">
        <v>361</v>
      </c>
      <c r="C588" s="2" t="s">
        <v>383</v>
      </c>
      <c r="D588" s="2" t="s">
        <v>5</v>
      </c>
      <c r="E588" s="2" t="s">
        <v>32</v>
      </c>
      <c r="F588" s="1">
        <v>57.7752984812278</v>
      </c>
    </row>
    <row r="589" spans="1:6" ht="13">
      <c r="A589" s="2" t="s">
        <v>29</v>
      </c>
      <c r="B589" s="1" t="s">
        <v>362</v>
      </c>
      <c r="C589" s="2" t="s">
        <v>383</v>
      </c>
      <c r="D589" s="2" t="s">
        <v>5</v>
      </c>
      <c r="E589" s="2" t="s">
        <v>32</v>
      </c>
      <c r="F589" s="1">
        <v>62.330875670634697</v>
      </c>
    </row>
    <row r="590" spans="1:6" ht="13">
      <c r="A590" s="2" t="s">
        <v>30</v>
      </c>
      <c r="B590" s="1" t="s">
        <v>363</v>
      </c>
      <c r="C590" s="2" t="s">
        <v>383</v>
      </c>
      <c r="D590" s="2" t="s">
        <v>5</v>
      </c>
      <c r="E590" s="2" t="s">
        <v>32</v>
      </c>
      <c r="F590" s="1">
        <v>110.58461401560901</v>
      </c>
    </row>
    <row r="591" spans="1:6" ht="13">
      <c r="A591" s="2" t="s">
        <v>31</v>
      </c>
      <c r="B591" s="1" t="s">
        <v>364</v>
      </c>
      <c r="C591" s="2" t="s">
        <v>383</v>
      </c>
      <c r="D591" s="2" t="s">
        <v>5</v>
      </c>
      <c r="E591" s="2" t="s">
        <v>32</v>
      </c>
      <c r="F591" s="1">
        <v>88.670821006574698</v>
      </c>
    </row>
    <row r="592" spans="1:6" ht="13">
      <c r="A592" s="2" t="s">
        <v>32</v>
      </c>
      <c r="B592" s="1" t="s">
        <v>365</v>
      </c>
      <c r="C592" s="2" t="s">
        <v>383</v>
      </c>
      <c r="D592" s="2" t="s">
        <v>5</v>
      </c>
      <c r="E592" s="2" t="s">
        <v>32</v>
      </c>
      <c r="F592" s="1">
        <v>99.550021807275101</v>
      </c>
    </row>
    <row r="593" spans="1:6" ht="13">
      <c r="A593" s="2" t="s">
        <v>33</v>
      </c>
      <c r="B593" s="1" t="s">
        <v>366</v>
      </c>
      <c r="C593" s="2" t="s">
        <v>383</v>
      </c>
      <c r="D593" s="2" t="s">
        <v>5</v>
      </c>
      <c r="E593" s="2" t="s">
        <v>32</v>
      </c>
      <c r="F593" s="1">
        <v>104.376405781157</v>
      </c>
    </row>
    <row r="594" spans="1:6" ht="13">
      <c r="A594" s="2" t="s">
        <v>34</v>
      </c>
      <c r="B594" s="1" t="s">
        <v>367</v>
      </c>
      <c r="C594" s="2" t="s">
        <v>383</v>
      </c>
      <c r="D594" s="2" t="s">
        <v>5</v>
      </c>
      <c r="E594" s="2" t="s">
        <v>32</v>
      </c>
      <c r="F594" s="1">
        <v>74.960790804072005</v>
      </c>
    </row>
    <row r="595" spans="1:6" ht="13">
      <c r="A595" s="2" t="s">
        <v>35</v>
      </c>
      <c r="B595" s="1" t="s">
        <v>368</v>
      </c>
      <c r="C595" s="2" t="s">
        <v>383</v>
      </c>
      <c r="D595" s="2" t="s">
        <v>5</v>
      </c>
      <c r="E595" s="2" t="s">
        <v>32</v>
      </c>
      <c r="F595" s="1">
        <v>74.168667187818599</v>
      </c>
    </row>
    <row r="596" spans="1:6" ht="13">
      <c r="A596" s="2" t="s">
        <v>3</v>
      </c>
      <c r="B596" s="1" t="s">
        <v>336</v>
      </c>
      <c r="C596" s="2" t="s">
        <v>313</v>
      </c>
      <c r="D596" s="2" t="s">
        <v>5</v>
      </c>
      <c r="E596" s="2" t="s">
        <v>32</v>
      </c>
      <c r="F596" s="1">
        <v>81.208870070331002</v>
      </c>
    </row>
    <row r="597" spans="1:6" ht="13">
      <c r="A597" s="2" t="s">
        <v>4</v>
      </c>
      <c r="B597" s="1" t="s">
        <v>337</v>
      </c>
      <c r="C597" s="2" t="s">
        <v>313</v>
      </c>
      <c r="D597" s="2" t="s">
        <v>5</v>
      </c>
      <c r="E597" s="2" t="s">
        <v>32</v>
      </c>
      <c r="F597" s="1">
        <v>52.457757795244497</v>
      </c>
    </row>
    <row r="598" spans="1:6" ht="13">
      <c r="A598" s="2" t="s">
        <v>5</v>
      </c>
      <c r="B598" s="1" t="s">
        <v>338</v>
      </c>
      <c r="C598" s="2" t="s">
        <v>313</v>
      </c>
      <c r="D598" s="2" t="s">
        <v>5</v>
      </c>
      <c r="E598" s="2" t="s">
        <v>32</v>
      </c>
      <c r="F598" s="1">
        <v>65.458406422826897</v>
      </c>
    </row>
    <row r="599" spans="1:6" ht="13">
      <c r="A599" s="2" t="s">
        <v>6</v>
      </c>
      <c r="B599" s="1" t="s">
        <v>339</v>
      </c>
      <c r="C599" s="2" t="s">
        <v>313</v>
      </c>
      <c r="D599" s="2" t="s">
        <v>5</v>
      </c>
      <c r="E599" s="2" t="s">
        <v>32</v>
      </c>
      <c r="F599" s="1">
        <v>51.653840607260399</v>
      </c>
    </row>
    <row r="600" spans="1:6" ht="13">
      <c r="A600" s="2" t="s">
        <v>7</v>
      </c>
      <c r="B600" s="1" t="s">
        <v>340</v>
      </c>
      <c r="C600" s="2" t="s">
        <v>313</v>
      </c>
      <c r="D600" s="2" t="s">
        <v>5</v>
      </c>
      <c r="E600" s="2" t="s">
        <v>32</v>
      </c>
      <c r="F600" s="1">
        <v>75.611251788597201</v>
      </c>
    </row>
    <row r="601" spans="1:6" ht="13">
      <c r="A601" s="2" t="s">
        <v>8</v>
      </c>
      <c r="B601" s="1" t="s">
        <v>341</v>
      </c>
      <c r="C601" s="2" t="s">
        <v>313</v>
      </c>
      <c r="D601" s="2" t="s">
        <v>5</v>
      </c>
      <c r="E601" s="2" t="s">
        <v>32</v>
      </c>
      <c r="F601" s="1">
        <v>78.8438634264797</v>
      </c>
    </row>
    <row r="602" spans="1:6" ht="13">
      <c r="A602" s="2" t="s">
        <v>9</v>
      </c>
      <c r="B602" s="1" t="s">
        <v>342</v>
      </c>
      <c r="C602" s="2" t="s">
        <v>313</v>
      </c>
      <c r="D602" s="2" t="s">
        <v>5</v>
      </c>
      <c r="E602" s="2" t="s">
        <v>32</v>
      </c>
      <c r="F602" s="1">
        <v>70.295692863528203</v>
      </c>
    </row>
    <row r="603" spans="1:6" ht="13">
      <c r="A603" s="2" t="s">
        <v>10</v>
      </c>
      <c r="B603" s="1" t="s">
        <v>343</v>
      </c>
      <c r="C603" s="2" t="s">
        <v>313</v>
      </c>
      <c r="D603" s="2" t="s">
        <v>5</v>
      </c>
      <c r="E603" s="2" t="s">
        <v>32</v>
      </c>
      <c r="F603" s="1">
        <v>69.544467438791401</v>
      </c>
    </row>
    <row r="604" spans="1:6" ht="13">
      <c r="A604" s="2" t="s">
        <v>11</v>
      </c>
      <c r="B604" s="1" t="s">
        <v>344</v>
      </c>
      <c r="C604" s="2" t="s">
        <v>313</v>
      </c>
      <c r="D604" s="2" t="s">
        <v>5</v>
      </c>
      <c r="E604" s="2" t="s">
        <v>32</v>
      </c>
      <c r="F604" s="1">
        <v>62.038352157834602</v>
      </c>
    </row>
    <row r="605" spans="1:6" ht="13">
      <c r="A605" s="2" t="s">
        <v>12</v>
      </c>
      <c r="B605" s="1" t="s">
        <v>345</v>
      </c>
      <c r="C605" s="2" t="s">
        <v>313</v>
      </c>
      <c r="D605" s="2" t="s">
        <v>5</v>
      </c>
      <c r="E605" s="2" t="s">
        <v>32</v>
      </c>
      <c r="F605" s="1">
        <v>114.319270806444</v>
      </c>
    </row>
    <row r="606" spans="1:6" ht="13">
      <c r="A606" s="2" t="s">
        <v>13</v>
      </c>
      <c r="B606" s="1" t="s">
        <v>346</v>
      </c>
      <c r="C606" s="2" t="s">
        <v>313</v>
      </c>
      <c r="D606" s="2" t="s">
        <v>5</v>
      </c>
      <c r="E606" s="2" t="s">
        <v>32</v>
      </c>
      <c r="F606" s="1">
        <v>58.805123649396698</v>
      </c>
    </row>
    <row r="607" spans="1:6" ht="13">
      <c r="A607" s="2" t="s">
        <v>14</v>
      </c>
      <c r="B607" s="1" t="s">
        <v>347</v>
      </c>
      <c r="C607" s="2" t="s">
        <v>313</v>
      </c>
      <c r="D607" s="2" t="s">
        <v>5</v>
      </c>
      <c r="E607" s="2" t="s">
        <v>32</v>
      </c>
      <c r="F607" s="1">
        <v>89.349902265332105</v>
      </c>
    </row>
    <row r="608" spans="1:6" ht="13">
      <c r="A608" s="2" t="s">
        <v>15</v>
      </c>
      <c r="B608" s="1" t="s">
        <v>348</v>
      </c>
      <c r="C608" s="2" t="s">
        <v>313</v>
      </c>
      <c r="D608" s="2" t="s">
        <v>5</v>
      </c>
      <c r="E608" s="2" t="s">
        <v>32</v>
      </c>
      <c r="F608" s="1">
        <v>78.484853085906806</v>
      </c>
    </row>
    <row r="609" spans="1:6" ht="13">
      <c r="A609" s="2" t="s">
        <v>16</v>
      </c>
      <c r="B609" s="1" t="s">
        <v>349</v>
      </c>
      <c r="C609" s="2" t="s">
        <v>313</v>
      </c>
      <c r="D609" s="2" t="s">
        <v>5</v>
      </c>
      <c r="E609" s="2" t="s">
        <v>32</v>
      </c>
      <c r="F609" s="1">
        <v>74.004519049070296</v>
      </c>
    </row>
    <row r="610" spans="1:6" ht="13">
      <c r="A610" s="2" t="s">
        <v>17</v>
      </c>
      <c r="B610" s="1" t="s">
        <v>350</v>
      </c>
      <c r="C610" s="2" t="s">
        <v>313</v>
      </c>
      <c r="D610" s="2" t="s">
        <v>5</v>
      </c>
      <c r="E610" s="2" t="s">
        <v>32</v>
      </c>
      <c r="F610" s="1">
        <v>67.187440512391504</v>
      </c>
    </row>
    <row r="611" spans="1:6" ht="13">
      <c r="A611" s="2" t="s">
        <v>18</v>
      </c>
      <c r="B611" s="1" t="s">
        <v>351</v>
      </c>
      <c r="C611" s="2" t="s">
        <v>313</v>
      </c>
      <c r="D611" s="2" t="s">
        <v>5</v>
      </c>
      <c r="E611" s="2" t="s">
        <v>32</v>
      </c>
      <c r="F611" s="1">
        <v>82.6747273051771</v>
      </c>
    </row>
    <row r="612" spans="1:6" ht="13">
      <c r="A612" s="2" t="s">
        <v>19</v>
      </c>
      <c r="B612" s="1" t="s">
        <v>352</v>
      </c>
      <c r="C612" s="2" t="s">
        <v>313</v>
      </c>
      <c r="D612" s="2" t="s">
        <v>5</v>
      </c>
      <c r="E612" s="2" t="s">
        <v>32</v>
      </c>
      <c r="F612" s="1">
        <v>88.822444355692298</v>
      </c>
    </row>
    <row r="613" spans="1:6" ht="13">
      <c r="A613" s="2" t="s">
        <v>20</v>
      </c>
      <c r="B613" s="1" t="s">
        <v>353</v>
      </c>
      <c r="C613" s="2" t="s">
        <v>313</v>
      </c>
      <c r="D613" s="2" t="s">
        <v>5</v>
      </c>
      <c r="E613" s="2" t="s">
        <v>32</v>
      </c>
      <c r="F613" s="1">
        <v>100.58804545514</v>
      </c>
    </row>
    <row r="614" spans="1:6" ht="13">
      <c r="A614" s="2" t="s">
        <v>21</v>
      </c>
      <c r="B614" s="1" t="s">
        <v>354</v>
      </c>
      <c r="C614" s="2" t="s">
        <v>313</v>
      </c>
      <c r="D614" s="2" t="s">
        <v>5</v>
      </c>
      <c r="E614" s="2" t="s">
        <v>32</v>
      </c>
      <c r="F614" s="1">
        <v>53.977741220572703</v>
      </c>
    </row>
    <row r="615" spans="1:6" ht="13">
      <c r="A615" s="2" t="s">
        <v>22</v>
      </c>
      <c r="B615" s="1" t="s">
        <v>355</v>
      </c>
      <c r="C615" s="2" t="s">
        <v>313</v>
      </c>
      <c r="D615" s="2" t="s">
        <v>5</v>
      </c>
      <c r="E615" s="2" t="s">
        <v>32</v>
      </c>
      <c r="F615" s="1">
        <v>59.793349162505301</v>
      </c>
    </row>
    <row r="616" spans="1:6" ht="13">
      <c r="A616" s="2" t="s">
        <v>23</v>
      </c>
      <c r="B616" s="1" t="s">
        <v>356</v>
      </c>
      <c r="C616" s="2" t="s">
        <v>313</v>
      </c>
      <c r="D616" s="2" t="s">
        <v>5</v>
      </c>
      <c r="E616" s="2" t="s">
        <v>32</v>
      </c>
      <c r="F616" s="1">
        <v>86.074510267616802</v>
      </c>
    </row>
    <row r="617" spans="1:6" ht="13">
      <c r="A617" s="2" t="s">
        <v>24</v>
      </c>
      <c r="B617" s="1" t="s">
        <v>357</v>
      </c>
      <c r="C617" s="2" t="s">
        <v>313</v>
      </c>
      <c r="D617" s="2" t="s">
        <v>5</v>
      </c>
      <c r="E617" s="2" t="s">
        <v>32</v>
      </c>
      <c r="F617" s="1">
        <v>100.65911632805999</v>
      </c>
    </row>
    <row r="618" spans="1:6" ht="13">
      <c r="A618" s="2" t="s">
        <v>25</v>
      </c>
      <c r="B618" s="1" t="s">
        <v>358</v>
      </c>
      <c r="C618" s="2" t="s">
        <v>313</v>
      </c>
      <c r="D618" s="2" t="s">
        <v>5</v>
      </c>
      <c r="E618" s="2" t="s">
        <v>32</v>
      </c>
      <c r="F618" s="1">
        <v>58.563311073150899</v>
      </c>
    </row>
    <row r="619" spans="1:6" ht="13">
      <c r="A619" s="2" t="s">
        <v>26</v>
      </c>
      <c r="B619" s="1" t="s">
        <v>359</v>
      </c>
      <c r="C619" s="2" t="s">
        <v>313</v>
      </c>
      <c r="D619" s="2" t="s">
        <v>5</v>
      </c>
      <c r="E619" s="2" t="s">
        <v>32</v>
      </c>
      <c r="F619" s="1">
        <v>51.125908161626803</v>
      </c>
    </row>
    <row r="620" spans="1:6" ht="13">
      <c r="A620" s="2" t="s">
        <v>27</v>
      </c>
      <c r="B620" s="1" t="s">
        <v>360</v>
      </c>
      <c r="C620" s="2" t="s">
        <v>313</v>
      </c>
      <c r="D620" s="2" t="s">
        <v>5</v>
      </c>
      <c r="E620" s="2" t="s">
        <v>32</v>
      </c>
      <c r="F620" s="1">
        <v>78.875757535921295</v>
      </c>
    </row>
    <row r="621" spans="1:6" ht="13">
      <c r="A621" s="2" t="s">
        <v>28</v>
      </c>
      <c r="B621" s="1" t="s">
        <v>361</v>
      </c>
      <c r="C621" s="2" t="s">
        <v>313</v>
      </c>
      <c r="D621" s="2" t="s">
        <v>5</v>
      </c>
      <c r="E621" s="2" t="s">
        <v>32</v>
      </c>
      <c r="F621" s="1">
        <v>53.474967051268003</v>
      </c>
    </row>
    <row r="622" spans="1:6" ht="13">
      <c r="A622" s="2" t="s">
        <v>29</v>
      </c>
      <c r="B622" s="1" t="s">
        <v>362</v>
      </c>
      <c r="C622" s="2" t="s">
        <v>313</v>
      </c>
      <c r="D622" s="2" t="s">
        <v>5</v>
      </c>
      <c r="E622" s="2" t="s">
        <v>32</v>
      </c>
      <c r="F622" s="1">
        <v>52.127639590707503</v>
      </c>
    </row>
    <row r="623" spans="1:6" ht="13">
      <c r="A623" s="2" t="s">
        <v>30</v>
      </c>
      <c r="B623" s="1" t="s">
        <v>363</v>
      </c>
      <c r="C623" s="2" t="s">
        <v>313</v>
      </c>
      <c r="D623" s="2" t="s">
        <v>5</v>
      </c>
      <c r="E623" s="2" t="s">
        <v>32</v>
      </c>
      <c r="F623" s="1">
        <v>106.938189726338</v>
      </c>
    </row>
    <row r="624" spans="1:6" ht="13">
      <c r="A624" s="2" t="s">
        <v>31</v>
      </c>
      <c r="B624" s="1" t="s">
        <v>364</v>
      </c>
      <c r="C624" s="2" t="s">
        <v>313</v>
      </c>
      <c r="D624" s="2" t="s">
        <v>5</v>
      </c>
      <c r="E624" s="2" t="s">
        <v>32</v>
      </c>
      <c r="F624" s="1">
        <v>77.594709461799297</v>
      </c>
    </row>
    <row r="625" spans="1:6" ht="13">
      <c r="A625" s="2" t="s">
        <v>32</v>
      </c>
      <c r="B625" s="1" t="s">
        <v>365</v>
      </c>
      <c r="C625" s="2" t="s">
        <v>313</v>
      </c>
      <c r="D625" s="2" t="s">
        <v>5</v>
      </c>
      <c r="E625" s="2" t="s">
        <v>32</v>
      </c>
      <c r="F625" s="1">
        <v>100.844300430921</v>
      </c>
    </row>
    <row r="626" spans="1:6" ht="13">
      <c r="A626" s="2" t="s">
        <v>33</v>
      </c>
      <c r="B626" s="1" t="s">
        <v>366</v>
      </c>
      <c r="C626" s="2" t="s">
        <v>313</v>
      </c>
      <c r="D626" s="2" t="s">
        <v>5</v>
      </c>
      <c r="E626" s="2" t="s">
        <v>32</v>
      </c>
      <c r="F626" s="1">
        <v>104.01890802987</v>
      </c>
    </row>
    <row r="627" spans="1:6" ht="13">
      <c r="A627" s="2" t="s">
        <v>34</v>
      </c>
      <c r="B627" s="1" t="s">
        <v>367</v>
      </c>
      <c r="C627" s="2" t="s">
        <v>313</v>
      </c>
      <c r="D627" s="2" t="s">
        <v>5</v>
      </c>
      <c r="E627" s="2" t="s">
        <v>32</v>
      </c>
      <c r="F627" s="1">
        <v>66.324355250738904</v>
      </c>
    </row>
    <row r="628" spans="1:6" ht="13">
      <c r="A628" s="2" t="s">
        <v>35</v>
      </c>
      <c r="B628" s="1" t="s">
        <v>368</v>
      </c>
      <c r="C628" s="2" t="s">
        <v>313</v>
      </c>
      <c r="D628" s="2" t="s">
        <v>5</v>
      </c>
      <c r="E628" s="2" t="s">
        <v>32</v>
      </c>
      <c r="F628" s="1">
        <v>72.243339035789802</v>
      </c>
    </row>
    <row r="629" spans="1:6" ht="13">
      <c r="A629" s="2" t="s">
        <v>3</v>
      </c>
      <c r="B629" s="1" t="s">
        <v>336</v>
      </c>
      <c r="C629" s="2" t="s">
        <v>384</v>
      </c>
      <c r="D629" s="2" t="s">
        <v>5</v>
      </c>
      <c r="E629" s="2" t="s">
        <v>32</v>
      </c>
      <c r="F629" s="1">
        <v>82.598333784375399</v>
      </c>
    </row>
    <row r="630" spans="1:6" ht="13">
      <c r="A630" s="2" t="s">
        <v>4</v>
      </c>
      <c r="B630" s="1" t="s">
        <v>337</v>
      </c>
      <c r="C630" s="2" t="s">
        <v>384</v>
      </c>
      <c r="D630" s="2" t="s">
        <v>5</v>
      </c>
      <c r="E630" s="2" t="s">
        <v>32</v>
      </c>
      <c r="F630" s="1">
        <v>54.068474877723403</v>
      </c>
    </row>
    <row r="631" spans="1:6" ht="13">
      <c r="A631" s="2" t="s">
        <v>5</v>
      </c>
      <c r="B631" s="1" t="s">
        <v>338</v>
      </c>
      <c r="C631" s="2" t="s">
        <v>384</v>
      </c>
      <c r="D631" s="2" t="s">
        <v>5</v>
      </c>
      <c r="E631" s="2" t="s">
        <v>32</v>
      </c>
      <c r="F631" s="1">
        <v>66.561899045063498</v>
      </c>
    </row>
    <row r="632" spans="1:6" ht="13">
      <c r="A632" s="2" t="s">
        <v>6</v>
      </c>
      <c r="B632" s="1" t="s">
        <v>339</v>
      </c>
      <c r="C632" s="2" t="s">
        <v>384</v>
      </c>
      <c r="D632" s="2" t="s">
        <v>5</v>
      </c>
      <c r="E632" s="2" t="s">
        <v>32</v>
      </c>
      <c r="F632" s="1">
        <v>53.993325860622797</v>
      </c>
    </row>
    <row r="633" spans="1:6" ht="13">
      <c r="A633" s="2" t="s">
        <v>7</v>
      </c>
      <c r="B633" s="1" t="s">
        <v>340</v>
      </c>
      <c r="C633" s="2" t="s">
        <v>384</v>
      </c>
      <c r="D633" s="2" t="s">
        <v>5</v>
      </c>
      <c r="E633" s="2" t="s">
        <v>32</v>
      </c>
      <c r="F633" s="1">
        <v>78.201468711725596</v>
      </c>
    </row>
    <row r="634" spans="1:6" ht="13">
      <c r="A634" s="2" t="s">
        <v>8</v>
      </c>
      <c r="B634" s="1" t="s">
        <v>341</v>
      </c>
      <c r="C634" s="2" t="s">
        <v>384</v>
      </c>
      <c r="D634" s="2" t="s">
        <v>5</v>
      </c>
      <c r="E634" s="2" t="s">
        <v>32</v>
      </c>
      <c r="F634" s="1">
        <v>82.911010328524199</v>
      </c>
    </row>
    <row r="635" spans="1:6" ht="13">
      <c r="A635" s="2" t="s">
        <v>9</v>
      </c>
      <c r="B635" s="1" t="s">
        <v>342</v>
      </c>
      <c r="C635" s="2" t="s">
        <v>384</v>
      </c>
      <c r="D635" s="2" t="s">
        <v>5</v>
      </c>
      <c r="E635" s="2" t="s">
        <v>32</v>
      </c>
      <c r="F635" s="1">
        <v>76.181034314077195</v>
      </c>
    </row>
    <row r="636" spans="1:6" ht="13">
      <c r="A636" s="2" t="s">
        <v>10</v>
      </c>
      <c r="B636" s="1" t="s">
        <v>343</v>
      </c>
      <c r="C636" s="2" t="s">
        <v>384</v>
      </c>
      <c r="D636" s="2" t="s">
        <v>5</v>
      </c>
      <c r="E636" s="2" t="s">
        <v>32</v>
      </c>
      <c r="F636" s="1">
        <v>68.480627331779601</v>
      </c>
    </row>
    <row r="637" spans="1:6" ht="13">
      <c r="A637" s="2" t="s">
        <v>11</v>
      </c>
      <c r="B637" s="1" t="s">
        <v>344</v>
      </c>
      <c r="C637" s="2" t="s">
        <v>384</v>
      </c>
      <c r="D637" s="2" t="s">
        <v>5</v>
      </c>
      <c r="E637" s="2" t="s">
        <v>32</v>
      </c>
      <c r="F637" s="1">
        <v>65.147796891534696</v>
      </c>
    </row>
    <row r="638" spans="1:6" ht="13">
      <c r="A638" s="2" t="s">
        <v>12</v>
      </c>
      <c r="B638" s="1" t="s">
        <v>345</v>
      </c>
      <c r="C638" s="2" t="s">
        <v>384</v>
      </c>
      <c r="D638" s="2" t="s">
        <v>5</v>
      </c>
      <c r="E638" s="2" t="s">
        <v>32</v>
      </c>
      <c r="F638" s="1">
        <v>114.109194709105</v>
      </c>
    </row>
    <row r="639" spans="1:6" ht="13">
      <c r="A639" s="2" t="s">
        <v>13</v>
      </c>
      <c r="B639" s="1" t="s">
        <v>346</v>
      </c>
      <c r="C639" s="2" t="s">
        <v>384</v>
      </c>
      <c r="D639" s="2" t="s">
        <v>5</v>
      </c>
      <c r="E639" s="2" t="s">
        <v>32</v>
      </c>
      <c r="F639" s="1">
        <v>62.122676565819397</v>
      </c>
    </row>
    <row r="640" spans="1:6" ht="13">
      <c r="A640" s="2" t="s">
        <v>14</v>
      </c>
      <c r="B640" s="1" t="s">
        <v>347</v>
      </c>
      <c r="C640" s="2" t="s">
        <v>384</v>
      </c>
      <c r="D640" s="2" t="s">
        <v>5</v>
      </c>
      <c r="E640" s="2" t="s">
        <v>32</v>
      </c>
      <c r="F640" s="1">
        <v>92.598739446574896</v>
      </c>
    </row>
    <row r="641" spans="1:6" ht="13">
      <c r="A641" s="2" t="s">
        <v>15</v>
      </c>
      <c r="B641" s="1" t="s">
        <v>348</v>
      </c>
      <c r="C641" s="2" t="s">
        <v>384</v>
      </c>
      <c r="D641" s="2" t="s">
        <v>5</v>
      </c>
      <c r="E641" s="2" t="s">
        <v>32</v>
      </c>
      <c r="F641" s="1">
        <v>81.468399856694802</v>
      </c>
    </row>
    <row r="642" spans="1:6" ht="13">
      <c r="A642" s="2" t="s">
        <v>16</v>
      </c>
      <c r="B642" s="1" t="s">
        <v>349</v>
      </c>
      <c r="C642" s="2" t="s">
        <v>384</v>
      </c>
      <c r="D642" s="2" t="s">
        <v>5</v>
      </c>
      <c r="E642" s="2" t="s">
        <v>32</v>
      </c>
      <c r="F642" s="1">
        <v>70.7631939063196</v>
      </c>
    </row>
    <row r="643" spans="1:6" ht="13">
      <c r="A643" s="2" t="s">
        <v>17</v>
      </c>
      <c r="B643" s="1" t="s">
        <v>350</v>
      </c>
      <c r="C643" s="2" t="s">
        <v>384</v>
      </c>
      <c r="D643" s="2" t="s">
        <v>5</v>
      </c>
      <c r="E643" s="2" t="s">
        <v>32</v>
      </c>
      <c r="F643" s="1">
        <v>68.550936074018594</v>
      </c>
    </row>
    <row r="644" spans="1:6" ht="13">
      <c r="A644" s="2" t="s">
        <v>18</v>
      </c>
      <c r="B644" s="1" t="s">
        <v>351</v>
      </c>
      <c r="C644" s="2" t="s">
        <v>384</v>
      </c>
      <c r="D644" s="2" t="s">
        <v>5</v>
      </c>
      <c r="E644" s="2" t="s">
        <v>32</v>
      </c>
      <c r="F644" s="1">
        <v>85.723728583424105</v>
      </c>
    </row>
    <row r="645" spans="1:6" ht="13">
      <c r="A645" s="2" t="s">
        <v>19</v>
      </c>
      <c r="B645" s="1" t="s">
        <v>352</v>
      </c>
      <c r="C645" s="2" t="s">
        <v>384</v>
      </c>
      <c r="D645" s="2" t="s">
        <v>5</v>
      </c>
      <c r="E645" s="2" t="s">
        <v>32</v>
      </c>
      <c r="F645" s="1">
        <v>91.789576322938501</v>
      </c>
    </row>
    <row r="646" spans="1:6" ht="13">
      <c r="A646" s="2" t="s">
        <v>20</v>
      </c>
      <c r="B646" s="1" t="s">
        <v>353</v>
      </c>
      <c r="C646" s="2" t="s">
        <v>384</v>
      </c>
      <c r="D646" s="2" t="s">
        <v>5</v>
      </c>
      <c r="E646" s="2" t="s">
        <v>32</v>
      </c>
      <c r="F646" s="1">
        <v>101.508812674981</v>
      </c>
    </row>
    <row r="647" spans="1:6" ht="13">
      <c r="A647" s="2" t="s">
        <v>21</v>
      </c>
      <c r="B647" s="1" t="s">
        <v>354</v>
      </c>
      <c r="C647" s="2" t="s">
        <v>384</v>
      </c>
      <c r="D647" s="2" t="s">
        <v>5</v>
      </c>
      <c r="E647" s="2" t="s">
        <v>32</v>
      </c>
      <c r="F647" s="1">
        <v>59.531123045520303</v>
      </c>
    </row>
    <row r="648" spans="1:6" ht="13">
      <c r="A648" s="2" t="s">
        <v>22</v>
      </c>
      <c r="B648" s="1" t="s">
        <v>355</v>
      </c>
      <c r="C648" s="2" t="s">
        <v>384</v>
      </c>
      <c r="D648" s="2" t="s">
        <v>5</v>
      </c>
      <c r="E648" s="2" t="s">
        <v>32</v>
      </c>
      <c r="F648" s="1">
        <v>55.111831698512802</v>
      </c>
    </row>
    <row r="649" spans="1:6" ht="13">
      <c r="A649" s="2" t="s">
        <v>23</v>
      </c>
      <c r="B649" s="1" t="s">
        <v>356</v>
      </c>
      <c r="C649" s="2" t="s">
        <v>384</v>
      </c>
      <c r="D649" s="2" t="s">
        <v>5</v>
      </c>
      <c r="E649" s="2" t="s">
        <v>32</v>
      </c>
      <c r="F649" s="1">
        <v>88.219496922538895</v>
      </c>
    </row>
    <row r="650" spans="1:6" ht="13">
      <c r="A650" s="2" t="s">
        <v>24</v>
      </c>
      <c r="B650" s="1" t="s">
        <v>357</v>
      </c>
      <c r="C650" s="2" t="s">
        <v>384</v>
      </c>
      <c r="D650" s="2" t="s">
        <v>5</v>
      </c>
      <c r="E650" s="2" t="s">
        <v>32</v>
      </c>
      <c r="F650" s="1">
        <v>101.597062823538</v>
      </c>
    </row>
    <row r="651" spans="1:6" ht="13">
      <c r="A651" s="2" t="s">
        <v>25</v>
      </c>
      <c r="B651" s="1" t="s">
        <v>358</v>
      </c>
      <c r="C651" s="2" t="s">
        <v>384</v>
      </c>
      <c r="D651" s="2" t="s">
        <v>5</v>
      </c>
      <c r="E651" s="2" t="s">
        <v>32</v>
      </c>
      <c r="F651" s="1">
        <v>61.884814016527301</v>
      </c>
    </row>
    <row r="652" spans="1:6" ht="13">
      <c r="A652" s="2" t="s">
        <v>26</v>
      </c>
      <c r="B652" s="1" t="s">
        <v>359</v>
      </c>
      <c r="C652" s="2" t="s">
        <v>384</v>
      </c>
      <c r="D652" s="2" t="s">
        <v>5</v>
      </c>
      <c r="E652" s="2" t="s">
        <v>32</v>
      </c>
      <c r="F652" s="1">
        <v>53.274137178200498</v>
      </c>
    </row>
    <row r="653" spans="1:6" ht="13">
      <c r="A653" s="2" t="s">
        <v>27</v>
      </c>
      <c r="B653" s="1" t="s">
        <v>360</v>
      </c>
      <c r="C653" s="2" t="s">
        <v>384</v>
      </c>
      <c r="D653" s="2" t="s">
        <v>5</v>
      </c>
      <c r="E653" s="2" t="s">
        <v>32</v>
      </c>
      <c r="F653" s="1">
        <v>77.583595442457494</v>
      </c>
    </row>
    <row r="654" spans="1:6" ht="13">
      <c r="A654" s="2" t="s">
        <v>28</v>
      </c>
      <c r="B654" s="1" t="s">
        <v>361</v>
      </c>
      <c r="C654" s="2" t="s">
        <v>384</v>
      </c>
      <c r="D654" s="2" t="s">
        <v>5</v>
      </c>
      <c r="E654" s="2" t="s">
        <v>32</v>
      </c>
      <c r="F654" s="1">
        <v>54.779846276461797</v>
      </c>
    </row>
    <row r="655" spans="1:6" ht="13">
      <c r="A655" s="2" t="s">
        <v>29</v>
      </c>
      <c r="B655" s="1" t="s">
        <v>362</v>
      </c>
      <c r="C655" s="2" t="s">
        <v>384</v>
      </c>
      <c r="D655" s="2" t="s">
        <v>5</v>
      </c>
      <c r="E655" s="2" t="s">
        <v>32</v>
      </c>
      <c r="F655" s="1">
        <v>54.190021483892401</v>
      </c>
    </row>
    <row r="656" spans="1:6" ht="13">
      <c r="A656" s="2" t="s">
        <v>30</v>
      </c>
      <c r="B656" s="1" t="s">
        <v>363</v>
      </c>
      <c r="C656" s="2" t="s">
        <v>384</v>
      </c>
      <c r="D656" s="2" t="s">
        <v>5</v>
      </c>
      <c r="E656" s="2" t="s">
        <v>32</v>
      </c>
      <c r="F656" s="1">
        <v>115.717595318812</v>
      </c>
    </row>
    <row r="657" spans="1:6" ht="13">
      <c r="A657" s="2" t="s">
        <v>31</v>
      </c>
      <c r="B657" s="1" t="s">
        <v>364</v>
      </c>
      <c r="C657" s="2" t="s">
        <v>384</v>
      </c>
      <c r="D657" s="2" t="s">
        <v>5</v>
      </c>
      <c r="E657" s="2" t="s">
        <v>32</v>
      </c>
      <c r="F657" s="1">
        <v>78.676940612360099</v>
      </c>
    </row>
    <row r="658" spans="1:6" ht="13">
      <c r="A658" s="2" t="s">
        <v>32</v>
      </c>
      <c r="B658" s="1" t="s">
        <v>365</v>
      </c>
      <c r="C658" s="2" t="s">
        <v>384</v>
      </c>
      <c r="D658" s="2" t="s">
        <v>5</v>
      </c>
      <c r="E658" s="2" t="s">
        <v>32</v>
      </c>
      <c r="F658" s="1">
        <v>96.602112857815001</v>
      </c>
    </row>
    <row r="659" spans="1:6" ht="13">
      <c r="A659" s="2" t="s">
        <v>33</v>
      </c>
      <c r="B659" s="1" t="s">
        <v>366</v>
      </c>
      <c r="C659" s="2" t="s">
        <v>384</v>
      </c>
      <c r="D659" s="2" t="s">
        <v>5</v>
      </c>
      <c r="E659" s="2" t="s">
        <v>32</v>
      </c>
      <c r="F659" s="1">
        <v>108.283287420573</v>
      </c>
    </row>
    <row r="660" spans="1:6" ht="13">
      <c r="A660" s="2" t="s">
        <v>34</v>
      </c>
      <c r="B660" s="1" t="s">
        <v>367</v>
      </c>
      <c r="C660" s="2" t="s">
        <v>384</v>
      </c>
      <c r="D660" s="2" t="s">
        <v>5</v>
      </c>
      <c r="E660" s="2" t="s">
        <v>32</v>
      </c>
      <c r="F660" s="1">
        <v>69.6950391809482</v>
      </c>
    </row>
    <row r="661" spans="1:6" ht="13">
      <c r="A661" s="2" t="s">
        <v>35</v>
      </c>
      <c r="B661" s="1" t="s">
        <v>368</v>
      </c>
      <c r="C661" s="2" t="s">
        <v>384</v>
      </c>
      <c r="D661" s="2" t="s">
        <v>5</v>
      </c>
      <c r="E661" s="2" t="s">
        <v>32</v>
      </c>
      <c r="F661" s="1">
        <v>65.876432554604307</v>
      </c>
    </row>
    <row r="662" spans="1:6" ht="13">
      <c r="A662" s="2" t="s">
        <v>3</v>
      </c>
      <c r="B662" s="1" t="s">
        <v>336</v>
      </c>
      <c r="C662" s="2" t="s">
        <v>333</v>
      </c>
      <c r="D662" s="2" t="s">
        <v>5</v>
      </c>
      <c r="E662" s="2" t="s">
        <v>32</v>
      </c>
      <c r="F662" s="1">
        <v>119.407044286006</v>
      </c>
    </row>
    <row r="663" spans="1:6" ht="13">
      <c r="A663" s="2" t="s">
        <v>4</v>
      </c>
      <c r="B663" s="1" t="s">
        <v>337</v>
      </c>
      <c r="C663" s="2" t="s">
        <v>333</v>
      </c>
      <c r="D663" s="2" t="s">
        <v>5</v>
      </c>
      <c r="E663" s="2" t="s">
        <v>32</v>
      </c>
      <c r="F663" s="1">
        <v>64.696987239536696</v>
      </c>
    </row>
    <row r="664" spans="1:6" ht="13">
      <c r="A664" s="2" t="s">
        <v>5</v>
      </c>
      <c r="B664" s="1" t="s">
        <v>338</v>
      </c>
      <c r="C664" s="2" t="s">
        <v>333</v>
      </c>
      <c r="D664" s="2" t="s">
        <v>5</v>
      </c>
      <c r="E664" s="2" t="s">
        <v>32</v>
      </c>
      <c r="F664" s="1">
        <v>99.114484854197698</v>
      </c>
    </row>
    <row r="665" spans="1:6" ht="13">
      <c r="A665" s="2" t="s">
        <v>6</v>
      </c>
      <c r="B665" s="1" t="s">
        <v>339</v>
      </c>
      <c r="C665" s="2" t="s">
        <v>333</v>
      </c>
      <c r="D665" s="2" t="s">
        <v>5</v>
      </c>
      <c r="E665" s="2" t="s">
        <v>32</v>
      </c>
      <c r="F665" s="1">
        <v>62.7826790122527</v>
      </c>
    </row>
    <row r="666" spans="1:6" ht="13">
      <c r="A666" s="2" t="s">
        <v>7</v>
      </c>
      <c r="B666" s="1" t="s">
        <v>340</v>
      </c>
      <c r="C666" s="2" t="s">
        <v>333</v>
      </c>
      <c r="D666" s="2" t="s">
        <v>5</v>
      </c>
      <c r="E666" s="2" t="s">
        <v>32</v>
      </c>
      <c r="F666" s="1">
        <v>108.837394916487</v>
      </c>
    </row>
    <row r="667" spans="1:6" ht="13">
      <c r="A667" s="2" t="s">
        <v>8</v>
      </c>
      <c r="B667" s="1" t="s">
        <v>341</v>
      </c>
      <c r="C667" s="2" t="s">
        <v>333</v>
      </c>
      <c r="D667" s="2" t="s">
        <v>5</v>
      </c>
      <c r="E667" s="2" t="s">
        <v>32</v>
      </c>
      <c r="F667" s="1">
        <v>121.79452694054901</v>
      </c>
    </row>
    <row r="668" spans="1:6" ht="13">
      <c r="A668" s="2" t="s">
        <v>9</v>
      </c>
      <c r="B668" s="1" t="s">
        <v>342</v>
      </c>
      <c r="C668" s="2" t="s">
        <v>333</v>
      </c>
      <c r="D668" s="2" t="s">
        <v>5</v>
      </c>
      <c r="E668" s="2" t="s">
        <v>32</v>
      </c>
      <c r="F668" s="1">
        <v>99.2311829820447</v>
      </c>
    </row>
    <row r="669" spans="1:6" ht="13">
      <c r="A669" s="2" t="s">
        <v>10</v>
      </c>
      <c r="B669" s="1" t="s">
        <v>343</v>
      </c>
      <c r="C669" s="2" t="s">
        <v>333</v>
      </c>
      <c r="D669" s="2" t="s">
        <v>5</v>
      </c>
      <c r="E669" s="2" t="s">
        <v>32</v>
      </c>
      <c r="F669" s="1">
        <v>105.06243806027</v>
      </c>
    </row>
    <row r="670" spans="1:6" ht="13">
      <c r="A670" s="2" t="s">
        <v>11</v>
      </c>
      <c r="B670" s="1" t="s">
        <v>344</v>
      </c>
      <c r="C670" s="2" t="s">
        <v>333</v>
      </c>
      <c r="D670" s="2" t="s">
        <v>5</v>
      </c>
      <c r="E670" s="2" t="s">
        <v>32</v>
      </c>
      <c r="F670" s="1">
        <v>100.325608930988</v>
      </c>
    </row>
    <row r="671" spans="1:6" ht="13">
      <c r="A671" s="2" t="s">
        <v>12</v>
      </c>
      <c r="B671" s="1" t="s">
        <v>345</v>
      </c>
      <c r="C671" s="2" t="s">
        <v>333</v>
      </c>
      <c r="D671" s="2" t="s">
        <v>5</v>
      </c>
      <c r="E671" s="2" t="s">
        <v>32</v>
      </c>
      <c r="F671" s="1">
        <v>192.47979277952601</v>
      </c>
    </row>
    <row r="672" spans="1:6" ht="13">
      <c r="A672" s="2" t="s">
        <v>13</v>
      </c>
      <c r="B672" s="1" t="s">
        <v>346</v>
      </c>
      <c r="C672" s="2" t="s">
        <v>333</v>
      </c>
      <c r="D672" s="2" t="s">
        <v>5</v>
      </c>
      <c r="E672" s="2" t="s">
        <v>32</v>
      </c>
      <c r="F672" s="1">
        <v>78.557761179032696</v>
      </c>
    </row>
    <row r="673" spans="1:6" ht="13">
      <c r="A673" s="2" t="s">
        <v>14</v>
      </c>
      <c r="B673" s="1" t="s">
        <v>347</v>
      </c>
      <c r="C673" s="2" t="s">
        <v>333</v>
      </c>
      <c r="D673" s="2" t="s">
        <v>5</v>
      </c>
      <c r="E673" s="2" t="s">
        <v>32</v>
      </c>
      <c r="F673" s="1">
        <v>120.97172773653401</v>
      </c>
    </row>
    <row r="674" spans="1:6" ht="13">
      <c r="A674" s="2" t="s">
        <v>15</v>
      </c>
      <c r="B674" s="1" t="s">
        <v>348</v>
      </c>
      <c r="C674" s="2" t="s">
        <v>333</v>
      </c>
      <c r="D674" s="2" t="s">
        <v>5</v>
      </c>
      <c r="E674" s="2" t="s">
        <v>32</v>
      </c>
      <c r="F674" s="1">
        <v>110.87828861771899</v>
      </c>
    </row>
    <row r="675" spans="1:6" ht="13">
      <c r="A675" s="2" t="s">
        <v>16</v>
      </c>
      <c r="B675" s="1" t="s">
        <v>349</v>
      </c>
      <c r="C675" s="2" t="s">
        <v>333</v>
      </c>
      <c r="D675" s="2" t="s">
        <v>5</v>
      </c>
      <c r="E675" s="2" t="s">
        <v>32</v>
      </c>
      <c r="F675" s="1">
        <v>101.21563035243599</v>
      </c>
    </row>
    <row r="676" spans="1:6" ht="13">
      <c r="A676" s="2" t="s">
        <v>17</v>
      </c>
      <c r="B676" s="1" t="s">
        <v>350</v>
      </c>
      <c r="C676" s="2" t="s">
        <v>333</v>
      </c>
      <c r="D676" s="2" t="s">
        <v>5</v>
      </c>
      <c r="E676" s="2" t="s">
        <v>32</v>
      </c>
      <c r="F676" s="1">
        <v>85.1994156252143</v>
      </c>
    </row>
    <row r="677" spans="1:6" ht="13">
      <c r="A677" s="2" t="s">
        <v>18</v>
      </c>
      <c r="B677" s="1" t="s">
        <v>351</v>
      </c>
      <c r="C677" s="2" t="s">
        <v>333</v>
      </c>
      <c r="D677" s="2" t="s">
        <v>5</v>
      </c>
      <c r="E677" s="2" t="s">
        <v>32</v>
      </c>
      <c r="F677" s="1">
        <v>137.43048594377001</v>
      </c>
    </row>
    <row r="678" spans="1:6" ht="13">
      <c r="A678" s="2" t="s">
        <v>19</v>
      </c>
      <c r="B678" s="1" t="s">
        <v>352</v>
      </c>
      <c r="C678" s="2" t="s">
        <v>333</v>
      </c>
      <c r="D678" s="2" t="s">
        <v>5</v>
      </c>
      <c r="E678" s="2" t="s">
        <v>32</v>
      </c>
      <c r="F678" s="1">
        <v>117.513944773229</v>
      </c>
    </row>
    <row r="679" spans="1:6" ht="13">
      <c r="A679" s="2" t="s">
        <v>20</v>
      </c>
      <c r="B679" s="1" t="s">
        <v>353</v>
      </c>
      <c r="C679" s="2" t="s">
        <v>333</v>
      </c>
      <c r="D679" s="2" t="s">
        <v>5</v>
      </c>
      <c r="E679" s="2" t="s">
        <v>32</v>
      </c>
      <c r="F679" s="1">
        <v>131.50563128358601</v>
      </c>
    </row>
    <row r="680" spans="1:6" ht="13">
      <c r="A680" s="2" t="s">
        <v>21</v>
      </c>
      <c r="B680" s="1" t="s">
        <v>354</v>
      </c>
      <c r="C680" s="2" t="s">
        <v>333</v>
      </c>
      <c r="D680" s="2" t="s">
        <v>5</v>
      </c>
      <c r="E680" s="2" t="s">
        <v>32</v>
      </c>
      <c r="F680" s="1">
        <v>78.145085729066295</v>
      </c>
    </row>
    <row r="681" spans="1:6" ht="13">
      <c r="A681" s="2" t="s">
        <v>22</v>
      </c>
      <c r="B681" s="1" t="s">
        <v>355</v>
      </c>
      <c r="C681" s="2" t="s">
        <v>333</v>
      </c>
      <c r="D681" s="2" t="s">
        <v>5</v>
      </c>
      <c r="E681" s="2" t="s">
        <v>32</v>
      </c>
      <c r="F681" s="1">
        <v>78.500993556242193</v>
      </c>
    </row>
    <row r="682" spans="1:6" ht="13">
      <c r="A682" s="2" t="s">
        <v>23</v>
      </c>
      <c r="B682" s="1" t="s">
        <v>356</v>
      </c>
      <c r="C682" s="2" t="s">
        <v>333</v>
      </c>
      <c r="D682" s="2" t="s">
        <v>5</v>
      </c>
      <c r="E682" s="2" t="s">
        <v>32</v>
      </c>
      <c r="F682" s="1">
        <v>122.836625835669</v>
      </c>
    </row>
    <row r="683" spans="1:6" ht="13">
      <c r="A683" s="2" t="s">
        <v>24</v>
      </c>
      <c r="B683" s="1" t="s">
        <v>357</v>
      </c>
      <c r="C683" s="2" t="s">
        <v>333</v>
      </c>
      <c r="D683" s="2" t="s">
        <v>5</v>
      </c>
      <c r="E683" s="2" t="s">
        <v>32</v>
      </c>
      <c r="F683" s="1">
        <v>154.27809882286499</v>
      </c>
    </row>
    <row r="684" spans="1:6" ht="13">
      <c r="A684" s="2" t="s">
        <v>25</v>
      </c>
      <c r="B684" s="1" t="s">
        <v>358</v>
      </c>
      <c r="C684" s="2" t="s">
        <v>333</v>
      </c>
      <c r="D684" s="2" t="s">
        <v>5</v>
      </c>
      <c r="E684" s="2" t="s">
        <v>32</v>
      </c>
      <c r="F684" s="1">
        <v>85.506740294520299</v>
      </c>
    </row>
    <row r="685" spans="1:6" ht="13">
      <c r="A685" s="2" t="s">
        <v>26</v>
      </c>
      <c r="B685" s="1" t="s">
        <v>359</v>
      </c>
      <c r="C685" s="2" t="s">
        <v>333</v>
      </c>
      <c r="D685" s="2" t="s">
        <v>5</v>
      </c>
      <c r="E685" s="2" t="s">
        <v>32</v>
      </c>
      <c r="F685" s="1">
        <v>74.119283337539102</v>
      </c>
    </row>
    <row r="686" spans="1:6" ht="13">
      <c r="A686" s="2" t="s">
        <v>27</v>
      </c>
      <c r="B686" s="1" t="s">
        <v>360</v>
      </c>
      <c r="C686" s="2" t="s">
        <v>333</v>
      </c>
      <c r="D686" s="2" t="s">
        <v>5</v>
      </c>
      <c r="E686" s="2" t="s">
        <v>32</v>
      </c>
      <c r="F686" s="1">
        <v>114.4189195955</v>
      </c>
    </row>
    <row r="687" spans="1:6" ht="13">
      <c r="A687" s="2" t="s">
        <v>28</v>
      </c>
      <c r="B687" s="1" t="s">
        <v>361</v>
      </c>
      <c r="C687" s="2" t="s">
        <v>333</v>
      </c>
      <c r="D687" s="2" t="s">
        <v>5</v>
      </c>
      <c r="E687" s="2" t="s">
        <v>32</v>
      </c>
      <c r="F687" s="1">
        <v>68.289238481160794</v>
      </c>
    </row>
    <row r="688" spans="1:6" ht="13">
      <c r="A688" s="2" t="s">
        <v>29</v>
      </c>
      <c r="B688" s="1" t="s">
        <v>362</v>
      </c>
      <c r="C688" s="2" t="s">
        <v>333</v>
      </c>
      <c r="D688" s="2" t="s">
        <v>5</v>
      </c>
      <c r="E688" s="2" t="s">
        <v>32</v>
      </c>
      <c r="F688" s="1">
        <v>75.317440764403301</v>
      </c>
    </row>
    <row r="689" spans="1:6" ht="13">
      <c r="A689" s="2" t="s">
        <v>30</v>
      </c>
      <c r="B689" s="1" t="s">
        <v>363</v>
      </c>
      <c r="C689" s="2" t="s">
        <v>333</v>
      </c>
      <c r="D689" s="2" t="s">
        <v>5</v>
      </c>
      <c r="E689" s="2" t="s">
        <v>32</v>
      </c>
      <c r="F689" s="1">
        <v>168.311672879658</v>
      </c>
    </row>
    <row r="690" spans="1:6" ht="13">
      <c r="A690" s="2" t="s">
        <v>31</v>
      </c>
      <c r="B690" s="1" t="s">
        <v>364</v>
      </c>
      <c r="C690" s="2" t="s">
        <v>333</v>
      </c>
      <c r="D690" s="2" t="s">
        <v>5</v>
      </c>
      <c r="E690" s="2" t="s">
        <v>32</v>
      </c>
      <c r="F690" s="1">
        <v>111.996343066362</v>
      </c>
    </row>
    <row r="691" spans="1:6" ht="13">
      <c r="A691" s="2" t="s">
        <v>32</v>
      </c>
      <c r="B691" s="1" t="s">
        <v>365</v>
      </c>
      <c r="C691" s="2" t="s">
        <v>333</v>
      </c>
      <c r="D691" s="2" t="s">
        <v>5</v>
      </c>
      <c r="E691" s="2" t="s">
        <v>32</v>
      </c>
      <c r="F691" s="1">
        <v>152.17461016188199</v>
      </c>
    </row>
    <row r="692" spans="1:6" ht="13">
      <c r="A692" s="2" t="s">
        <v>33</v>
      </c>
      <c r="B692" s="1" t="s">
        <v>366</v>
      </c>
      <c r="C692" s="2" t="s">
        <v>333</v>
      </c>
      <c r="D692" s="2" t="s">
        <v>5</v>
      </c>
      <c r="E692" s="2" t="s">
        <v>32</v>
      </c>
      <c r="F692" s="1">
        <v>149.24735082429001</v>
      </c>
    </row>
    <row r="693" spans="1:6" ht="13">
      <c r="A693" s="2" t="s">
        <v>34</v>
      </c>
      <c r="B693" s="1" t="s">
        <v>367</v>
      </c>
      <c r="C693" s="2" t="s">
        <v>333</v>
      </c>
      <c r="D693" s="2" t="s">
        <v>5</v>
      </c>
      <c r="E693" s="2" t="s">
        <v>32</v>
      </c>
      <c r="F693" s="1">
        <v>85.020954771967993</v>
      </c>
    </row>
    <row r="694" spans="1:6" ht="13">
      <c r="A694" s="2" t="s">
        <v>35</v>
      </c>
      <c r="B694" s="1" t="s">
        <v>368</v>
      </c>
      <c r="C694" s="2" t="s">
        <v>333</v>
      </c>
      <c r="D694" s="2" t="s">
        <v>5</v>
      </c>
      <c r="E694" s="2" t="s">
        <v>32</v>
      </c>
      <c r="F694" s="1">
        <v>95.149598655379606</v>
      </c>
    </row>
    <row r="695" spans="1:6" ht="13">
      <c r="A695" s="2" t="s">
        <v>3</v>
      </c>
      <c r="B695" s="1" t="s">
        <v>336</v>
      </c>
      <c r="C695" s="2" t="s">
        <v>307</v>
      </c>
      <c r="D695" s="2" t="s">
        <v>5</v>
      </c>
      <c r="E695" s="2" t="s">
        <v>32</v>
      </c>
      <c r="F695" s="1">
        <v>106.797070067137</v>
      </c>
    </row>
    <row r="696" spans="1:6" ht="13">
      <c r="A696" s="2" t="s">
        <v>4</v>
      </c>
      <c r="B696" s="1" t="s">
        <v>337</v>
      </c>
      <c r="C696" s="2" t="s">
        <v>307</v>
      </c>
      <c r="D696" s="2" t="s">
        <v>5</v>
      </c>
      <c r="E696" s="2" t="s">
        <v>32</v>
      </c>
      <c r="F696" s="1">
        <v>55.9532762443718</v>
      </c>
    </row>
    <row r="697" spans="1:6" ht="13">
      <c r="A697" s="2" t="s">
        <v>5</v>
      </c>
      <c r="B697" s="1" t="s">
        <v>338</v>
      </c>
      <c r="C697" s="2" t="s">
        <v>307</v>
      </c>
      <c r="D697" s="2" t="s">
        <v>5</v>
      </c>
      <c r="E697" s="2" t="s">
        <v>32</v>
      </c>
      <c r="F697" s="1">
        <v>73.033694060626999</v>
      </c>
    </row>
    <row r="698" spans="1:6" ht="13">
      <c r="A698" s="2" t="s">
        <v>6</v>
      </c>
      <c r="B698" s="1" t="s">
        <v>339</v>
      </c>
      <c r="C698" s="2" t="s">
        <v>307</v>
      </c>
      <c r="D698" s="2" t="s">
        <v>5</v>
      </c>
      <c r="E698" s="2" t="s">
        <v>32</v>
      </c>
      <c r="F698" s="1">
        <v>52.035856764845903</v>
      </c>
    </row>
    <row r="699" spans="1:6" ht="13">
      <c r="A699" s="2" t="s">
        <v>7</v>
      </c>
      <c r="B699" s="1" t="s">
        <v>340</v>
      </c>
      <c r="C699" s="2" t="s">
        <v>307</v>
      </c>
      <c r="D699" s="2" t="s">
        <v>5</v>
      </c>
      <c r="E699" s="2" t="s">
        <v>32</v>
      </c>
      <c r="F699" s="1">
        <v>86.4376201899249</v>
      </c>
    </row>
    <row r="700" spans="1:6" ht="13">
      <c r="A700" s="2" t="s">
        <v>8</v>
      </c>
      <c r="B700" s="1" t="s">
        <v>341</v>
      </c>
      <c r="C700" s="2" t="s">
        <v>307</v>
      </c>
      <c r="D700" s="2" t="s">
        <v>5</v>
      </c>
      <c r="E700" s="2" t="s">
        <v>32</v>
      </c>
      <c r="F700" s="1">
        <v>94.625336443068804</v>
      </c>
    </row>
    <row r="701" spans="1:6" ht="13">
      <c r="A701" s="2" t="s">
        <v>9</v>
      </c>
      <c r="B701" s="1" t="s">
        <v>342</v>
      </c>
      <c r="C701" s="2" t="s">
        <v>307</v>
      </c>
      <c r="D701" s="2" t="s">
        <v>5</v>
      </c>
      <c r="E701" s="2" t="s">
        <v>32</v>
      </c>
      <c r="F701" s="1">
        <v>104.39693078079</v>
      </c>
    </row>
    <row r="702" spans="1:6" ht="13">
      <c r="A702" s="2" t="s">
        <v>10</v>
      </c>
      <c r="B702" s="1" t="s">
        <v>343</v>
      </c>
      <c r="C702" s="2" t="s">
        <v>307</v>
      </c>
      <c r="D702" s="2" t="s">
        <v>5</v>
      </c>
      <c r="E702" s="2" t="s">
        <v>32</v>
      </c>
      <c r="F702" s="1">
        <v>100.526177089284</v>
      </c>
    </row>
    <row r="703" spans="1:6" ht="13">
      <c r="A703" s="2" t="s">
        <v>11</v>
      </c>
      <c r="B703" s="1" t="s">
        <v>344</v>
      </c>
      <c r="C703" s="2" t="s">
        <v>307</v>
      </c>
      <c r="D703" s="2" t="s">
        <v>5</v>
      </c>
      <c r="E703" s="2" t="s">
        <v>32</v>
      </c>
      <c r="F703" s="1">
        <v>72.895037953073796</v>
      </c>
    </row>
    <row r="704" spans="1:6" ht="13">
      <c r="A704" s="2" t="s">
        <v>12</v>
      </c>
      <c r="B704" s="1" t="s">
        <v>345</v>
      </c>
      <c r="C704" s="2" t="s">
        <v>307</v>
      </c>
      <c r="D704" s="2" t="s">
        <v>5</v>
      </c>
      <c r="E704" s="2" t="s">
        <v>32</v>
      </c>
      <c r="F704" s="1">
        <v>152.73269348499201</v>
      </c>
    </row>
    <row r="705" spans="1:6" ht="13">
      <c r="A705" s="2" t="s">
        <v>13</v>
      </c>
      <c r="B705" s="1" t="s">
        <v>346</v>
      </c>
      <c r="C705" s="2" t="s">
        <v>307</v>
      </c>
      <c r="D705" s="2" t="s">
        <v>5</v>
      </c>
      <c r="E705" s="2" t="s">
        <v>32</v>
      </c>
      <c r="F705" s="1">
        <v>63.138511508259199</v>
      </c>
    </row>
    <row r="706" spans="1:6" ht="13">
      <c r="A706" s="2" t="s">
        <v>14</v>
      </c>
      <c r="B706" s="1" t="s">
        <v>347</v>
      </c>
      <c r="C706" s="2" t="s">
        <v>307</v>
      </c>
      <c r="D706" s="2" t="s">
        <v>5</v>
      </c>
      <c r="E706" s="2" t="s">
        <v>32</v>
      </c>
      <c r="F706" s="1">
        <v>122.44997800888601</v>
      </c>
    </row>
    <row r="707" spans="1:6" ht="13">
      <c r="A707" s="2" t="s">
        <v>15</v>
      </c>
      <c r="B707" s="1" t="s">
        <v>348</v>
      </c>
      <c r="C707" s="2" t="s">
        <v>307</v>
      </c>
      <c r="D707" s="2" t="s">
        <v>5</v>
      </c>
      <c r="E707" s="2" t="s">
        <v>32</v>
      </c>
      <c r="F707" s="1">
        <v>90.523801399078593</v>
      </c>
    </row>
    <row r="708" spans="1:6" ht="13">
      <c r="A708" s="2" t="s">
        <v>16</v>
      </c>
      <c r="B708" s="1" t="s">
        <v>349</v>
      </c>
      <c r="C708" s="2" t="s">
        <v>307</v>
      </c>
      <c r="D708" s="2" t="s">
        <v>5</v>
      </c>
      <c r="E708" s="2" t="s">
        <v>32</v>
      </c>
      <c r="F708" s="1">
        <v>88.111545673030506</v>
      </c>
    </row>
    <row r="709" spans="1:6" ht="13">
      <c r="A709" s="2" t="s">
        <v>17</v>
      </c>
      <c r="B709" s="1" t="s">
        <v>350</v>
      </c>
      <c r="C709" s="2" t="s">
        <v>307</v>
      </c>
      <c r="D709" s="2" t="s">
        <v>5</v>
      </c>
      <c r="E709" s="2" t="s">
        <v>32</v>
      </c>
      <c r="F709" s="1">
        <v>82.656089842732101</v>
      </c>
    </row>
    <row r="710" spans="1:6" ht="13">
      <c r="A710" s="2" t="s">
        <v>18</v>
      </c>
      <c r="B710" s="1" t="s">
        <v>351</v>
      </c>
      <c r="C710" s="2" t="s">
        <v>307</v>
      </c>
      <c r="D710" s="2" t="s">
        <v>5</v>
      </c>
      <c r="E710" s="2" t="s">
        <v>32</v>
      </c>
      <c r="F710" s="1">
        <v>124.49447667078699</v>
      </c>
    </row>
    <row r="711" spans="1:6" ht="13">
      <c r="A711" s="2" t="s">
        <v>19</v>
      </c>
      <c r="B711" s="1" t="s">
        <v>352</v>
      </c>
      <c r="C711" s="2" t="s">
        <v>307</v>
      </c>
      <c r="D711" s="2" t="s">
        <v>5</v>
      </c>
      <c r="E711" s="2" t="s">
        <v>32</v>
      </c>
      <c r="F711" s="1">
        <v>119.56070065172899</v>
      </c>
    </row>
    <row r="712" spans="1:6" ht="13">
      <c r="A712" s="2" t="s">
        <v>20</v>
      </c>
      <c r="B712" s="1" t="s">
        <v>353</v>
      </c>
      <c r="C712" s="2" t="s">
        <v>307</v>
      </c>
      <c r="D712" s="2" t="s">
        <v>5</v>
      </c>
      <c r="E712" s="2" t="s">
        <v>32</v>
      </c>
      <c r="F712" s="1">
        <v>126.445262536965</v>
      </c>
    </row>
    <row r="713" spans="1:6" ht="13">
      <c r="A713" s="2" t="s">
        <v>21</v>
      </c>
      <c r="B713" s="1" t="s">
        <v>354</v>
      </c>
      <c r="C713" s="2" t="s">
        <v>307</v>
      </c>
      <c r="D713" s="2" t="s">
        <v>5</v>
      </c>
      <c r="E713" s="2" t="s">
        <v>32</v>
      </c>
      <c r="F713" s="1">
        <v>77.465125277679704</v>
      </c>
    </row>
    <row r="714" spans="1:6" ht="13">
      <c r="A714" s="2" t="s">
        <v>22</v>
      </c>
      <c r="B714" s="1" t="s">
        <v>355</v>
      </c>
      <c r="C714" s="2" t="s">
        <v>307</v>
      </c>
      <c r="D714" s="2" t="s">
        <v>5</v>
      </c>
      <c r="E714" s="2" t="s">
        <v>32</v>
      </c>
      <c r="F714" s="1">
        <v>70.446087143881201</v>
      </c>
    </row>
    <row r="715" spans="1:6" ht="13">
      <c r="A715" s="2" t="s">
        <v>23</v>
      </c>
      <c r="B715" s="1" t="s">
        <v>356</v>
      </c>
      <c r="C715" s="2" t="s">
        <v>307</v>
      </c>
      <c r="D715" s="2" t="s">
        <v>5</v>
      </c>
      <c r="E715" s="2" t="s">
        <v>32</v>
      </c>
      <c r="F715" s="1">
        <v>130.95784798780801</v>
      </c>
    </row>
    <row r="716" spans="1:6" ht="13">
      <c r="A716" s="2" t="s">
        <v>24</v>
      </c>
      <c r="B716" s="1" t="s">
        <v>357</v>
      </c>
      <c r="C716" s="2" t="s">
        <v>307</v>
      </c>
      <c r="D716" s="2" t="s">
        <v>5</v>
      </c>
      <c r="E716" s="2" t="s">
        <v>32</v>
      </c>
      <c r="F716" s="1">
        <v>156.77586115946599</v>
      </c>
    </row>
    <row r="717" spans="1:6" ht="13">
      <c r="A717" s="2" t="s">
        <v>25</v>
      </c>
      <c r="B717" s="1" t="s">
        <v>358</v>
      </c>
      <c r="C717" s="2" t="s">
        <v>307</v>
      </c>
      <c r="D717" s="2" t="s">
        <v>5</v>
      </c>
      <c r="E717" s="2" t="s">
        <v>32</v>
      </c>
      <c r="F717" s="1">
        <v>82.271278670475297</v>
      </c>
    </row>
    <row r="718" spans="1:6" ht="13">
      <c r="A718" s="2" t="s">
        <v>26</v>
      </c>
      <c r="B718" s="1" t="s">
        <v>359</v>
      </c>
      <c r="C718" s="2" t="s">
        <v>307</v>
      </c>
      <c r="D718" s="2" t="s">
        <v>5</v>
      </c>
      <c r="E718" s="2" t="s">
        <v>32</v>
      </c>
      <c r="F718" s="1">
        <v>62.958883888781401</v>
      </c>
    </row>
    <row r="719" spans="1:6" ht="13">
      <c r="A719" s="2" t="s">
        <v>27</v>
      </c>
      <c r="B719" s="1" t="s">
        <v>360</v>
      </c>
      <c r="C719" s="2" t="s">
        <v>307</v>
      </c>
      <c r="D719" s="2" t="s">
        <v>5</v>
      </c>
      <c r="E719" s="2" t="s">
        <v>32</v>
      </c>
      <c r="F719" s="1">
        <v>105.250091533157</v>
      </c>
    </row>
    <row r="720" spans="1:6" ht="13">
      <c r="A720" s="2" t="s">
        <v>28</v>
      </c>
      <c r="B720" s="1" t="s">
        <v>361</v>
      </c>
      <c r="C720" s="2" t="s">
        <v>307</v>
      </c>
      <c r="D720" s="2" t="s">
        <v>5</v>
      </c>
      <c r="E720" s="2" t="s">
        <v>32</v>
      </c>
      <c r="F720" s="1">
        <v>50.421960499221598</v>
      </c>
    </row>
    <row r="721" spans="1:6" ht="13">
      <c r="A721" s="2" t="s">
        <v>29</v>
      </c>
      <c r="B721" s="1" t="s">
        <v>362</v>
      </c>
      <c r="C721" s="2" t="s">
        <v>307</v>
      </c>
      <c r="D721" s="2" t="s">
        <v>5</v>
      </c>
      <c r="E721" s="2" t="s">
        <v>32</v>
      </c>
      <c r="F721" s="1">
        <v>58.0347963059478</v>
      </c>
    </row>
    <row r="722" spans="1:6" ht="13">
      <c r="A722" s="2" t="s">
        <v>30</v>
      </c>
      <c r="B722" s="1" t="s">
        <v>363</v>
      </c>
      <c r="C722" s="2" t="s">
        <v>307</v>
      </c>
      <c r="D722" s="2" t="s">
        <v>5</v>
      </c>
      <c r="E722" s="2" t="s">
        <v>32</v>
      </c>
      <c r="F722" s="1">
        <v>123.42838582197599</v>
      </c>
    </row>
    <row r="723" spans="1:6" ht="13">
      <c r="A723" s="2" t="s">
        <v>31</v>
      </c>
      <c r="B723" s="1" t="s">
        <v>364</v>
      </c>
      <c r="C723" s="2" t="s">
        <v>307</v>
      </c>
      <c r="D723" s="2" t="s">
        <v>5</v>
      </c>
      <c r="E723" s="2" t="s">
        <v>32</v>
      </c>
      <c r="F723" s="1">
        <v>84.550549305738798</v>
      </c>
    </row>
    <row r="724" spans="1:6" ht="13">
      <c r="A724" s="2" t="s">
        <v>32</v>
      </c>
      <c r="B724" s="1" t="s">
        <v>365</v>
      </c>
      <c r="C724" s="2" t="s">
        <v>307</v>
      </c>
      <c r="D724" s="2" t="s">
        <v>5</v>
      </c>
      <c r="E724" s="2" t="s">
        <v>32</v>
      </c>
      <c r="F724" s="1">
        <v>138.131101330728</v>
      </c>
    </row>
    <row r="725" spans="1:6" ht="13">
      <c r="A725" s="2" t="s">
        <v>33</v>
      </c>
      <c r="B725" s="1" t="s">
        <v>366</v>
      </c>
      <c r="C725" s="2" t="s">
        <v>307</v>
      </c>
      <c r="D725" s="2" t="s">
        <v>5</v>
      </c>
      <c r="E725" s="2" t="s">
        <v>32</v>
      </c>
      <c r="F725" s="1">
        <v>146.07309609347001</v>
      </c>
    </row>
    <row r="726" spans="1:6" ht="13">
      <c r="A726" s="2" t="s">
        <v>34</v>
      </c>
      <c r="B726" s="1" t="s">
        <v>367</v>
      </c>
      <c r="C726" s="2" t="s">
        <v>307</v>
      </c>
      <c r="D726" s="2" t="s">
        <v>5</v>
      </c>
      <c r="E726" s="2" t="s">
        <v>32</v>
      </c>
      <c r="F726" s="1">
        <v>66.033333626814795</v>
      </c>
    </row>
    <row r="727" spans="1:6" ht="13">
      <c r="A727" s="2" t="s">
        <v>35</v>
      </c>
      <c r="B727" s="1" t="s">
        <v>368</v>
      </c>
      <c r="C727" s="2" t="s">
        <v>307</v>
      </c>
      <c r="D727" s="2" t="s">
        <v>5</v>
      </c>
      <c r="E727" s="2" t="s">
        <v>32</v>
      </c>
      <c r="F727" s="1">
        <v>84.0806001656495</v>
      </c>
    </row>
  </sheetData>
  <autoFilter ref="A1:F364" xr:uid="{00000000-0009-0000-0000-00001E000000}"/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outlinePr summaryBelow="0" summaryRight="0"/>
  </sheetPr>
  <dimension ref="A1:H67"/>
  <sheetViews>
    <sheetView workbookViewId="0"/>
  </sheetViews>
  <sheetFormatPr baseColWidth="10" defaultColWidth="12.6640625" defaultRowHeight="15.75" customHeight="1"/>
  <sheetData>
    <row r="1" spans="1:6">
      <c r="A1" s="19" t="s">
        <v>1</v>
      </c>
      <c r="B1" s="19" t="s">
        <v>334</v>
      </c>
      <c r="C1" s="19" t="s">
        <v>0</v>
      </c>
      <c r="D1" s="19" t="s">
        <v>37</v>
      </c>
      <c r="E1" s="19" t="s">
        <v>39</v>
      </c>
      <c r="F1" s="19" t="s">
        <v>335</v>
      </c>
    </row>
    <row r="2" spans="1:6">
      <c r="A2" s="20" t="s">
        <v>3</v>
      </c>
      <c r="B2" s="19" t="s">
        <v>336</v>
      </c>
      <c r="C2" s="7">
        <v>2012</v>
      </c>
      <c r="D2" s="9" t="s">
        <v>5</v>
      </c>
      <c r="E2" s="9" t="s">
        <v>33</v>
      </c>
      <c r="F2" s="79">
        <v>23.5043693</v>
      </c>
    </row>
    <row r="3" spans="1:6">
      <c r="A3" s="20" t="s">
        <v>4</v>
      </c>
      <c r="B3" s="19" t="s">
        <v>337</v>
      </c>
      <c r="C3" s="7">
        <v>2012</v>
      </c>
      <c r="D3" s="9" t="s">
        <v>5</v>
      </c>
      <c r="E3" s="9" t="s">
        <v>33</v>
      </c>
      <c r="F3" s="5">
        <v>21.056148499999999</v>
      </c>
    </row>
    <row r="4" spans="1:6">
      <c r="A4" s="19" t="s">
        <v>5</v>
      </c>
      <c r="B4" s="19" t="s">
        <v>338</v>
      </c>
      <c r="C4" s="7">
        <v>2012</v>
      </c>
      <c r="D4" s="9" t="s">
        <v>5</v>
      </c>
      <c r="E4" s="9" t="s">
        <v>33</v>
      </c>
      <c r="F4" s="5">
        <v>29.332549799999999</v>
      </c>
    </row>
    <row r="5" spans="1:6">
      <c r="A5" s="19" t="s">
        <v>6</v>
      </c>
      <c r="B5" s="19" t="s">
        <v>339</v>
      </c>
      <c r="C5" s="7">
        <v>2012</v>
      </c>
      <c r="D5" s="9" t="s">
        <v>5</v>
      </c>
      <c r="E5" s="9" t="s">
        <v>33</v>
      </c>
      <c r="F5" s="5">
        <v>33.727535500000002</v>
      </c>
    </row>
    <row r="6" spans="1:6">
      <c r="A6" s="19" t="s">
        <v>7</v>
      </c>
      <c r="B6" s="19" t="s">
        <v>340</v>
      </c>
      <c r="C6" s="7">
        <v>2012</v>
      </c>
      <c r="D6" s="9" t="s">
        <v>5</v>
      </c>
      <c r="E6" s="9" t="s">
        <v>33</v>
      </c>
      <c r="F6" s="5">
        <v>31.790647199999999</v>
      </c>
    </row>
    <row r="7" spans="1:6">
      <c r="A7" s="19" t="s">
        <v>8</v>
      </c>
      <c r="B7" s="19" t="s">
        <v>341</v>
      </c>
      <c r="C7" s="7">
        <v>2012</v>
      </c>
      <c r="D7" s="9" t="s">
        <v>5</v>
      </c>
      <c r="E7" s="9" t="s">
        <v>33</v>
      </c>
      <c r="F7" s="5">
        <v>27.570128799999999</v>
      </c>
    </row>
    <row r="8" spans="1:6">
      <c r="A8" s="19" t="s">
        <v>9</v>
      </c>
      <c r="B8" s="19" t="s">
        <v>342</v>
      </c>
      <c r="C8" s="7">
        <v>2012</v>
      </c>
      <c r="D8" s="9" t="s">
        <v>5</v>
      </c>
      <c r="E8" s="9" t="s">
        <v>33</v>
      </c>
      <c r="F8" s="5">
        <v>27.531697999999999</v>
      </c>
    </row>
    <row r="9" spans="1:6">
      <c r="A9" s="19" t="s">
        <v>10</v>
      </c>
      <c r="B9" s="19" t="s">
        <v>343</v>
      </c>
      <c r="C9" s="7">
        <v>2012</v>
      </c>
      <c r="D9" s="9" t="s">
        <v>5</v>
      </c>
      <c r="E9" s="9" t="s">
        <v>33</v>
      </c>
      <c r="F9" s="5">
        <v>16.018306800000001</v>
      </c>
    </row>
    <row r="10" spans="1:6">
      <c r="A10" s="19" t="s">
        <v>11</v>
      </c>
      <c r="B10" s="19" t="s">
        <v>344</v>
      </c>
      <c r="C10" s="7">
        <v>2012</v>
      </c>
      <c r="D10" s="9" t="s">
        <v>5</v>
      </c>
      <c r="E10" s="9" t="s">
        <v>33</v>
      </c>
      <c r="F10" s="5">
        <v>23.526025700000002</v>
      </c>
    </row>
    <row r="11" spans="1:6">
      <c r="A11" s="19" t="s">
        <v>12</v>
      </c>
      <c r="B11" s="19" t="s">
        <v>345</v>
      </c>
      <c r="C11" s="7">
        <v>2012</v>
      </c>
      <c r="D11" s="9" t="s">
        <v>5</v>
      </c>
      <c r="E11" s="9" t="s">
        <v>33</v>
      </c>
      <c r="F11" s="5">
        <v>26.851525800000001</v>
      </c>
    </row>
    <row r="12" spans="1:6">
      <c r="A12" s="19" t="s">
        <v>13</v>
      </c>
      <c r="B12" s="19" t="s">
        <v>346</v>
      </c>
      <c r="C12" s="7">
        <v>2012</v>
      </c>
      <c r="D12" s="9" t="s">
        <v>5</v>
      </c>
      <c r="E12" s="9" t="s">
        <v>33</v>
      </c>
      <c r="F12" s="5">
        <v>24.474204499999999</v>
      </c>
    </row>
    <row r="13" spans="1:6">
      <c r="A13" s="19" t="s">
        <v>14</v>
      </c>
      <c r="B13" s="19" t="s">
        <v>347</v>
      </c>
      <c r="C13" s="7">
        <v>2012</v>
      </c>
      <c r="D13" s="9" t="s">
        <v>5</v>
      </c>
      <c r="E13" s="9" t="s">
        <v>33</v>
      </c>
      <c r="F13" s="5">
        <v>22.759727300000002</v>
      </c>
    </row>
    <row r="14" spans="1:6">
      <c r="A14" s="19" t="s">
        <v>15</v>
      </c>
      <c r="B14" s="19" t="s">
        <v>348</v>
      </c>
      <c r="C14" s="7">
        <v>2012</v>
      </c>
      <c r="D14" s="9" t="s">
        <v>5</v>
      </c>
      <c r="E14" s="9" t="s">
        <v>33</v>
      </c>
      <c r="F14" s="5">
        <v>19.6902756</v>
      </c>
    </row>
    <row r="15" spans="1:6">
      <c r="A15" s="19" t="s">
        <v>16</v>
      </c>
      <c r="B15" s="19" t="s">
        <v>349</v>
      </c>
      <c r="C15" s="7">
        <v>2012</v>
      </c>
      <c r="D15" s="9" t="s">
        <v>5</v>
      </c>
      <c r="E15" s="9" t="s">
        <v>33</v>
      </c>
      <c r="F15" s="5">
        <v>20.185010900000002</v>
      </c>
    </row>
    <row r="16" spans="1:6">
      <c r="A16" s="19" t="s">
        <v>17</v>
      </c>
      <c r="B16" s="19" t="s">
        <v>350</v>
      </c>
      <c r="C16" s="7">
        <v>2012</v>
      </c>
      <c r="D16" s="9" t="s">
        <v>5</v>
      </c>
      <c r="E16" s="9" t="s">
        <v>33</v>
      </c>
      <c r="F16" s="5">
        <v>25.098276299999998</v>
      </c>
    </row>
    <row r="17" spans="1:6">
      <c r="A17" s="19" t="s">
        <v>18</v>
      </c>
      <c r="B17" s="19" t="s">
        <v>351</v>
      </c>
      <c r="C17" s="7">
        <v>2012</v>
      </c>
      <c r="D17" s="9" t="s">
        <v>5</v>
      </c>
      <c r="E17" s="9" t="s">
        <v>33</v>
      </c>
      <c r="F17" s="5">
        <v>20.3217365</v>
      </c>
    </row>
    <row r="18" spans="1:6">
      <c r="A18" s="19" t="s">
        <v>19</v>
      </c>
      <c r="B18" s="19" t="s">
        <v>352</v>
      </c>
      <c r="C18" s="7">
        <v>2012</v>
      </c>
      <c r="D18" s="9" t="s">
        <v>5</v>
      </c>
      <c r="E18" s="9" t="s">
        <v>33</v>
      </c>
      <c r="F18" s="5">
        <v>22.046294499999998</v>
      </c>
    </row>
    <row r="19" spans="1:6">
      <c r="A19" s="19" t="s">
        <v>20</v>
      </c>
      <c r="B19" s="19" t="s">
        <v>353</v>
      </c>
      <c r="C19" s="7">
        <v>2012</v>
      </c>
      <c r="D19" s="9" t="s">
        <v>5</v>
      </c>
      <c r="E19" s="9" t="s">
        <v>33</v>
      </c>
      <c r="F19" s="5">
        <v>22.4254836</v>
      </c>
    </row>
    <row r="20" spans="1:6">
      <c r="A20" s="19" t="s">
        <v>21</v>
      </c>
      <c r="B20" s="19" t="s">
        <v>354</v>
      </c>
      <c r="C20" s="7">
        <v>2012</v>
      </c>
      <c r="D20" s="9" t="s">
        <v>5</v>
      </c>
      <c r="E20" s="9" t="s">
        <v>33</v>
      </c>
      <c r="F20" s="5">
        <v>23.8323994</v>
      </c>
    </row>
    <row r="21" spans="1:6">
      <c r="A21" s="19" t="s">
        <v>22</v>
      </c>
      <c r="B21" s="19" t="s">
        <v>355</v>
      </c>
      <c r="C21" s="7">
        <v>2012</v>
      </c>
      <c r="D21" s="9" t="s">
        <v>5</v>
      </c>
      <c r="E21" s="9" t="s">
        <v>33</v>
      </c>
      <c r="F21" s="5">
        <v>29.7366104</v>
      </c>
    </row>
    <row r="22" spans="1:6">
      <c r="A22" s="19" t="s">
        <v>23</v>
      </c>
      <c r="B22" s="19" t="s">
        <v>356</v>
      </c>
      <c r="C22" s="7">
        <v>2012</v>
      </c>
      <c r="D22" s="9" t="s">
        <v>5</v>
      </c>
      <c r="E22" s="9" t="s">
        <v>33</v>
      </c>
      <c r="F22" s="5">
        <v>17.8041676</v>
      </c>
    </row>
    <row r="23" spans="1:6">
      <c r="A23" s="19" t="s">
        <v>24</v>
      </c>
      <c r="B23" s="19" t="s">
        <v>357</v>
      </c>
      <c r="C23" s="7">
        <v>2012</v>
      </c>
      <c r="D23" s="9" t="s">
        <v>5</v>
      </c>
      <c r="E23" s="9" t="s">
        <v>33</v>
      </c>
      <c r="F23" s="5">
        <v>21.238134899999999</v>
      </c>
    </row>
    <row r="24" spans="1:6">
      <c r="A24" s="19" t="s">
        <v>25</v>
      </c>
      <c r="B24" s="19" t="s">
        <v>358</v>
      </c>
      <c r="C24" s="7">
        <v>2012</v>
      </c>
      <c r="D24" s="9" t="s">
        <v>5</v>
      </c>
      <c r="E24" s="9" t="s">
        <v>33</v>
      </c>
      <c r="F24" s="5">
        <v>18.715223999999999</v>
      </c>
    </row>
    <row r="25" spans="1:6">
      <c r="A25" s="19" t="s">
        <v>26</v>
      </c>
      <c r="B25" s="19" t="s">
        <v>359</v>
      </c>
      <c r="C25" s="7">
        <v>2012</v>
      </c>
      <c r="D25" s="9" t="s">
        <v>5</v>
      </c>
      <c r="E25" s="9" t="s">
        <v>33</v>
      </c>
      <c r="F25" s="5">
        <v>26.860704999999999</v>
      </c>
    </row>
    <row r="26" spans="1:6">
      <c r="A26" s="19" t="s">
        <v>27</v>
      </c>
      <c r="B26" s="19" t="s">
        <v>360</v>
      </c>
      <c r="C26" s="7">
        <v>2012</v>
      </c>
      <c r="D26" s="9" t="s">
        <v>5</v>
      </c>
      <c r="E26" s="9" t="s">
        <v>33</v>
      </c>
      <c r="F26" s="5">
        <v>20.157664</v>
      </c>
    </row>
    <row r="27" spans="1:6">
      <c r="A27" s="19" t="s">
        <v>28</v>
      </c>
      <c r="B27" s="19" t="s">
        <v>361</v>
      </c>
      <c r="C27" s="7">
        <v>2012</v>
      </c>
      <c r="D27" s="9" t="s">
        <v>5</v>
      </c>
      <c r="E27" s="9" t="s">
        <v>33</v>
      </c>
      <c r="F27" s="5">
        <v>24.349401499999999</v>
      </c>
    </row>
    <row r="28" spans="1:6">
      <c r="A28" s="19" t="s">
        <v>29</v>
      </c>
      <c r="B28" s="19" t="s">
        <v>362</v>
      </c>
      <c r="C28" s="7">
        <v>2012</v>
      </c>
      <c r="D28" s="9" t="s">
        <v>5</v>
      </c>
      <c r="E28" s="9" t="s">
        <v>33</v>
      </c>
      <c r="F28" s="5">
        <v>26.797803300000002</v>
      </c>
    </row>
    <row r="29" spans="1:6">
      <c r="A29" s="19" t="s">
        <v>30</v>
      </c>
      <c r="B29" s="19" t="s">
        <v>363</v>
      </c>
      <c r="C29" s="7">
        <v>2012</v>
      </c>
      <c r="D29" s="9" t="s">
        <v>5</v>
      </c>
      <c r="E29" s="9" t="s">
        <v>33</v>
      </c>
      <c r="F29" s="5">
        <v>29.812704700000001</v>
      </c>
    </row>
    <row r="30" spans="1:6">
      <c r="A30" s="19" t="s">
        <v>31</v>
      </c>
      <c r="B30" s="19" t="s">
        <v>364</v>
      </c>
      <c r="C30" s="7">
        <v>2012</v>
      </c>
      <c r="D30" s="9" t="s">
        <v>5</v>
      </c>
      <c r="E30" s="9" t="s">
        <v>33</v>
      </c>
      <c r="F30" s="5">
        <v>28.177500999999999</v>
      </c>
    </row>
    <row r="31" spans="1:6">
      <c r="A31" s="19" t="s">
        <v>32</v>
      </c>
      <c r="B31" s="19" t="s">
        <v>365</v>
      </c>
      <c r="C31" s="7">
        <v>2012</v>
      </c>
      <c r="D31" s="9" t="s">
        <v>5</v>
      </c>
      <c r="E31" s="9" t="s">
        <v>33</v>
      </c>
      <c r="F31" s="5">
        <v>20.617728100000001</v>
      </c>
    </row>
    <row r="32" spans="1:6">
      <c r="A32" s="19" t="s">
        <v>33</v>
      </c>
      <c r="B32" s="19" t="s">
        <v>366</v>
      </c>
      <c r="C32" s="7">
        <v>2012</v>
      </c>
      <c r="D32" s="9" t="s">
        <v>5</v>
      </c>
      <c r="E32" s="9" t="s">
        <v>33</v>
      </c>
      <c r="F32" s="5">
        <v>23.574475</v>
      </c>
    </row>
    <row r="33" spans="1:8">
      <c r="A33" s="19" t="s">
        <v>34</v>
      </c>
      <c r="B33" s="19" t="s">
        <v>367</v>
      </c>
      <c r="C33" s="7">
        <v>2012</v>
      </c>
      <c r="D33" s="9" t="s">
        <v>5</v>
      </c>
      <c r="E33" s="9" t="s">
        <v>33</v>
      </c>
      <c r="F33" s="5">
        <v>32.955865000000003</v>
      </c>
    </row>
    <row r="34" spans="1:8">
      <c r="A34" s="19" t="s">
        <v>35</v>
      </c>
      <c r="B34" s="19" t="s">
        <v>368</v>
      </c>
      <c r="C34" s="7">
        <v>2012</v>
      </c>
      <c r="D34" s="9" t="s">
        <v>5</v>
      </c>
      <c r="E34" s="9" t="s">
        <v>33</v>
      </c>
      <c r="F34" s="5">
        <v>20.502374</v>
      </c>
    </row>
    <row r="35" spans="1:8">
      <c r="A35" s="20" t="s">
        <v>3</v>
      </c>
      <c r="B35" s="19" t="s">
        <v>336</v>
      </c>
      <c r="C35" s="7">
        <v>2018</v>
      </c>
      <c r="D35" s="9" t="s">
        <v>5</v>
      </c>
      <c r="E35" s="9" t="s">
        <v>33</v>
      </c>
      <c r="F35" s="80">
        <v>36.1</v>
      </c>
      <c r="H35" s="81"/>
    </row>
    <row r="36" spans="1:8">
      <c r="A36" s="20" t="s">
        <v>4</v>
      </c>
      <c r="B36" s="19" t="s">
        <v>337</v>
      </c>
      <c r="C36" s="7">
        <v>2018</v>
      </c>
      <c r="D36" s="9" t="s">
        <v>5</v>
      </c>
      <c r="E36" s="9" t="s">
        <v>33</v>
      </c>
      <c r="F36" s="80">
        <v>32.6</v>
      </c>
      <c r="H36" s="80"/>
    </row>
    <row r="37" spans="1:8">
      <c r="A37" s="19" t="s">
        <v>5</v>
      </c>
      <c r="B37" s="19" t="s">
        <v>338</v>
      </c>
      <c r="C37" s="7">
        <v>2018</v>
      </c>
      <c r="D37" s="9" t="s">
        <v>5</v>
      </c>
      <c r="E37" s="9" t="s">
        <v>33</v>
      </c>
      <c r="F37" s="80">
        <v>48.4</v>
      </c>
      <c r="H37" s="80"/>
    </row>
    <row r="38" spans="1:8">
      <c r="A38" s="19" t="s">
        <v>6</v>
      </c>
      <c r="B38" s="19" t="s">
        <v>339</v>
      </c>
      <c r="C38" s="7">
        <v>2018</v>
      </c>
      <c r="D38" s="9" t="s">
        <v>5</v>
      </c>
      <c r="E38" s="9" t="s">
        <v>33</v>
      </c>
      <c r="F38" s="80">
        <v>42.8</v>
      </c>
      <c r="H38" s="80"/>
    </row>
    <row r="39" spans="1:8">
      <c r="A39" s="19" t="s">
        <v>7</v>
      </c>
      <c r="B39" s="19" t="s">
        <v>340</v>
      </c>
      <c r="C39" s="7">
        <v>2018</v>
      </c>
      <c r="D39" s="9" t="s">
        <v>5</v>
      </c>
      <c r="E39" s="9" t="s">
        <v>33</v>
      </c>
      <c r="F39" s="80">
        <v>44.9</v>
      </c>
      <c r="H39" s="80"/>
    </row>
    <row r="40" spans="1:8">
      <c r="A40" s="19" t="s">
        <v>8</v>
      </c>
      <c r="B40" s="19" t="s">
        <v>341</v>
      </c>
      <c r="C40" s="7">
        <v>2018</v>
      </c>
      <c r="D40" s="9" t="s">
        <v>5</v>
      </c>
      <c r="E40" s="9" t="s">
        <v>33</v>
      </c>
      <c r="F40" s="80">
        <v>37.6</v>
      </c>
      <c r="H40" s="80"/>
    </row>
    <row r="41" spans="1:8">
      <c r="A41" s="19" t="s">
        <v>9</v>
      </c>
      <c r="B41" s="19" t="s">
        <v>342</v>
      </c>
      <c r="C41" s="7">
        <v>2018</v>
      </c>
      <c r="D41" s="9" t="s">
        <v>5</v>
      </c>
      <c r="E41" s="9" t="s">
        <v>33</v>
      </c>
      <c r="F41" s="80">
        <v>43.2</v>
      </c>
      <c r="H41" s="80"/>
    </row>
    <row r="42" spans="1:8">
      <c r="A42" s="19" t="s">
        <v>10</v>
      </c>
      <c r="B42" s="19" t="s">
        <v>343</v>
      </c>
      <c r="C42" s="7">
        <v>2018</v>
      </c>
      <c r="D42" s="9" t="s">
        <v>5</v>
      </c>
      <c r="E42" s="9" t="s">
        <v>33</v>
      </c>
      <c r="F42" s="80">
        <v>29</v>
      </c>
      <c r="H42" s="80"/>
    </row>
    <row r="43" spans="1:8">
      <c r="A43" s="19" t="s">
        <v>11</v>
      </c>
      <c r="B43" s="19" t="s">
        <v>344</v>
      </c>
      <c r="C43" s="7">
        <v>2018</v>
      </c>
      <c r="D43" s="9" t="s">
        <v>5</v>
      </c>
      <c r="E43" s="9" t="s">
        <v>33</v>
      </c>
      <c r="F43" s="80">
        <v>38.700000000000003</v>
      </c>
      <c r="H43" s="80"/>
    </row>
    <row r="44" spans="1:8">
      <c r="A44" s="19" t="s">
        <v>12</v>
      </c>
      <c r="B44" s="19" t="s">
        <v>345</v>
      </c>
      <c r="C44" s="7">
        <v>2018</v>
      </c>
      <c r="D44" s="9" t="s">
        <v>5</v>
      </c>
      <c r="E44" s="9" t="s">
        <v>33</v>
      </c>
      <c r="F44" s="80">
        <v>36.299999999999997</v>
      </c>
      <c r="H44" s="80"/>
    </row>
    <row r="45" spans="1:8">
      <c r="A45" s="19" t="s">
        <v>13</v>
      </c>
      <c r="B45" s="19" t="s">
        <v>346</v>
      </c>
      <c r="C45" s="7">
        <v>2018</v>
      </c>
      <c r="D45" s="9" t="s">
        <v>5</v>
      </c>
      <c r="E45" s="9" t="s">
        <v>33</v>
      </c>
      <c r="F45" s="80">
        <v>37.6</v>
      </c>
      <c r="H45" s="80"/>
    </row>
    <row r="46" spans="1:8">
      <c r="A46" s="19" t="s">
        <v>14</v>
      </c>
      <c r="B46" s="19" t="s">
        <v>347</v>
      </c>
      <c r="C46" s="7">
        <v>2018</v>
      </c>
      <c r="D46" s="9" t="s">
        <v>5</v>
      </c>
      <c r="E46" s="9" t="s">
        <v>33</v>
      </c>
      <c r="F46" s="80">
        <v>30</v>
      </c>
      <c r="H46" s="80"/>
    </row>
    <row r="47" spans="1:8">
      <c r="A47" s="19" t="s">
        <v>15</v>
      </c>
      <c r="B47" s="19" t="s">
        <v>348</v>
      </c>
      <c r="C47" s="7">
        <v>2018</v>
      </c>
      <c r="D47" s="9" t="s">
        <v>5</v>
      </c>
      <c r="E47" s="9" t="s">
        <v>33</v>
      </c>
      <c r="F47" s="80">
        <v>34.700000000000003</v>
      </c>
      <c r="H47" s="80"/>
    </row>
    <row r="48" spans="1:8">
      <c r="A48" s="19" t="s">
        <v>16</v>
      </c>
      <c r="B48" s="19" t="s">
        <v>349</v>
      </c>
      <c r="C48" s="7">
        <v>2018</v>
      </c>
      <c r="D48" s="9" t="s">
        <v>5</v>
      </c>
      <c r="E48" s="9" t="s">
        <v>33</v>
      </c>
      <c r="F48" s="80">
        <v>31.2</v>
      </c>
      <c r="H48" s="80"/>
    </row>
    <row r="49" spans="1:8">
      <c r="A49" s="19" t="s">
        <v>17</v>
      </c>
      <c r="B49" s="19" t="s">
        <v>350</v>
      </c>
      <c r="C49" s="7">
        <v>2018</v>
      </c>
      <c r="D49" s="9" t="s">
        <v>5</v>
      </c>
      <c r="E49" s="9" t="s">
        <v>33</v>
      </c>
      <c r="F49" s="80">
        <v>34.799999999999997</v>
      </c>
      <c r="H49" s="80"/>
    </row>
    <row r="50" spans="1:8">
      <c r="A50" s="19" t="s">
        <v>18</v>
      </c>
      <c r="B50" s="19" t="s">
        <v>351</v>
      </c>
      <c r="C50" s="7">
        <v>2018</v>
      </c>
      <c r="D50" s="9" t="s">
        <v>5</v>
      </c>
      <c r="E50" s="9" t="s">
        <v>33</v>
      </c>
      <c r="F50" s="80">
        <v>32.700000000000003</v>
      </c>
      <c r="H50" s="80"/>
    </row>
    <row r="51" spans="1:8">
      <c r="A51" s="19" t="s">
        <v>19</v>
      </c>
      <c r="B51" s="19" t="s">
        <v>352</v>
      </c>
      <c r="C51" s="7">
        <v>2018</v>
      </c>
      <c r="D51" s="9" t="s">
        <v>5</v>
      </c>
      <c r="E51" s="9" t="s">
        <v>33</v>
      </c>
      <c r="F51" s="80">
        <v>31.6</v>
      </c>
      <c r="H51" s="80"/>
    </row>
    <row r="52" spans="1:8">
      <c r="A52" s="19" t="s">
        <v>20</v>
      </c>
      <c r="B52" s="19" t="s">
        <v>353</v>
      </c>
      <c r="C52" s="7">
        <v>2018</v>
      </c>
      <c r="D52" s="9" t="s">
        <v>5</v>
      </c>
      <c r="E52" s="9" t="s">
        <v>33</v>
      </c>
      <c r="F52" s="80">
        <v>33.5</v>
      </c>
      <c r="H52" s="80"/>
    </row>
    <row r="53" spans="1:8">
      <c r="A53" s="19" t="s">
        <v>21</v>
      </c>
      <c r="B53" s="19" t="s">
        <v>354</v>
      </c>
      <c r="C53" s="7">
        <v>2018</v>
      </c>
      <c r="D53" s="9" t="s">
        <v>5</v>
      </c>
      <c r="E53" s="9" t="s">
        <v>33</v>
      </c>
      <c r="F53" s="80">
        <v>37</v>
      </c>
      <c r="H53" s="80"/>
    </row>
    <row r="54" spans="1:8">
      <c r="A54" s="19" t="s">
        <v>22</v>
      </c>
      <c r="B54" s="19" t="s">
        <v>355</v>
      </c>
      <c r="C54" s="7">
        <v>2018</v>
      </c>
      <c r="D54" s="9" t="s">
        <v>5</v>
      </c>
      <c r="E54" s="9" t="s">
        <v>33</v>
      </c>
      <c r="F54" s="80">
        <v>41.4</v>
      </c>
      <c r="H54" s="80"/>
    </row>
    <row r="55" spans="1:8">
      <c r="A55" s="19" t="s">
        <v>23</v>
      </c>
      <c r="B55" s="19" t="s">
        <v>356</v>
      </c>
      <c r="C55" s="7">
        <v>2018</v>
      </c>
      <c r="D55" s="9" t="s">
        <v>5</v>
      </c>
      <c r="E55" s="9" t="s">
        <v>33</v>
      </c>
      <c r="F55" s="80">
        <v>30.5</v>
      </c>
      <c r="H55" s="80"/>
    </row>
    <row r="56" spans="1:8">
      <c r="A56" s="19" t="s">
        <v>24</v>
      </c>
      <c r="B56" s="19" t="s">
        <v>357</v>
      </c>
      <c r="C56" s="7">
        <v>2018</v>
      </c>
      <c r="D56" s="9" t="s">
        <v>5</v>
      </c>
      <c r="E56" s="9" t="s">
        <v>33</v>
      </c>
      <c r="F56" s="80">
        <v>32.9</v>
      </c>
      <c r="H56" s="80"/>
    </row>
    <row r="57" spans="1:8">
      <c r="A57" s="19" t="s">
        <v>25</v>
      </c>
      <c r="B57" s="19" t="s">
        <v>358</v>
      </c>
      <c r="C57" s="7">
        <v>2018</v>
      </c>
      <c r="D57" s="9" t="s">
        <v>5</v>
      </c>
      <c r="E57" s="9" t="s">
        <v>33</v>
      </c>
      <c r="F57" s="80">
        <v>30.6</v>
      </c>
      <c r="H57" s="80"/>
    </row>
    <row r="58" spans="1:8">
      <c r="A58" s="19" t="s">
        <v>26</v>
      </c>
      <c r="B58" s="19" t="s">
        <v>359</v>
      </c>
      <c r="C58" s="7">
        <v>2018</v>
      </c>
      <c r="D58" s="9" t="s">
        <v>5</v>
      </c>
      <c r="E58" s="9" t="s">
        <v>33</v>
      </c>
      <c r="F58" s="80">
        <v>48.9</v>
      </c>
      <c r="H58" s="80"/>
    </row>
    <row r="59" spans="1:8">
      <c r="A59" s="19" t="s">
        <v>27</v>
      </c>
      <c r="B59" s="19" t="s">
        <v>360</v>
      </c>
      <c r="C59" s="7">
        <v>2018</v>
      </c>
      <c r="D59" s="9" t="s">
        <v>5</v>
      </c>
      <c r="E59" s="9" t="s">
        <v>33</v>
      </c>
      <c r="F59" s="80">
        <v>32.6</v>
      </c>
      <c r="H59" s="80"/>
    </row>
    <row r="60" spans="1:8">
      <c r="A60" s="19" t="s">
        <v>28</v>
      </c>
      <c r="B60" s="19" t="s">
        <v>361</v>
      </c>
      <c r="C60" s="7">
        <v>2018</v>
      </c>
      <c r="D60" s="9" t="s">
        <v>5</v>
      </c>
      <c r="E60" s="9" t="s">
        <v>33</v>
      </c>
      <c r="F60" s="80">
        <v>39.9</v>
      </c>
      <c r="H60" s="80"/>
    </row>
    <row r="61" spans="1:8">
      <c r="A61" s="19" t="s">
        <v>29</v>
      </c>
      <c r="B61" s="19" t="s">
        <v>362</v>
      </c>
      <c r="C61" s="7">
        <v>2018</v>
      </c>
      <c r="D61" s="9" t="s">
        <v>5</v>
      </c>
      <c r="E61" s="9" t="s">
        <v>33</v>
      </c>
      <c r="F61" s="80">
        <v>43.9</v>
      </c>
      <c r="H61" s="80"/>
    </row>
    <row r="62" spans="1:8">
      <c r="A62" s="19" t="s">
        <v>30</v>
      </c>
      <c r="B62" s="19" t="s">
        <v>363</v>
      </c>
      <c r="C62" s="7">
        <v>2018</v>
      </c>
      <c r="D62" s="9" t="s">
        <v>5</v>
      </c>
      <c r="E62" s="9" t="s">
        <v>33</v>
      </c>
      <c r="F62" s="80">
        <v>47.3</v>
      </c>
      <c r="H62" s="80"/>
    </row>
    <row r="63" spans="1:8">
      <c r="A63" s="19" t="s">
        <v>31</v>
      </c>
      <c r="B63" s="19" t="s">
        <v>364</v>
      </c>
      <c r="C63" s="7">
        <v>2018</v>
      </c>
      <c r="D63" s="9" t="s">
        <v>5</v>
      </c>
      <c r="E63" s="9" t="s">
        <v>33</v>
      </c>
      <c r="F63" s="80">
        <v>40.9</v>
      </c>
      <c r="H63" s="80"/>
    </row>
    <row r="64" spans="1:8">
      <c r="A64" s="19" t="s">
        <v>32</v>
      </c>
      <c r="B64" s="19" t="s">
        <v>365</v>
      </c>
      <c r="C64" s="7">
        <v>2018</v>
      </c>
      <c r="D64" s="9" t="s">
        <v>5</v>
      </c>
      <c r="E64" s="9" t="s">
        <v>33</v>
      </c>
      <c r="F64" s="80">
        <v>32.299999999999997</v>
      </c>
      <c r="H64" s="80"/>
    </row>
    <row r="65" spans="1:8">
      <c r="A65" s="19" t="s">
        <v>33</v>
      </c>
      <c r="B65" s="19" t="s">
        <v>366</v>
      </c>
      <c r="C65" s="7">
        <v>2018</v>
      </c>
      <c r="D65" s="9" t="s">
        <v>5</v>
      </c>
      <c r="E65" s="9" t="s">
        <v>33</v>
      </c>
      <c r="F65" s="80">
        <v>39</v>
      </c>
      <c r="H65" s="80"/>
    </row>
    <row r="66" spans="1:8">
      <c r="A66" s="19" t="s">
        <v>34</v>
      </c>
      <c r="B66" s="19" t="s">
        <v>367</v>
      </c>
      <c r="C66" s="7">
        <v>2018</v>
      </c>
      <c r="D66" s="9" t="s">
        <v>5</v>
      </c>
      <c r="E66" s="9" t="s">
        <v>33</v>
      </c>
      <c r="F66" s="80">
        <v>45.2</v>
      </c>
      <c r="H66" s="80"/>
    </row>
    <row r="67" spans="1:8">
      <c r="A67" s="19" t="s">
        <v>35</v>
      </c>
      <c r="B67" s="19" t="s">
        <v>368</v>
      </c>
      <c r="C67" s="7">
        <v>2018</v>
      </c>
      <c r="D67" s="9" t="s">
        <v>5</v>
      </c>
      <c r="E67" s="9" t="s">
        <v>33</v>
      </c>
      <c r="F67" s="80">
        <v>33.5</v>
      </c>
      <c r="H67" s="80"/>
    </row>
  </sheetData>
  <autoFilter ref="A1:F67" xr:uid="{00000000-0009-0000-0000-00001F000000}"/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>
    <outlinePr summaryBelow="0" summaryRight="0"/>
  </sheetPr>
  <dimension ref="A1:F232"/>
  <sheetViews>
    <sheetView workbookViewId="0"/>
  </sheetViews>
  <sheetFormatPr baseColWidth="10" defaultColWidth="12.6640625" defaultRowHeight="15.75" customHeight="1"/>
  <sheetData>
    <row r="1" spans="1:6">
      <c r="A1" s="19" t="s">
        <v>1</v>
      </c>
      <c r="B1" s="19" t="s">
        <v>334</v>
      </c>
      <c r="C1" s="19" t="s">
        <v>0</v>
      </c>
      <c r="D1" s="19" t="s">
        <v>37</v>
      </c>
      <c r="E1" s="19" t="s">
        <v>39</v>
      </c>
      <c r="F1" s="19" t="s">
        <v>335</v>
      </c>
    </row>
    <row r="2" spans="1:6">
      <c r="A2" s="20" t="s">
        <v>3</v>
      </c>
      <c r="B2" s="19" t="s">
        <v>336</v>
      </c>
      <c r="C2" s="7">
        <v>2015</v>
      </c>
      <c r="D2" s="9" t="s">
        <v>5</v>
      </c>
      <c r="E2" s="9" t="s">
        <v>34</v>
      </c>
      <c r="F2" s="1">
        <v>0.46310196187499997</v>
      </c>
    </row>
    <row r="3" spans="1:6">
      <c r="A3" s="20" t="s">
        <v>4</v>
      </c>
      <c r="B3" s="19" t="s">
        <v>337</v>
      </c>
      <c r="C3" s="7">
        <v>2015</v>
      </c>
      <c r="D3" s="9" t="s">
        <v>5</v>
      </c>
      <c r="E3" s="9" t="s">
        <v>34</v>
      </c>
      <c r="F3" s="23">
        <v>0.44800000000000001</v>
      </c>
    </row>
    <row r="4" spans="1:6">
      <c r="A4" s="19" t="s">
        <v>5</v>
      </c>
      <c r="B4" s="19" t="s">
        <v>338</v>
      </c>
      <c r="C4" s="7">
        <v>2015</v>
      </c>
      <c r="D4" s="9" t="s">
        <v>5</v>
      </c>
      <c r="E4" s="9" t="s">
        <v>34</v>
      </c>
      <c r="F4" s="23">
        <v>0.79800000000000004</v>
      </c>
    </row>
    <row r="5" spans="1:6">
      <c r="A5" s="19" t="s">
        <v>6</v>
      </c>
      <c r="B5" s="19" t="s">
        <v>339</v>
      </c>
      <c r="C5" s="7">
        <v>2015</v>
      </c>
      <c r="D5" s="9" t="s">
        <v>5</v>
      </c>
      <c r="E5" s="9" t="s">
        <v>34</v>
      </c>
      <c r="F5" s="23">
        <v>0.79800000000000004</v>
      </c>
    </row>
    <row r="6" spans="1:6">
      <c r="A6" s="19" t="s">
        <v>7</v>
      </c>
      <c r="B6" s="19" t="s">
        <v>340</v>
      </c>
      <c r="C6" s="7">
        <v>2015</v>
      </c>
      <c r="D6" s="9" t="s">
        <v>5</v>
      </c>
      <c r="E6" s="9" t="s">
        <v>34</v>
      </c>
      <c r="F6" s="23">
        <v>0.14262637</v>
      </c>
    </row>
    <row r="7" spans="1:6">
      <c r="A7" s="19" t="s">
        <v>8</v>
      </c>
      <c r="B7" s="19" t="s">
        <v>341</v>
      </c>
      <c r="C7" s="7">
        <v>2015</v>
      </c>
      <c r="D7" s="9" t="s">
        <v>5</v>
      </c>
      <c r="E7" s="9" t="s">
        <v>34</v>
      </c>
      <c r="F7" s="23">
        <v>0.70601375</v>
      </c>
    </row>
    <row r="8" spans="1:6">
      <c r="A8" s="19" t="s">
        <v>9</v>
      </c>
      <c r="B8" s="19" t="s">
        <v>342</v>
      </c>
      <c r="C8" s="7">
        <v>2015</v>
      </c>
      <c r="D8" s="9" t="s">
        <v>5</v>
      </c>
      <c r="E8" s="9" t="s">
        <v>34</v>
      </c>
      <c r="F8" s="23">
        <v>0.44800000000000001</v>
      </c>
    </row>
    <row r="9" spans="1:6">
      <c r="A9" s="19" t="s">
        <v>10</v>
      </c>
      <c r="B9" s="19" t="s">
        <v>343</v>
      </c>
      <c r="C9" s="7">
        <v>2015</v>
      </c>
      <c r="D9" s="9" t="s">
        <v>5</v>
      </c>
      <c r="E9" s="9" t="s">
        <v>34</v>
      </c>
      <c r="F9" s="23">
        <v>1.7022269999999999E-2</v>
      </c>
    </row>
    <row r="10" spans="1:6">
      <c r="A10" s="19" t="s">
        <v>11</v>
      </c>
      <c r="B10" s="19" t="s">
        <v>344</v>
      </c>
      <c r="C10" s="7">
        <v>2015</v>
      </c>
      <c r="D10" s="9" t="s">
        <v>5</v>
      </c>
      <c r="E10" s="9" t="s">
        <v>34</v>
      </c>
      <c r="F10" s="23">
        <v>0.73401885</v>
      </c>
    </row>
    <row r="11" spans="1:6">
      <c r="A11" s="19" t="s">
        <v>12</v>
      </c>
      <c r="B11" s="19" t="s">
        <v>345</v>
      </c>
      <c r="C11" s="7">
        <v>2015</v>
      </c>
      <c r="D11" s="9" t="s">
        <v>5</v>
      </c>
      <c r="E11" s="9" t="s">
        <v>34</v>
      </c>
      <c r="F11" s="23">
        <v>1.3728378299999999</v>
      </c>
    </row>
    <row r="12" spans="1:6">
      <c r="A12" s="19" t="s">
        <v>13</v>
      </c>
      <c r="B12" s="19" t="s">
        <v>346</v>
      </c>
      <c r="C12" s="7">
        <v>2015</v>
      </c>
      <c r="D12" s="9" t="s">
        <v>5</v>
      </c>
      <c r="E12" s="9" t="s">
        <v>34</v>
      </c>
      <c r="F12" s="23">
        <v>0.45829314999999998</v>
      </c>
    </row>
    <row r="13" spans="1:6">
      <c r="A13" s="19" t="s">
        <v>14</v>
      </c>
      <c r="B13" s="19" t="s">
        <v>347</v>
      </c>
      <c r="C13" s="7">
        <v>2015</v>
      </c>
      <c r="D13" s="9" t="s">
        <v>5</v>
      </c>
      <c r="E13" s="9" t="s">
        <v>34</v>
      </c>
      <c r="F13" s="23">
        <v>0.44378800000000002</v>
      </c>
    </row>
    <row r="14" spans="1:6">
      <c r="A14" s="19" t="s">
        <v>15</v>
      </c>
      <c r="B14" s="19" t="s">
        <v>348</v>
      </c>
      <c r="C14" s="7">
        <v>2015</v>
      </c>
      <c r="D14" s="9" t="s">
        <v>5</v>
      </c>
      <c r="E14" s="9" t="s">
        <v>34</v>
      </c>
      <c r="F14" s="23">
        <v>0.30076887000000002</v>
      </c>
    </row>
    <row r="15" spans="1:6">
      <c r="A15" s="19" t="s">
        <v>16</v>
      </c>
      <c r="B15" s="19" t="s">
        <v>349</v>
      </c>
      <c r="C15" s="7">
        <v>2015</v>
      </c>
      <c r="D15" s="9" t="s">
        <v>5</v>
      </c>
      <c r="E15" s="9" t="s">
        <v>34</v>
      </c>
      <c r="F15" s="23">
        <v>0.64829088999999995</v>
      </c>
    </row>
    <row r="16" spans="1:6">
      <c r="A16" s="19" t="s">
        <v>17</v>
      </c>
      <c r="B16" s="19" t="s">
        <v>350</v>
      </c>
      <c r="C16" s="7">
        <v>2015</v>
      </c>
      <c r="D16" s="9" t="s">
        <v>5</v>
      </c>
      <c r="E16" s="9" t="s">
        <v>34</v>
      </c>
      <c r="F16" s="23">
        <v>0.44969339000000003</v>
      </c>
    </row>
    <row r="17" spans="1:6">
      <c r="A17" s="19" t="s">
        <v>18</v>
      </c>
      <c r="B17" s="19" t="s">
        <v>351</v>
      </c>
      <c r="C17" s="7">
        <v>2015</v>
      </c>
      <c r="D17" s="9" t="s">
        <v>5</v>
      </c>
      <c r="E17" s="9" t="s">
        <v>34</v>
      </c>
      <c r="F17" s="23">
        <v>0.82349932000000003</v>
      </c>
    </row>
    <row r="18" spans="1:6">
      <c r="A18" s="19" t="s">
        <v>19</v>
      </c>
      <c r="B18" s="19" t="s">
        <v>352</v>
      </c>
      <c r="C18" s="7">
        <v>2015</v>
      </c>
      <c r="D18" s="9" t="s">
        <v>5</v>
      </c>
      <c r="E18" s="9" t="s">
        <v>34</v>
      </c>
      <c r="F18" s="23">
        <v>0.47571817999999999</v>
      </c>
    </row>
    <row r="19" spans="1:6">
      <c r="A19" s="19" t="s">
        <v>20</v>
      </c>
      <c r="B19" s="19" t="s">
        <v>353</v>
      </c>
      <c r="C19" s="7">
        <v>2015</v>
      </c>
      <c r="D19" s="9" t="s">
        <v>5</v>
      </c>
      <c r="E19" s="9" t="s">
        <v>34</v>
      </c>
      <c r="F19" s="23">
        <v>0.51157421999999997</v>
      </c>
    </row>
    <row r="20" spans="1:6">
      <c r="A20" s="19" t="s">
        <v>21</v>
      </c>
      <c r="B20" s="19" t="s">
        <v>354</v>
      </c>
      <c r="C20" s="7">
        <v>2015</v>
      </c>
      <c r="D20" s="9" t="s">
        <v>5</v>
      </c>
      <c r="E20" s="9" t="s">
        <v>34</v>
      </c>
      <c r="F20" s="23">
        <v>0.43818288</v>
      </c>
    </row>
    <row r="21" spans="1:6">
      <c r="A21" s="19" t="s">
        <v>22</v>
      </c>
      <c r="B21" s="19" t="s">
        <v>355</v>
      </c>
      <c r="C21" s="7">
        <v>2015</v>
      </c>
      <c r="D21" s="9" t="s">
        <v>5</v>
      </c>
      <c r="E21" s="9" t="s">
        <v>34</v>
      </c>
      <c r="F21" s="23">
        <v>0.76484107000000001</v>
      </c>
    </row>
    <row r="22" spans="1:6">
      <c r="A22" s="19" t="s">
        <v>23</v>
      </c>
      <c r="B22" s="19" t="s">
        <v>356</v>
      </c>
      <c r="C22" s="7">
        <v>2015</v>
      </c>
      <c r="D22" s="9" t="s">
        <v>5</v>
      </c>
      <c r="E22" s="9" t="s">
        <v>34</v>
      </c>
      <c r="F22" s="23">
        <v>9.3359440000000002E-2</v>
      </c>
    </row>
    <row r="23" spans="1:6">
      <c r="A23" s="19" t="s">
        <v>24</v>
      </c>
      <c r="B23" s="19" t="s">
        <v>357</v>
      </c>
      <c r="C23" s="7">
        <v>2015</v>
      </c>
      <c r="D23" s="9" t="s">
        <v>5</v>
      </c>
      <c r="E23" s="9" t="s">
        <v>34</v>
      </c>
      <c r="F23" s="23">
        <v>0.31298320000000002</v>
      </c>
    </row>
    <row r="24" spans="1:6">
      <c r="A24" s="19" t="s">
        <v>25</v>
      </c>
      <c r="B24" s="19" t="s">
        <v>358</v>
      </c>
      <c r="C24" s="7">
        <v>2015</v>
      </c>
      <c r="D24" s="9" t="s">
        <v>5</v>
      </c>
      <c r="E24" s="9" t="s">
        <v>34</v>
      </c>
      <c r="F24" s="23">
        <v>0.25501395999999998</v>
      </c>
    </row>
    <row r="25" spans="1:6">
      <c r="A25" s="19" t="s">
        <v>26</v>
      </c>
      <c r="B25" s="19" t="s">
        <v>359</v>
      </c>
      <c r="C25" s="7">
        <v>2015</v>
      </c>
      <c r="D25" s="9" t="s">
        <v>5</v>
      </c>
      <c r="E25" s="9" t="s">
        <v>34</v>
      </c>
      <c r="F25" s="23">
        <v>0.14299999999999999</v>
      </c>
    </row>
    <row r="26" spans="1:6">
      <c r="A26" s="19" t="s">
        <v>27</v>
      </c>
      <c r="B26" s="19" t="s">
        <v>360</v>
      </c>
      <c r="C26" s="7">
        <v>2015</v>
      </c>
      <c r="D26" s="9" t="s">
        <v>5</v>
      </c>
      <c r="E26" s="9" t="s">
        <v>34</v>
      </c>
      <c r="F26" s="23">
        <v>0.36369183999999999</v>
      </c>
    </row>
    <row r="27" spans="1:6">
      <c r="A27" s="19" t="s">
        <v>28</v>
      </c>
      <c r="B27" s="19" t="s">
        <v>361</v>
      </c>
      <c r="C27" s="7">
        <v>2015</v>
      </c>
      <c r="D27" s="9" t="s">
        <v>5</v>
      </c>
      <c r="E27" s="9" t="s">
        <v>34</v>
      </c>
      <c r="F27" s="23">
        <v>0.42315406999999999</v>
      </c>
    </row>
    <row r="28" spans="1:6">
      <c r="A28" s="19" t="s">
        <v>29</v>
      </c>
      <c r="B28" s="19" t="s">
        <v>362</v>
      </c>
      <c r="C28" s="7">
        <v>2015</v>
      </c>
      <c r="D28" s="9" t="s">
        <v>5</v>
      </c>
      <c r="E28" s="9" t="s">
        <v>34</v>
      </c>
      <c r="F28" s="23">
        <v>0.81286510999999995</v>
      </c>
    </row>
    <row r="29" spans="1:6">
      <c r="A29" s="19" t="s">
        <v>30</v>
      </c>
      <c r="B29" s="19" t="s">
        <v>363</v>
      </c>
      <c r="C29" s="7">
        <v>2015</v>
      </c>
      <c r="D29" s="9" t="s">
        <v>5</v>
      </c>
      <c r="E29" s="9" t="s">
        <v>34</v>
      </c>
      <c r="F29" s="23">
        <v>1.9013019999999999E-2</v>
      </c>
    </row>
    <row r="30" spans="1:6">
      <c r="A30" s="19" t="s">
        <v>31</v>
      </c>
      <c r="B30" s="19" t="s">
        <v>364</v>
      </c>
      <c r="C30" s="7">
        <v>2015</v>
      </c>
      <c r="D30" s="9" t="s">
        <v>5</v>
      </c>
      <c r="E30" s="9" t="s">
        <v>34</v>
      </c>
      <c r="F30" s="23">
        <v>0.32164746999999999</v>
      </c>
    </row>
    <row r="31" spans="1:6">
      <c r="A31" s="19" t="s">
        <v>32</v>
      </c>
      <c r="B31" s="19" t="s">
        <v>365</v>
      </c>
      <c r="C31" s="7">
        <v>2015</v>
      </c>
      <c r="D31" s="9" t="s">
        <v>5</v>
      </c>
      <c r="E31" s="9" t="s">
        <v>34</v>
      </c>
      <c r="F31" s="23">
        <v>0.59564300000000003</v>
      </c>
    </row>
    <row r="32" spans="1:6">
      <c r="A32" s="19" t="s">
        <v>33</v>
      </c>
      <c r="B32" s="19" t="s">
        <v>366</v>
      </c>
      <c r="C32" s="7">
        <v>2015</v>
      </c>
      <c r="D32" s="9" t="s">
        <v>5</v>
      </c>
      <c r="E32" s="9" t="s">
        <v>34</v>
      </c>
      <c r="F32" s="23">
        <v>8.7254860000000004E-2</v>
      </c>
    </row>
    <row r="33" spans="1:6">
      <c r="A33" s="19" t="s">
        <v>34</v>
      </c>
      <c r="B33" s="19" t="s">
        <v>367</v>
      </c>
      <c r="C33" s="7">
        <v>2015</v>
      </c>
      <c r="D33" s="9" t="s">
        <v>5</v>
      </c>
      <c r="E33" s="9" t="s">
        <v>34</v>
      </c>
      <c r="F33" s="23">
        <v>0.14299999999999999</v>
      </c>
    </row>
    <row r="34" spans="1:6">
      <c r="A34" s="19" t="s">
        <v>35</v>
      </c>
      <c r="B34" s="19" t="s">
        <v>368</v>
      </c>
      <c r="C34" s="7">
        <v>2015</v>
      </c>
      <c r="D34" s="9" t="s">
        <v>5</v>
      </c>
      <c r="E34" s="9" t="s">
        <v>34</v>
      </c>
      <c r="F34" s="23">
        <v>0.46946777000000001</v>
      </c>
    </row>
    <row r="35" spans="1:6">
      <c r="A35" s="20" t="s">
        <v>3</v>
      </c>
      <c r="B35" s="19" t="s">
        <v>336</v>
      </c>
      <c r="C35" s="7">
        <v>2016</v>
      </c>
      <c r="D35" s="9" t="s">
        <v>5</v>
      </c>
      <c r="E35" s="9" t="s">
        <v>34</v>
      </c>
      <c r="F35" s="1">
        <v>0.46700991125000002</v>
      </c>
    </row>
    <row r="36" spans="1:6">
      <c r="A36" s="20" t="s">
        <v>4</v>
      </c>
      <c r="B36" s="19" t="s">
        <v>337</v>
      </c>
      <c r="C36" s="7">
        <v>2016</v>
      </c>
      <c r="D36" s="9" t="s">
        <v>5</v>
      </c>
      <c r="E36" s="9" t="s">
        <v>34</v>
      </c>
      <c r="F36" s="23">
        <v>0.45400000000000001</v>
      </c>
    </row>
    <row r="37" spans="1:6">
      <c r="A37" s="19" t="s">
        <v>5</v>
      </c>
      <c r="B37" s="19" t="s">
        <v>338</v>
      </c>
      <c r="C37" s="7">
        <v>2016</v>
      </c>
      <c r="D37" s="9" t="s">
        <v>5</v>
      </c>
      <c r="E37" s="9" t="s">
        <v>34</v>
      </c>
      <c r="F37" s="23">
        <v>0.81200000000000006</v>
      </c>
    </row>
    <row r="38" spans="1:6">
      <c r="A38" s="19" t="s">
        <v>6</v>
      </c>
      <c r="B38" s="19" t="s">
        <v>339</v>
      </c>
      <c r="C38" s="7">
        <v>2016</v>
      </c>
      <c r="D38" s="9" t="s">
        <v>5</v>
      </c>
      <c r="E38" s="9" t="s">
        <v>34</v>
      </c>
      <c r="F38" s="23">
        <v>0.81200000000000006</v>
      </c>
    </row>
    <row r="39" spans="1:6">
      <c r="A39" s="19" t="s">
        <v>7</v>
      </c>
      <c r="B39" s="19" t="s">
        <v>340</v>
      </c>
      <c r="C39" s="7">
        <v>2016</v>
      </c>
      <c r="D39" s="9" t="s">
        <v>5</v>
      </c>
      <c r="E39" s="9" t="s">
        <v>34</v>
      </c>
      <c r="F39" s="23">
        <v>0.15159375</v>
      </c>
    </row>
    <row r="40" spans="1:6">
      <c r="A40" s="19" t="s">
        <v>8</v>
      </c>
      <c r="B40" s="19" t="s">
        <v>341</v>
      </c>
      <c r="C40" s="7">
        <v>2016</v>
      </c>
      <c r="D40" s="9" t="s">
        <v>5</v>
      </c>
      <c r="E40" s="9" t="s">
        <v>34</v>
      </c>
      <c r="F40" s="23">
        <v>0.70291948000000004</v>
      </c>
    </row>
    <row r="41" spans="1:6">
      <c r="A41" s="19" t="s">
        <v>9</v>
      </c>
      <c r="B41" s="19" t="s">
        <v>342</v>
      </c>
      <c r="C41" s="7">
        <v>2016</v>
      </c>
      <c r="D41" s="9" t="s">
        <v>5</v>
      </c>
      <c r="E41" s="9" t="s">
        <v>34</v>
      </c>
      <c r="F41" s="23">
        <v>0.45400000000000001</v>
      </c>
    </row>
    <row r="42" spans="1:6">
      <c r="A42" s="19" t="s">
        <v>10</v>
      </c>
      <c r="B42" s="19" t="s">
        <v>343</v>
      </c>
      <c r="C42" s="7">
        <v>2016</v>
      </c>
      <c r="D42" s="9" t="s">
        <v>5</v>
      </c>
      <c r="E42" s="9" t="s">
        <v>34</v>
      </c>
      <c r="F42" s="23">
        <v>1.503386E-2</v>
      </c>
    </row>
    <row r="43" spans="1:6">
      <c r="A43" s="19" t="s">
        <v>11</v>
      </c>
      <c r="B43" s="19" t="s">
        <v>344</v>
      </c>
      <c r="C43" s="7">
        <v>2016</v>
      </c>
      <c r="D43" s="9" t="s">
        <v>5</v>
      </c>
      <c r="E43" s="9" t="s">
        <v>34</v>
      </c>
      <c r="F43" s="23">
        <v>0.72944781000000003</v>
      </c>
    </row>
    <row r="44" spans="1:6">
      <c r="A44" s="19" t="s">
        <v>12</v>
      </c>
      <c r="B44" s="19" t="s">
        <v>345</v>
      </c>
      <c r="C44" s="7">
        <v>2016</v>
      </c>
      <c r="D44" s="9" t="s">
        <v>5</v>
      </c>
      <c r="E44" s="9" t="s">
        <v>34</v>
      </c>
      <c r="F44" s="23">
        <v>1.3778064299999999</v>
      </c>
    </row>
    <row r="45" spans="1:6">
      <c r="A45" s="19" t="s">
        <v>13</v>
      </c>
      <c r="B45" s="19" t="s">
        <v>346</v>
      </c>
      <c r="C45" s="7">
        <v>2016</v>
      </c>
      <c r="D45" s="9" t="s">
        <v>5</v>
      </c>
      <c r="E45" s="9" t="s">
        <v>34</v>
      </c>
      <c r="F45" s="23">
        <v>0.45203915</v>
      </c>
    </row>
    <row r="46" spans="1:6">
      <c r="A46" s="19" t="s">
        <v>14</v>
      </c>
      <c r="B46" s="19" t="s">
        <v>347</v>
      </c>
      <c r="C46" s="7">
        <v>2016</v>
      </c>
      <c r="D46" s="9" t="s">
        <v>5</v>
      </c>
      <c r="E46" s="9" t="s">
        <v>34</v>
      </c>
      <c r="F46" s="23">
        <v>0.44973892999999998</v>
      </c>
    </row>
    <row r="47" spans="1:6">
      <c r="A47" s="19" t="s">
        <v>15</v>
      </c>
      <c r="B47" s="19" t="s">
        <v>348</v>
      </c>
      <c r="C47" s="7">
        <v>2016</v>
      </c>
      <c r="D47" s="9" t="s">
        <v>5</v>
      </c>
      <c r="E47" s="9" t="s">
        <v>34</v>
      </c>
      <c r="F47" s="23">
        <v>0.30244516999999999</v>
      </c>
    </row>
    <row r="48" spans="1:6">
      <c r="A48" s="19" t="s">
        <v>16</v>
      </c>
      <c r="B48" s="19" t="s">
        <v>349</v>
      </c>
      <c r="C48" s="7">
        <v>2016</v>
      </c>
      <c r="D48" s="9" t="s">
        <v>5</v>
      </c>
      <c r="E48" s="9" t="s">
        <v>34</v>
      </c>
      <c r="F48" s="23">
        <v>0.65416644000000002</v>
      </c>
    </row>
    <row r="49" spans="1:6">
      <c r="A49" s="19" t="s">
        <v>17</v>
      </c>
      <c r="B49" s="19" t="s">
        <v>350</v>
      </c>
      <c r="C49" s="7">
        <v>2016</v>
      </c>
      <c r="D49" s="9" t="s">
        <v>5</v>
      </c>
      <c r="E49" s="9" t="s">
        <v>34</v>
      </c>
      <c r="F49" s="23">
        <v>0.45559096999999998</v>
      </c>
    </row>
    <row r="50" spans="1:6">
      <c r="A50" s="19" t="s">
        <v>18</v>
      </c>
      <c r="B50" s="19" t="s">
        <v>351</v>
      </c>
      <c r="C50" s="7">
        <v>2016</v>
      </c>
      <c r="D50" s="9" t="s">
        <v>5</v>
      </c>
      <c r="E50" s="9" t="s">
        <v>34</v>
      </c>
      <c r="F50" s="23">
        <v>0.82797266999999997</v>
      </c>
    </row>
    <row r="51" spans="1:6">
      <c r="A51" s="19" t="s">
        <v>19</v>
      </c>
      <c r="B51" s="19" t="s">
        <v>352</v>
      </c>
      <c r="C51" s="7">
        <v>2016</v>
      </c>
      <c r="D51" s="9" t="s">
        <v>5</v>
      </c>
      <c r="E51" s="9" t="s">
        <v>34</v>
      </c>
      <c r="F51" s="23">
        <v>0.48005421999999998</v>
      </c>
    </row>
    <row r="52" spans="1:6">
      <c r="A52" s="19" t="s">
        <v>20</v>
      </c>
      <c r="B52" s="19" t="s">
        <v>353</v>
      </c>
      <c r="C52" s="7">
        <v>2016</v>
      </c>
      <c r="D52" s="9" t="s">
        <v>5</v>
      </c>
      <c r="E52" s="9" t="s">
        <v>34</v>
      </c>
      <c r="F52" s="23">
        <v>0.51460609000000002</v>
      </c>
    </row>
    <row r="53" spans="1:6">
      <c r="A53" s="19" t="s">
        <v>21</v>
      </c>
      <c r="B53" s="19" t="s">
        <v>354</v>
      </c>
      <c r="C53" s="7">
        <v>2016</v>
      </c>
      <c r="D53" s="9" t="s">
        <v>5</v>
      </c>
      <c r="E53" s="9" t="s">
        <v>34</v>
      </c>
      <c r="F53" s="23">
        <v>0.43654734000000001</v>
      </c>
    </row>
    <row r="54" spans="1:6">
      <c r="A54" s="19" t="s">
        <v>22</v>
      </c>
      <c r="B54" s="19" t="s">
        <v>355</v>
      </c>
      <c r="C54" s="7">
        <v>2016</v>
      </c>
      <c r="D54" s="9" t="s">
        <v>5</v>
      </c>
      <c r="E54" s="9" t="s">
        <v>34</v>
      </c>
      <c r="F54" s="23">
        <v>0.76092777</v>
      </c>
    </row>
    <row r="55" spans="1:6">
      <c r="A55" s="19" t="s">
        <v>23</v>
      </c>
      <c r="B55" s="19" t="s">
        <v>356</v>
      </c>
      <c r="C55" s="7">
        <v>2016</v>
      </c>
      <c r="D55" s="9" t="s">
        <v>5</v>
      </c>
      <c r="E55" s="9" t="s">
        <v>34</v>
      </c>
      <c r="F55" s="23">
        <v>0.10222608</v>
      </c>
    </row>
    <row r="56" spans="1:6">
      <c r="A56" s="19" t="s">
        <v>24</v>
      </c>
      <c r="B56" s="19" t="s">
        <v>357</v>
      </c>
      <c r="C56" s="7">
        <v>2016</v>
      </c>
      <c r="D56" s="9" t="s">
        <v>5</v>
      </c>
      <c r="E56" s="9" t="s">
        <v>34</v>
      </c>
      <c r="F56" s="23">
        <v>0.32614567</v>
      </c>
    </row>
    <row r="57" spans="1:6">
      <c r="A57" s="19" t="s">
        <v>25</v>
      </c>
      <c r="B57" s="19" t="s">
        <v>358</v>
      </c>
      <c r="C57" s="7">
        <v>2016</v>
      </c>
      <c r="D57" s="9" t="s">
        <v>5</v>
      </c>
      <c r="E57" s="9" t="s">
        <v>34</v>
      </c>
      <c r="F57" s="23">
        <v>0.25940192000000001</v>
      </c>
    </row>
    <row r="58" spans="1:6">
      <c r="A58" s="19" t="s">
        <v>26</v>
      </c>
      <c r="B58" s="19" t="s">
        <v>359</v>
      </c>
      <c r="C58" s="7">
        <v>2016</v>
      </c>
      <c r="D58" s="9" t="s">
        <v>5</v>
      </c>
      <c r="E58" s="9" t="s">
        <v>34</v>
      </c>
      <c r="F58" s="23">
        <v>0.152</v>
      </c>
    </row>
    <row r="59" spans="1:6">
      <c r="A59" s="19" t="s">
        <v>27</v>
      </c>
      <c r="B59" s="19" t="s">
        <v>360</v>
      </c>
      <c r="C59" s="7">
        <v>2016</v>
      </c>
      <c r="D59" s="9" t="s">
        <v>5</v>
      </c>
      <c r="E59" s="9" t="s">
        <v>34</v>
      </c>
      <c r="F59" s="23">
        <v>0.36543769999999998</v>
      </c>
    </row>
    <row r="60" spans="1:6">
      <c r="A60" s="19" t="s">
        <v>28</v>
      </c>
      <c r="B60" s="19" t="s">
        <v>361</v>
      </c>
      <c r="C60" s="7">
        <v>2016</v>
      </c>
      <c r="D60" s="9" t="s">
        <v>5</v>
      </c>
      <c r="E60" s="9" t="s">
        <v>34</v>
      </c>
      <c r="F60" s="23">
        <v>0.40824725000000001</v>
      </c>
    </row>
    <row r="61" spans="1:6">
      <c r="A61" s="19" t="s">
        <v>29</v>
      </c>
      <c r="B61" s="19" t="s">
        <v>362</v>
      </c>
      <c r="C61" s="7">
        <v>2016</v>
      </c>
      <c r="D61" s="9" t="s">
        <v>5</v>
      </c>
      <c r="E61" s="9" t="s">
        <v>34</v>
      </c>
      <c r="F61" s="23">
        <v>0.81542524999999999</v>
      </c>
    </row>
    <row r="62" spans="1:6">
      <c r="A62" s="19" t="s">
        <v>30</v>
      </c>
      <c r="B62" s="19" t="s">
        <v>363</v>
      </c>
      <c r="C62" s="7">
        <v>2016</v>
      </c>
      <c r="D62" s="9" t="s">
        <v>5</v>
      </c>
      <c r="E62" s="9" t="s">
        <v>34</v>
      </c>
      <c r="F62" s="23">
        <v>1.7264660000000001E-2</v>
      </c>
    </row>
    <row r="63" spans="1:6">
      <c r="A63" s="19" t="s">
        <v>31</v>
      </c>
      <c r="B63" s="19" t="s">
        <v>364</v>
      </c>
      <c r="C63" s="7">
        <v>2016</v>
      </c>
      <c r="D63" s="9" t="s">
        <v>5</v>
      </c>
      <c r="E63" s="9" t="s">
        <v>34</v>
      </c>
      <c r="F63" s="23">
        <v>0.32398754000000002</v>
      </c>
    </row>
    <row r="64" spans="1:6">
      <c r="A64" s="19" t="s">
        <v>32</v>
      </c>
      <c r="B64" s="19" t="s">
        <v>365</v>
      </c>
      <c r="C64" s="7">
        <v>2016</v>
      </c>
      <c r="D64" s="9" t="s">
        <v>5</v>
      </c>
      <c r="E64" s="9" t="s">
        <v>34</v>
      </c>
      <c r="F64" s="23">
        <v>0.59924279000000003</v>
      </c>
    </row>
    <row r="65" spans="1:6">
      <c r="A65" s="19" t="s">
        <v>33</v>
      </c>
      <c r="B65" s="19" t="s">
        <v>366</v>
      </c>
      <c r="C65" s="7">
        <v>2016</v>
      </c>
      <c r="D65" s="9" t="s">
        <v>5</v>
      </c>
      <c r="E65" s="9" t="s">
        <v>34</v>
      </c>
      <c r="F65" s="23">
        <v>0.10971316</v>
      </c>
    </row>
    <row r="66" spans="1:6">
      <c r="A66" s="19" t="s">
        <v>34</v>
      </c>
      <c r="B66" s="19" t="s">
        <v>367</v>
      </c>
      <c r="C66" s="7">
        <v>2016</v>
      </c>
      <c r="D66" s="9" t="s">
        <v>5</v>
      </c>
      <c r="E66" s="9" t="s">
        <v>34</v>
      </c>
      <c r="F66" s="23">
        <v>0.152</v>
      </c>
    </row>
    <row r="67" spans="1:6">
      <c r="A67" s="19" t="s">
        <v>35</v>
      </c>
      <c r="B67" s="19" t="s">
        <v>368</v>
      </c>
      <c r="C67" s="7">
        <v>2016</v>
      </c>
      <c r="D67" s="9" t="s">
        <v>5</v>
      </c>
      <c r="E67" s="9" t="s">
        <v>34</v>
      </c>
      <c r="F67" s="23">
        <v>0.47033506000000003</v>
      </c>
    </row>
    <row r="68" spans="1:6">
      <c r="A68" s="20" t="s">
        <v>3</v>
      </c>
      <c r="B68" s="19" t="s">
        <v>336</v>
      </c>
      <c r="C68" s="7">
        <v>2017</v>
      </c>
      <c r="D68" s="9" t="s">
        <v>5</v>
      </c>
      <c r="E68" s="9" t="s">
        <v>34</v>
      </c>
      <c r="F68" s="1">
        <v>0.4676908453125001</v>
      </c>
    </row>
    <row r="69" spans="1:6">
      <c r="A69" s="20" t="s">
        <v>4</v>
      </c>
      <c r="B69" s="19" t="s">
        <v>337</v>
      </c>
      <c r="C69" s="7">
        <v>2017</v>
      </c>
      <c r="D69" s="9" t="s">
        <v>5</v>
      </c>
      <c r="E69" s="9" t="s">
        <v>34</v>
      </c>
      <c r="F69" s="23">
        <v>0.45200000000000001</v>
      </c>
    </row>
    <row r="70" spans="1:6">
      <c r="A70" s="19" t="s">
        <v>5</v>
      </c>
      <c r="B70" s="19" t="s">
        <v>338</v>
      </c>
      <c r="C70" s="7">
        <v>2017</v>
      </c>
      <c r="D70" s="9" t="s">
        <v>5</v>
      </c>
      <c r="E70" s="9" t="s">
        <v>34</v>
      </c>
      <c r="F70" s="23">
        <v>0.81299999999999994</v>
      </c>
    </row>
    <row r="71" spans="1:6">
      <c r="A71" s="19" t="s">
        <v>6</v>
      </c>
      <c r="B71" s="19" t="s">
        <v>339</v>
      </c>
      <c r="C71" s="7">
        <v>2017</v>
      </c>
      <c r="D71" s="9" t="s">
        <v>5</v>
      </c>
      <c r="E71" s="9" t="s">
        <v>34</v>
      </c>
      <c r="F71" s="23">
        <v>0.81299999999999994</v>
      </c>
    </row>
    <row r="72" spans="1:6">
      <c r="A72" s="19" t="s">
        <v>7</v>
      </c>
      <c r="B72" s="19" t="s">
        <v>340</v>
      </c>
      <c r="C72" s="7">
        <v>2017</v>
      </c>
      <c r="D72" s="9" t="s">
        <v>5</v>
      </c>
      <c r="E72" s="9" t="s">
        <v>34</v>
      </c>
      <c r="F72" s="23">
        <v>0.16157003</v>
      </c>
    </row>
    <row r="73" spans="1:6">
      <c r="A73" s="19" t="s">
        <v>8</v>
      </c>
      <c r="B73" s="19" t="s">
        <v>341</v>
      </c>
      <c r="C73" s="7">
        <v>2017</v>
      </c>
      <c r="D73" s="9" t="s">
        <v>5</v>
      </c>
      <c r="E73" s="9" t="s">
        <v>34</v>
      </c>
      <c r="F73" s="23">
        <v>0.69127808000000002</v>
      </c>
    </row>
    <row r="74" spans="1:6">
      <c r="A74" s="19" t="s">
        <v>9</v>
      </c>
      <c r="B74" s="19" t="s">
        <v>342</v>
      </c>
      <c r="C74" s="7">
        <v>2017</v>
      </c>
      <c r="D74" s="9" t="s">
        <v>5</v>
      </c>
      <c r="E74" s="9" t="s">
        <v>34</v>
      </c>
      <c r="F74" s="23">
        <v>0.45200000000000001</v>
      </c>
    </row>
    <row r="75" spans="1:6">
      <c r="A75" s="19" t="s">
        <v>10</v>
      </c>
      <c r="B75" s="19" t="s">
        <v>343</v>
      </c>
      <c r="C75" s="7">
        <v>2017</v>
      </c>
      <c r="D75" s="9" t="s">
        <v>5</v>
      </c>
      <c r="E75" s="9" t="s">
        <v>34</v>
      </c>
      <c r="F75" s="23">
        <v>1.7024210000000001E-2</v>
      </c>
    </row>
    <row r="76" spans="1:6">
      <c r="A76" s="19" t="s">
        <v>11</v>
      </c>
      <c r="B76" s="19" t="s">
        <v>344</v>
      </c>
      <c r="C76" s="7">
        <v>2017</v>
      </c>
      <c r="D76" s="9" t="s">
        <v>5</v>
      </c>
      <c r="E76" s="9" t="s">
        <v>34</v>
      </c>
      <c r="F76" s="23">
        <v>0.72239973999999996</v>
      </c>
    </row>
    <row r="77" spans="1:6">
      <c r="A77" s="19" t="s">
        <v>12</v>
      </c>
      <c r="B77" s="19" t="s">
        <v>345</v>
      </c>
      <c r="C77" s="7">
        <v>2017</v>
      </c>
      <c r="D77" s="9" t="s">
        <v>5</v>
      </c>
      <c r="E77" s="9" t="s">
        <v>34</v>
      </c>
      <c r="F77" s="23">
        <v>1.3994716199999999</v>
      </c>
    </row>
    <row r="78" spans="1:6">
      <c r="A78" s="19" t="s">
        <v>13</v>
      </c>
      <c r="B78" s="19" t="s">
        <v>346</v>
      </c>
      <c r="C78" s="7">
        <v>2017</v>
      </c>
      <c r="D78" s="9" t="s">
        <v>5</v>
      </c>
      <c r="E78" s="9" t="s">
        <v>34</v>
      </c>
      <c r="F78" s="23">
        <v>0.44712271999999997</v>
      </c>
    </row>
    <row r="79" spans="1:6">
      <c r="A79" s="19" t="s">
        <v>14</v>
      </c>
      <c r="B79" s="19" t="s">
        <v>347</v>
      </c>
      <c r="C79" s="7">
        <v>2017</v>
      </c>
      <c r="D79" s="9" t="s">
        <v>5</v>
      </c>
      <c r="E79" s="9" t="s">
        <v>34</v>
      </c>
      <c r="F79" s="23">
        <v>0.44781538999999998</v>
      </c>
    </row>
    <row r="80" spans="1:6">
      <c r="A80" s="19" t="s">
        <v>15</v>
      </c>
      <c r="B80" s="19" t="s">
        <v>348</v>
      </c>
      <c r="C80" s="7">
        <v>2017</v>
      </c>
      <c r="D80" s="9" t="s">
        <v>5</v>
      </c>
      <c r="E80" s="9" t="s">
        <v>34</v>
      </c>
      <c r="F80" s="23">
        <v>0.30300392999999998</v>
      </c>
    </row>
    <row r="81" spans="1:6">
      <c r="A81" s="19" t="s">
        <v>16</v>
      </c>
      <c r="B81" s="19" t="s">
        <v>349</v>
      </c>
      <c r="C81" s="7">
        <v>2017</v>
      </c>
      <c r="D81" s="9" t="s">
        <v>5</v>
      </c>
      <c r="E81" s="9" t="s">
        <v>34</v>
      </c>
      <c r="F81" s="23">
        <v>0.66280399999999995</v>
      </c>
    </row>
    <row r="82" spans="1:6">
      <c r="A82" s="19" t="s">
        <v>17</v>
      </c>
      <c r="B82" s="19" t="s">
        <v>350</v>
      </c>
      <c r="C82" s="7">
        <v>2017</v>
      </c>
      <c r="D82" s="9" t="s">
        <v>5</v>
      </c>
      <c r="E82" s="9" t="s">
        <v>34</v>
      </c>
      <c r="F82" s="23">
        <v>0.45369104999999998</v>
      </c>
    </row>
    <row r="83" spans="1:6">
      <c r="A83" s="19" t="s">
        <v>18</v>
      </c>
      <c r="B83" s="19" t="s">
        <v>351</v>
      </c>
      <c r="C83" s="7">
        <v>2017</v>
      </c>
      <c r="D83" s="9" t="s">
        <v>5</v>
      </c>
      <c r="E83" s="9" t="s">
        <v>34</v>
      </c>
      <c r="F83" s="23">
        <v>0.83626648000000003</v>
      </c>
    </row>
    <row r="84" spans="1:6">
      <c r="A84" s="19" t="s">
        <v>19</v>
      </c>
      <c r="B84" s="19" t="s">
        <v>352</v>
      </c>
      <c r="C84" s="7">
        <v>2017</v>
      </c>
      <c r="D84" s="9" t="s">
        <v>5</v>
      </c>
      <c r="E84" s="9" t="s">
        <v>34</v>
      </c>
      <c r="F84" s="23">
        <v>0.47971834000000002</v>
      </c>
    </row>
    <row r="85" spans="1:6">
      <c r="A85" s="19" t="s">
        <v>20</v>
      </c>
      <c r="B85" s="19" t="s">
        <v>353</v>
      </c>
      <c r="C85" s="7">
        <v>2017</v>
      </c>
      <c r="D85" s="9" t="s">
        <v>5</v>
      </c>
      <c r="E85" s="9" t="s">
        <v>34</v>
      </c>
      <c r="F85" s="23">
        <v>0.51592596000000002</v>
      </c>
    </row>
    <row r="86" spans="1:6">
      <c r="A86" s="19" t="s">
        <v>21</v>
      </c>
      <c r="B86" s="19" t="s">
        <v>354</v>
      </c>
      <c r="C86" s="7">
        <v>2017</v>
      </c>
      <c r="D86" s="9" t="s">
        <v>5</v>
      </c>
      <c r="E86" s="9" t="s">
        <v>34</v>
      </c>
      <c r="F86" s="23">
        <v>0.43454734</v>
      </c>
    </row>
    <row r="87" spans="1:6">
      <c r="A87" s="19" t="s">
        <v>22</v>
      </c>
      <c r="B87" s="19" t="s">
        <v>355</v>
      </c>
      <c r="C87" s="7">
        <v>2017</v>
      </c>
      <c r="D87" s="9" t="s">
        <v>5</v>
      </c>
      <c r="E87" s="9" t="s">
        <v>34</v>
      </c>
      <c r="F87" s="23">
        <v>0.74809272999999998</v>
      </c>
    </row>
    <row r="88" spans="1:6">
      <c r="A88" s="19" t="s">
        <v>23</v>
      </c>
      <c r="B88" s="19" t="s">
        <v>356</v>
      </c>
      <c r="C88" s="7">
        <v>2017</v>
      </c>
      <c r="D88" s="9" t="s">
        <v>5</v>
      </c>
      <c r="E88" s="9" t="s">
        <v>34</v>
      </c>
      <c r="F88" s="23">
        <v>9.531473E-2</v>
      </c>
    </row>
    <row r="89" spans="1:6">
      <c r="A89" s="19" t="s">
        <v>24</v>
      </c>
      <c r="B89" s="19" t="s">
        <v>357</v>
      </c>
      <c r="C89" s="7">
        <v>2017</v>
      </c>
      <c r="D89" s="9" t="s">
        <v>5</v>
      </c>
      <c r="E89" s="9" t="s">
        <v>34</v>
      </c>
      <c r="F89" s="23">
        <v>0.31742916999999998</v>
      </c>
    </row>
    <row r="90" spans="1:6">
      <c r="A90" s="19" t="s">
        <v>25</v>
      </c>
      <c r="B90" s="19" t="s">
        <v>358</v>
      </c>
      <c r="C90" s="7">
        <v>2017</v>
      </c>
      <c r="D90" s="9" t="s">
        <v>5</v>
      </c>
      <c r="E90" s="9" t="s">
        <v>34</v>
      </c>
      <c r="F90" s="23">
        <v>0.26150664000000001</v>
      </c>
    </row>
    <row r="91" spans="1:6">
      <c r="A91" s="19" t="s">
        <v>26</v>
      </c>
      <c r="B91" s="19" t="s">
        <v>359</v>
      </c>
      <c r="C91" s="7">
        <v>2017</v>
      </c>
      <c r="D91" s="9" t="s">
        <v>5</v>
      </c>
      <c r="E91" s="9" t="s">
        <v>34</v>
      </c>
      <c r="F91" s="23">
        <v>0.16200000000000001</v>
      </c>
    </row>
    <row r="92" spans="1:6">
      <c r="A92" s="19" t="s">
        <v>27</v>
      </c>
      <c r="B92" s="19" t="s">
        <v>360</v>
      </c>
      <c r="C92" s="7">
        <v>2017</v>
      </c>
      <c r="D92" s="9" t="s">
        <v>5</v>
      </c>
      <c r="E92" s="9" t="s">
        <v>34</v>
      </c>
      <c r="F92" s="23">
        <v>0.36277856000000003</v>
      </c>
    </row>
    <row r="93" spans="1:6">
      <c r="A93" s="19" t="s">
        <v>28</v>
      </c>
      <c r="B93" s="19" t="s">
        <v>361</v>
      </c>
      <c r="C93" s="7">
        <v>2017</v>
      </c>
      <c r="D93" s="9" t="s">
        <v>5</v>
      </c>
      <c r="E93" s="9" t="s">
        <v>34</v>
      </c>
      <c r="F93" s="23">
        <v>0.40642813</v>
      </c>
    </row>
    <row r="94" spans="1:6">
      <c r="A94" s="19" t="s">
        <v>29</v>
      </c>
      <c r="B94" s="19" t="s">
        <v>362</v>
      </c>
      <c r="C94" s="7">
        <v>2017</v>
      </c>
      <c r="D94" s="9" t="s">
        <v>5</v>
      </c>
      <c r="E94" s="9" t="s">
        <v>34</v>
      </c>
      <c r="F94" s="23">
        <v>0.84474411999999999</v>
      </c>
    </row>
    <row r="95" spans="1:6">
      <c r="A95" s="19" t="s">
        <v>30</v>
      </c>
      <c r="B95" s="19" t="s">
        <v>363</v>
      </c>
      <c r="C95" s="7">
        <v>2017</v>
      </c>
      <c r="D95" s="9" t="s">
        <v>5</v>
      </c>
      <c r="E95" s="9" t="s">
        <v>34</v>
      </c>
      <c r="F95" s="23">
        <v>1.9312579999999999E-2</v>
      </c>
    </row>
    <row r="96" spans="1:6">
      <c r="A96" s="19" t="s">
        <v>31</v>
      </c>
      <c r="B96" s="19" t="s">
        <v>364</v>
      </c>
      <c r="C96" s="7">
        <v>2017</v>
      </c>
      <c r="D96" s="9" t="s">
        <v>5</v>
      </c>
      <c r="E96" s="9" t="s">
        <v>34</v>
      </c>
      <c r="F96" s="23">
        <v>0.32366757000000002</v>
      </c>
    </row>
    <row r="97" spans="1:6">
      <c r="A97" s="19" t="s">
        <v>32</v>
      </c>
      <c r="B97" s="19" t="s">
        <v>365</v>
      </c>
      <c r="C97" s="7">
        <v>2017</v>
      </c>
      <c r="D97" s="9" t="s">
        <v>5</v>
      </c>
      <c r="E97" s="9" t="s">
        <v>34</v>
      </c>
      <c r="F97" s="23">
        <v>0.60235718000000005</v>
      </c>
    </row>
    <row r="98" spans="1:6">
      <c r="A98" s="19" t="s">
        <v>33</v>
      </c>
      <c r="B98" s="19" t="s">
        <v>366</v>
      </c>
      <c r="C98" s="7">
        <v>2017</v>
      </c>
      <c r="D98" s="9" t="s">
        <v>5</v>
      </c>
      <c r="E98" s="9" t="s">
        <v>34</v>
      </c>
      <c r="F98" s="23">
        <v>9.2629199999999995E-2</v>
      </c>
    </row>
    <row r="99" spans="1:6">
      <c r="A99" s="19" t="s">
        <v>34</v>
      </c>
      <c r="B99" s="19" t="s">
        <v>367</v>
      </c>
      <c r="C99" s="7">
        <v>2017</v>
      </c>
      <c r="D99" s="9" t="s">
        <v>5</v>
      </c>
      <c r="E99" s="9" t="s">
        <v>34</v>
      </c>
      <c r="F99" s="23">
        <v>0.16200000000000001</v>
      </c>
    </row>
    <row r="100" spans="1:6">
      <c r="A100" s="19" t="s">
        <v>35</v>
      </c>
      <c r="B100" s="19" t="s">
        <v>368</v>
      </c>
      <c r="C100" s="7">
        <v>2017</v>
      </c>
      <c r="D100" s="9" t="s">
        <v>5</v>
      </c>
      <c r="E100" s="9" t="s">
        <v>34</v>
      </c>
      <c r="F100" s="23">
        <v>0.46520755000000003</v>
      </c>
    </row>
    <row r="101" spans="1:6">
      <c r="A101" s="20" t="s">
        <v>3</v>
      </c>
      <c r="B101" s="19" t="s">
        <v>336</v>
      </c>
      <c r="C101" s="7">
        <v>2018</v>
      </c>
      <c r="D101" s="9" t="s">
        <v>5</v>
      </c>
      <c r="E101" s="9" t="s">
        <v>34</v>
      </c>
      <c r="F101" s="1">
        <v>0.47004772125000005</v>
      </c>
    </row>
    <row r="102" spans="1:6">
      <c r="A102" s="20" t="s">
        <v>4</v>
      </c>
      <c r="B102" s="19" t="s">
        <v>337</v>
      </c>
      <c r="C102" s="7">
        <v>2018</v>
      </c>
      <c r="D102" s="9" t="s">
        <v>5</v>
      </c>
      <c r="E102" s="9" t="s">
        <v>34</v>
      </c>
      <c r="F102" s="23">
        <v>0.45600000000000002</v>
      </c>
    </row>
    <row r="103" spans="1:6">
      <c r="A103" s="19" t="s">
        <v>5</v>
      </c>
      <c r="B103" s="19" t="s">
        <v>338</v>
      </c>
      <c r="C103" s="7">
        <v>2018</v>
      </c>
      <c r="D103" s="9" t="s">
        <v>5</v>
      </c>
      <c r="E103" s="9" t="s">
        <v>34</v>
      </c>
      <c r="F103" s="23">
        <v>0.89900000000000002</v>
      </c>
    </row>
    <row r="104" spans="1:6">
      <c r="A104" s="19" t="s">
        <v>6</v>
      </c>
      <c r="B104" s="19" t="s">
        <v>339</v>
      </c>
      <c r="C104" s="7">
        <v>2018</v>
      </c>
      <c r="D104" s="9" t="s">
        <v>5</v>
      </c>
      <c r="E104" s="9" t="s">
        <v>34</v>
      </c>
      <c r="F104" s="23">
        <v>0.89900000000000002</v>
      </c>
    </row>
    <row r="105" spans="1:6">
      <c r="A105" s="19" t="s">
        <v>7</v>
      </c>
      <c r="B105" s="19" t="s">
        <v>340</v>
      </c>
      <c r="C105" s="7">
        <v>2018</v>
      </c>
      <c r="D105" s="9" t="s">
        <v>5</v>
      </c>
      <c r="E105" s="9" t="s">
        <v>34</v>
      </c>
      <c r="F105" s="23">
        <v>0.16655519999999999</v>
      </c>
    </row>
    <row r="106" spans="1:6">
      <c r="A106" s="19" t="s">
        <v>8</v>
      </c>
      <c r="B106" s="19" t="s">
        <v>341</v>
      </c>
      <c r="C106" s="7">
        <v>2018</v>
      </c>
      <c r="D106" s="9" t="s">
        <v>5</v>
      </c>
      <c r="E106" s="9" t="s">
        <v>34</v>
      </c>
      <c r="F106" s="23">
        <v>0.69691948000000004</v>
      </c>
    </row>
    <row r="107" spans="1:6">
      <c r="A107" s="19" t="s">
        <v>9</v>
      </c>
      <c r="B107" s="19" t="s">
        <v>342</v>
      </c>
      <c r="C107" s="7">
        <v>2018</v>
      </c>
      <c r="D107" s="9" t="s">
        <v>5</v>
      </c>
      <c r="E107" s="9" t="s">
        <v>34</v>
      </c>
      <c r="F107" s="23">
        <v>0.45600000000000002</v>
      </c>
    </row>
    <row r="108" spans="1:6">
      <c r="A108" s="19" t="s">
        <v>10</v>
      </c>
      <c r="B108" s="19" t="s">
        <v>343</v>
      </c>
      <c r="C108" s="7">
        <v>2018</v>
      </c>
      <c r="D108" s="9" t="s">
        <v>5</v>
      </c>
      <c r="E108" s="9" t="s">
        <v>34</v>
      </c>
      <c r="F108" s="23">
        <v>1.7024979999999999E-2</v>
      </c>
    </row>
    <row r="109" spans="1:6">
      <c r="A109" s="19" t="s">
        <v>11</v>
      </c>
      <c r="B109" s="19" t="s">
        <v>344</v>
      </c>
      <c r="C109" s="7">
        <v>2018</v>
      </c>
      <c r="D109" s="9" t="s">
        <v>5</v>
      </c>
      <c r="E109" s="9" t="s">
        <v>34</v>
      </c>
      <c r="F109" s="23">
        <v>0.72825498</v>
      </c>
    </row>
    <row r="110" spans="1:6">
      <c r="A110" s="19" t="s">
        <v>12</v>
      </c>
      <c r="B110" s="19" t="s">
        <v>345</v>
      </c>
      <c r="C110" s="7">
        <v>2018</v>
      </c>
      <c r="D110" s="9" t="s">
        <v>5</v>
      </c>
      <c r="E110" s="9" t="s">
        <v>34</v>
      </c>
      <c r="F110" s="23">
        <v>1.27961977</v>
      </c>
    </row>
    <row r="111" spans="1:6">
      <c r="A111" s="19" t="s">
        <v>13</v>
      </c>
      <c r="B111" s="19" t="s">
        <v>346</v>
      </c>
      <c r="C111" s="7">
        <v>2018</v>
      </c>
      <c r="D111" s="9" t="s">
        <v>5</v>
      </c>
      <c r="E111" s="9" t="s">
        <v>34</v>
      </c>
      <c r="F111" s="23">
        <v>0.44814324</v>
      </c>
    </row>
    <row r="112" spans="1:6">
      <c r="A112" s="19" t="s">
        <v>14</v>
      </c>
      <c r="B112" s="19" t="s">
        <v>347</v>
      </c>
      <c r="C112" s="7">
        <v>2018</v>
      </c>
      <c r="D112" s="9" t="s">
        <v>5</v>
      </c>
      <c r="E112" s="9" t="s">
        <v>34</v>
      </c>
      <c r="F112" s="23">
        <v>0.45179085000000002</v>
      </c>
    </row>
    <row r="113" spans="1:6">
      <c r="A113" s="19" t="s">
        <v>15</v>
      </c>
      <c r="B113" s="19" t="s">
        <v>348</v>
      </c>
      <c r="C113" s="7">
        <v>2018</v>
      </c>
      <c r="D113" s="9" t="s">
        <v>5</v>
      </c>
      <c r="E113" s="9" t="s">
        <v>34</v>
      </c>
      <c r="F113" s="23">
        <v>0.31026789999999999</v>
      </c>
    </row>
    <row r="114" spans="1:6">
      <c r="A114" s="19" t="s">
        <v>16</v>
      </c>
      <c r="B114" s="19" t="s">
        <v>349</v>
      </c>
      <c r="C114" s="7">
        <v>2018</v>
      </c>
      <c r="D114" s="9" t="s">
        <v>5</v>
      </c>
      <c r="E114" s="9" t="s">
        <v>34</v>
      </c>
      <c r="F114" s="23">
        <v>0.61793858000000002</v>
      </c>
    </row>
    <row r="115" spans="1:6">
      <c r="A115" s="19" t="s">
        <v>17</v>
      </c>
      <c r="B115" s="19" t="s">
        <v>350</v>
      </c>
      <c r="C115" s="7">
        <v>2018</v>
      </c>
      <c r="D115" s="9" t="s">
        <v>5</v>
      </c>
      <c r="E115" s="9" t="s">
        <v>34</v>
      </c>
      <c r="F115" s="23">
        <v>0.45799383999999999</v>
      </c>
    </row>
    <row r="116" spans="1:6">
      <c r="A116" s="19" t="s">
        <v>18</v>
      </c>
      <c r="B116" s="19" t="s">
        <v>351</v>
      </c>
      <c r="C116" s="7">
        <v>2018</v>
      </c>
      <c r="D116" s="9" t="s">
        <v>5</v>
      </c>
      <c r="E116" s="9" t="s">
        <v>34</v>
      </c>
      <c r="F116" s="23">
        <v>0.79571166000000004</v>
      </c>
    </row>
    <row r="117" spans="1:6">
      <c r="A117" s="19" t="s">
        <v>19</v>
      </c>
      <c r="B117" s="19" t="s">
        <v>352</v>
      </c>
      <c r="C117" s="7">
        <v>2018</v>
      </c>
      <c r="D117" s="9" t="s">
        <v>5</v>
      </c>
      <c r="E117" s="9" t="s">
        <v>34</v>
      </c>
      <c r="F117" s="23">
        <v>0.48870984000000001</v>
      </c>
    </row>
    <row r="118" spans="1:6">
      <c r="A118" s="19" t="s">
        <v>20</v>
      </c>
      <c r="B118" s="19" t="s">
        <v>353</v>
      </c>
      <c r="C118" s="7">
        <v>2018</v>
      </c>
      <c r="D118" s="9" t="s">
        <v>5</v>
      </c>
      <c r="E118" s="9" t="s">
        <v>34</v>
      </c>
      <c r="F118" s="23">
        <v>0.52685755999999995</v>
      </c>
    </row>
    <row r="119" spans="1:6">
      <c r="A119" s="19" t="s">
        <v>21</v>
      </c>
      <c r="B119" s="19" t="s">
        <v>354</v>
      </c>
      <c r="C119" s="7">
        <v>2018</v>
      </c>
      <c r="D119" s="9" t="s">
        <v>5</v>
      </c>
      <c r="E119" s="9" t="s">
        <v>34</v>
      </c>
      <c r="F119" s="23">
        <v>0.43745655</v>
      </c>
    </row>
    <row r="120" spans="1:6">
      <c r="A120" s="19" t="s">
        <v>22</v>
      </c>
      <c r="B120" s="19" t="s">
        <v>355</v>
      </c>
      <c r="C120" s="7">
        <v>2018</v>
      </c>
      <c r="D120" s="9" t="s">
        <v>5</v>
      </c>
      <c r="E120" s="9" t="s">
        <v>34</v>
      </c>
      <c r="F120" s="23">
        <v>0.75503255999999996</v>
      </c>
    </row>
    <row r="121" spans="1:6">
      <c r="A121" s="19" t="s">
        <v>23</v>
      </c>
      <c r="B121" s="19" t="s">
        <v>356</v>
      </c>
      <c r="C121" s="7">
        <v>2018</v>
      </c>
      <c r="D121" s="9" t="s">
        <v>5</v>
      </c>
      <c r="E121" s="9" t="s">
        <v>34</v>
      </c>
      <c r="F121" s="23">
        <v>9.7121059999999995E-2</v>
      </c>
    </row>
    <row r="122" spans="1:6">
      <c r="A122" s="19" t="s">
        <v>24</v>
      </c>
      <c r="B122" s="19" t="s">
        <v>357</v>
      </c>
      <c r="C122" s="7">
        <v>2018</v>
      </c>
      <c r="D122" s="9" t="s">
        <v>5</v>
      </c>
      <c r="E122" s="9" t="s">
        <v>34</v>
      </c>
      <c r="F122" s="23">
        <v>0.32564027000000001</v>
      </c>
    </row>
    <row r="123" spans="1:6">
      <c r="A123" s="19" t="s">
        <v>25</v>
      </c>
      <c r="B123" s="19" t="s">
        <v>358</v>
      </c>
      <c r="C123" s="7">
        <v>2018</v>
      </c>
      <c r="D123" s="9" t="s">
        <v>5</v>
      </c>
      <c r="E123" s="9" t="s">
        <v>34</v>
      </c>
      <c r="F123" s="23">
        <v>0.26426501000000002</v>
      </c>
    </row>
    <row r="124" spans="1:6">
      <c r="A124" s="19" t="s">
        <v>26</v>
      </c>
      <c r="B124" s="19" t="s">
        <v>359</v>
      </c>
      <c r="C124" s="7">
        <v>2018</v>
      </c>
      <c r="D124" s="9" t="s">
        <v>5</v>
      </c>
      <c r="E124" s="9" t="s">
        <v>34</v>
      </c>
      <c r="F124" s="23">
        <v>0.16700000000000001</v>
      </c>
    </row>
    <row r="125" spans="1:6">
      <c r="A125" s="19" t="s">
        <v>27</v>
      </c>
      <c r="B125" s="19" t="s">
        <v>360</v>
      </c>
      <c r="C125" s="7">
        <v>2018</v>
      </c>
      <c r="D125" s="9" t="s">
        <v>5</v>
      </c>
      <c r="E125" s="9" t="s">
        <v>34</v>
      </c>
      <c r="F125" s="23">
        <v>0.36470075000000002</v>
      </c>
    </row>
    <row r="126" spans="1:6">
      <c r="A126" s="19" t="s">
        <v>28</v>
      </c>
      <c r="B126" s="19" t="s">
        <v>361</v>
      </c>
      <c r="C126" s="7">
        <v>2018</v>
      </c>
      <c r="D126" s="9" t="s">
        <v>5</v>
      </c>
      <c r="E126" s="9" t="s">
        <v>34</v>
      </c>
      <c r="F126" s="23">
        <v>0.40743909</v>
      </c>
    </row>
    <row r="127" spans="1:6">
      <c r="A127" s="19" t="s">
        <v>29</v>
      </c>
      <c r="B127" s="19" t="s">
        <v>362</v>
      </c>
      <c r="C127" s="7">
        <v>2018</v>
      </c>
      <c r="D127" s="9" t="s">
        <v>5</v>
      </c>
      <c r="E127" s="9" t="s">
        <v>34</v>
      </c>
      <c r="F127" s="23">
        <v>0.85185873000000001</v>
      </c>
    </row>
    <row r="128" spans="1:6">
      <c r="A128" s="19" t="s">
        <v>30</v>
      </c>
      <c r="B128" s="19" t="s">
        <v>363</v>
      </c>
      <c r="C128" s="7">
        <v>2018</v>
      </c>
      <c r="D128" s="9" t="s">
        <v>5</v>
      </c>
      <c r="E128" s="9" t="s">
        <v>34</v>
      </c>
      <c r="F128" s="23">
        <v>1.9393460000000001E-2</v>
      </c>
    </row>
    <row r="129" spans="1:6">
      <c r="A129" s="19" t="s">
        <v>31</v>
      </c>
      <c r="B129" s="19" t="s">
        <v>364</v>
      </c>
      <c r="C129" s="7">
        <v>2018</v>
      </c>
      <c r="D129" s="9" t="s">
        <v>5</v>
      </c>
      <c r="E129" s="9" t="s">
        <v>34</v>
      </c>
      <c r="F129" s="23">
        <v>0.32749731999999998</v>
      </c>
    </row>
    <row r="130" spans="1:6">
      <c r="A130" s="19" t="s">
        <v>32</v>
      </c>
      <c r="B130" s="19" t="s">
        <v>365</v>
      </c>
      <c r="C130" s="7">
        <v>2018</v>
      </c>
      <c r="D130" s="9" t="s">
        <v>5</v>
      </c>
      <c r="E130" s="9" t="s">
        <v>34</v>
      </c>
      <c r="F130" s="23">
        <v>0.59934805000000002</v>
      </c>
    </row>
    <row r="131" spans="1:6">
      <c r="A131" s="19" t="s">
        <v>33</v>
      </c>
      <c r="B131" s="19" t="s">
        <v>366</v>
      </c>
      <c r="C131" s="7">
        <v>2018</v>
      </c>
      <c r="D131" s="9" t="s">
        <v>5</v>
      </c>
      <c r="E131" s="9" t="s">
        <v>34</v>
      </c>
      <c r="F131" s="23">
        <v>9.4824809999999995E-2</v>
      </c>
    </row>
    <row r="132" spans="1:6">
      <c r="A132" s="19" t="s">
        <v>34</v>
      </c>
      <c r="B132" s="19" t="s">
        <v>367</v>
      </c>
      <c r="C132" s="7">
        <v>2018</v>
      </c>
      <c r="D132" s="9" t="s">
        <v>5</v>
      </c>
      <c r="E132" s="9" t="s">
        <v>34</v>
      </c>
      <c r="F132" s="23">
        <v>0.16700000000000001</v>
      </c>
    </row>
    <row r="133" spans="1:6">
      <c r="A133" s="19" t="s">
        <v>35</v>
      </c>
      <c r="B133" s="19" t="s">
        <v>368</v>
      </c>
      <c r="C133" s="7">
        <v>2018</v>
      </c>
      <c r="D133" s="9" t="s">
        <v>5</v>
      </c>
      <c r="E133" s="9" t="s">
        <v>34</v>
      </c>
      <c r="F133" s="23">
        <v>0.46716153999999999</v>
      </c>
    </row>
    <row r="134" spans="1:6">
      <c r="A134" s="20" t="s">
        <v>3</v>
      </c>
      <c r="B134" s="19" t="s">
        <v>336</v>
      </c>
      <c r="C134" s="7">
        <v>2019</v>
      </c>
      <c r="D134" s="9" t="s">
        <v>5</v>
      </c>
      <c r="E134" s="9" t="s">
        <v>34</v>
      </c>
      <c r="F134" s="1">
        <v>0.47189686218750004</v>
      </c>
    </row>
    <row r="135" spans="1:6">
      <c r="A135" s="20" t="s">
        <v>4</v>
      </c>
      <c r="B135" s="19" t="s">
        <v>337</v>
      </c>
      <c r="C135" s="7">
        <v>2019</v>
      </c>
      <c r="D135" s="9" t="s">
        <v>5</v>
      </c>
      <c r="E135" s="9" t="s">
        <v>34</v>
      </c>
      <c r="F135" s="23">
        <v>0.45800000000000002</v>
      </c>
    </row>
    <row r="136" spans="1:6">
      <c r="A136" s="19" t="s">
        <v>5</v>
      </c>
      <c r="B136" s="19" t="s">
        <v>338</v>
      </c>
      <c r="C136" s="7">
        <v>2019</v>
      </c>
      <c r="D136" s="9" t="s">
        <v>5</v>
      </c>
      <c r="E136" s="9" t="s">
        <v>34</v>
      </c>
      <c r="F136" s="23">
        <v>0.91900000000000004</v>
      </c>
    </row>
    <row r="137" spans="1:6">
      <c r="A137" s="19" t="s">
        <v>6</v>
      </c>
      <c r="B137" s="19" t="s">
        <v>339</v>
      </c>
      <c r="C137" s="7">
        <v>2019</v>
      </c>
      <c r="D137" s="9" t="s">
        <v>5</v>
      </c>
      <c r="E137" s="9" t="s">
        <v>34</v>
      </c>
      <c r="F137" s="23">
        <v>0.91900000000000004</v>
      </c>
    </row>
    <row r="138" spans="1:6">
      <c r="A138" s="19" t="s">
        <v>7</v>
      </c>
      <c r="B138" s="19" t="s">
        <v>340</v>
      </c>
      <c r="C138" s="7">
        <v>2019</v>
      </c>
      <c r="D138" s="9" t="s">
        <v>5</v>
      </c>
      <c r="E138" s="9" t="s">
        <v>34</v>
      </c>
      <c r="F138" s="23">
        <v>0.16954927</v>
      </c>
    </row>
    <row r="139" spans="1:6">
      <c r="A139" s="19" t="s">
        <v>8</v>
      </c>
      <c r="B139" s="19" t="s">
        <v>341</v>
      </c>
      <c r="C139" s="7">
        <v>2019</v>
      </c>
      <c r="D139" s="9" t="s">
        <v>5</v>
      </c>
      <c r="E139" s="9" t="s">
        <v>34</v>
      </c>
      <c r="F139" s="23">
        <v>0.69082520999999997</v>
      </c>
    </row>
    <row r="140" spans="1:6">
      <c r="A140" s="19" t="s">
        <v>9</v>
      </c>
      <c r="B140" s="19" t="s">
        <v>342</v>
      </c>
      <c r="C140" s="7">
        <v>2019</v>
      </c>
      <c r="D140" s="9" t="s">
        <v>5</v>
      </c>
      <c r="E140" s="9" t="s">
        <v>34</v>
      </c>
      <c r="F140" s="23">
        <v>0.45800000000000002</v>
      </c>
    </row>
    <row r="141" spans="1:6">
      <c r="A141" s="19" t="s">
        <v>10</v>
      </c>
      <c r="B141" s="19" t="s">
        <v>343</v>
      </c>
      <c r="C141" s="7">
        <v>2019</v>
      </c>
      <c r="D141" s="9" t="s">
        <v>5</v>
      </c>
      <c r="E141" s="9" t="s">
        <v>34</v>
      </c>
      <c r="F141" s="23">
        <v>1.8025900000000001E-2</v>
      </c>
    </row>
    <row r="142" spans="1:6">
      <c r="A142" s="19" t="s">
        <v>11</v>
      </c>
      <c r="B142" s="19" t="s">
        <v>344</v>
      </c>
      <c r="C142" s="7">
        <v>2019</v>
      </c>
      <c r="D142" s="9" t="s">
        <v>5</v>
      </c>
      <c r="E142" s="9" t="s">
        <v>34</v>
      </c>
      <c r="F142" s="23">
        <v>0.71991843</v>
      </c>
    </row>
    <row r="143" spans="1:6">
      <c r="A143" s="19" t="s">
        <v>12</v>
      </c>
      <c r="B143" s="19" t="s">
        <v>345</v>
      </c>
      <c r="C143" s="7">
        <v>2019</v>
      </c>
      <c r="D143" s="9" t="s">
        <v>5</v>
      </c>
      <c r="E143" s="9" t="s">
        <v>34</v>
      </c>
      <c r="F143" s="23">
        <v>1.28461932</v>
      </c>
    </row>
    <row r="144" spans="1:6">
      <c r="A144" s="19" t="s">
        <v>13</v>
      </c>
      <c r="B144" s="19" t="s">
        <v>346</v>
      </c>
      <c r="C144" s="7">
        <v>2019</v>
      </c>
      <c r="D144" s="9" t="s">
        <v>5</v>
      </c>
      <c r="E144" s="9" t="s">
        <v>34</v>
      </c>
      <c r="F144" s="23">
        <v>0.44431084999999998</v>
      </c>
    </row>
    <row r="145" spans="1:6">
      <c r="A145" s="19" t="s">
        <v>14</v>
      </c>
      <c r="B145" s="19" t="s">
        <v>347</v>
      </c>
      <c r="C145" s="7">
        <v>2019</v>
      </c>
      <c r="D145" s="9" t="s">
        <v>5</v>
      </c>
      <c r="E145" s="9" t="s">
        <v>34</v>
      </c>
      <c r="F145" s="23">
        <v>0.45384971000000002</v>
      </c>
    </row>
    <row r="146" spans="1:6">
      <c r="A146" s="19" t="s">
        <v>15</v>
      </c>
      <c r="B146" s="19" t="s">
        <v>348</v>
      </c>
      <c r="C146" s="7">
        <v>2019</v>
      </c>
      <c r="D146" s="9" t="s">
        <v>5</v>
      </c>
      <c r="E146" s="9" t="s">
        <v>34</v>
      </c>
      <c r="F146" s="23">
        <v>0.31482666999999998</v>
      </c>
    </row>
    <row r="147" spans="1:6">
      <c r="A147" s="19" t="s">
        <v>16</v>
      </c>
      <c r="B147" s="19" t="s">
        <v>349</v>
      </c>
      <c r="C147" s="7">
        <v>2019</v>
      </c>
      <c r="D147" s="9" t="s">
        <v>5</v>
      </c>
      <c r="E147" s="9" t="s">
        <v>34</v>
      </c>
      <c r="F147" s="23">
        <v>0.62329221999999995</v>
      </c>
    </row>
    <row r="148" spans="1:6">
      <c r="A148" s="19" t="s">
        <v>17</v>
      </c>
      <c r="B148" s="19" t="s">
        <v>350</v>
      </c>
      <c r="C148" s="7">
        <v>2019</v>
      </c>
      <c r="D148" s="9" t="s">
        <v>5</v>
      </c>
      <c r="E148" s="9" t="s">
        <v>34</v>
      </c>
      <c r="F148" s="23">
        <v>0.46009391999999999</v>
      </c>
    </row>
    <row r="149" spans="1:6">
      <c r="A149" s="19" t="s">
        <v>18</v>
      </c>
      <c r="B149" s="19" t="s">
        <v>351</v>
      </c>
      <c r="C149" s="7">
        <v>2019</v>
      </c>
      <c r="D149" s="9" t="s">
        <v>5</v>
      </c>
      <c r="E149" s="9" t="s">
        <v>34</v>
      </c>
      <c r="F149" s="23">
        <v>0.80000731999999997</v>
      </c>
    </row>
    <row r="150" spans="1:6">
      <c r="A150" s="19" t="s">
        <v>19</v>
      </c>
      <c r="B150" s="19" t="s">
        <v>352</v>
      </c>
      <c r="C150" s="7">
        <v>2019</v>
      </c>
      <c r="D150" s="9" t="s">
        <v>5</v>
      </c>
      <c r="E150" s="9" t="s">
        <v>34</v>
      </c>
      <c r="F150" s="23">
        <v>0.49237391000000003</v>
      </c>
    </row>
    <row r="151" spans="1:6">
      <c r="A151" s="19" t="s">
        <v>20</v>
      </c>
      <c r="B151" s="19" t="s">
        <v>353</v>
      </c>
      <c r="C151" s="7">
        <v>2019</v>
      </c>
      <c r="D151" s="9" t="s">
        <v>5</v>
      </c>
      <c r="E151" s="9" t="s">
        <v>34</v>
      </c>
      <c r="F151" s="23">
        <v>0.53185627999999996</v>
      </c>
    </row>
    <row r="152" spans="1:6">
      <c r="A152" s="19" t="s">
        <v>21</v>
      </c>
      <c r="B152" s="19" t="s">
        <v>354</v>
      </c>
      <c r="C152" s="7">
        <v>2019</v>
      </c>
      <c r="D152" s="9" t="s">
        <v>5</v>
      </c>
      <c r="E152" s="9" t="s">
        <v>34</v>
      </c>
      <c r="F152" s="23">
        <v>0.43691137000000002</v>
      </c>
    </row>
    <row r="153" spans="1:6">
      <c r="A153" s="19" t="s">
        <v>22</v>
      </c>
      <c r="B153" s="19" t="s">
        <v>355</v>
      </c>
      <c r="C153" s="7">
        <v>2019</v>
      </c>
      <c r="D153" s="9" t="s">
        <v>5</v>
      </c>
      <c r="E153" s="9" t="s">
        <v>34</v>
      </c>
      <c r="F153" s="23">
        <v>0.74816291000000001</v>
      </c>
    </row>
    <row r="154" spans="1:6">
      <c r="A154" s="19" t="s">
        <v>23</v>
      </c>
      <c r="B154" s="19" t="s">
        <v>356</v>
      </c>
      <c r="C154" s="7">
        <v>2019</v>
      </c>
      <c r="D154" s="9" t="s">
        <v>5</v>
      </c>
      <c r="E154" s="9" t="s">
        <v>34</v>
      </c>
      <c r="F154" s="23">
        <v>0.1005413</v>
      </c>
    </row>
    <row r="155" spans="1:6">
      <c r="A155" s="19" t="s">
        <v>24</v>
      </c>
      <c r="B155" s="19" t="s">
        <v>357</v>
      </c>
      <c r="C155" s="7">
        <v>2019</v>
      </c>
      <c r="D155" s="9" t="s">
        <v>5</v>
      </c>
      <c r="E155" s="9" t="s">
        <v>34</v>
      </c>
      <c r="F155" s="23">
        <v>0.32937031</v>
      </c>
    </row>
    <row r="156" spans="1:6">
      <c r="A156" s="19" t="s">
        <v>25</v>
      </c>
      <c r="B156" s="19" t="s">
        <v>358</v>
      </c>
      <c r="C156" s="7">
        <v>2019</v>
      </c>
      <c r="D156" s="9" t="s">
        <v>5</v>
      </c>
      <c r="E156" s="9" t="s">
        <v>34</v>
      </c>
      <c r="F156" s="23">
        <v>0.26949255999999999</v>
      </c>
    </row>
    <row r="157" spans="1:6">
      <c r="A157" s="19" t="s">
        <v>26</v>
      </c>
      <c r="B157" s="19" t="s">
        <v>359</v>
      </c>
      <c r="C157" s="7">
        <v>2019</v>
      </c>
      <c r="D157" s="9" t="s">
        <v>5</v>
      </c>
      <c r="E157" s="9" t="s">
        <v>34</v>
      </c>
      <c r="F157" s="23">
        <v>0.17</v>
      </c>
    </row>
    <row r="158" spans="1:6">
      <c r="A158" s="19" t="s">
        <v>27</v>
      </c>
      <c r="B158" s="19" t="s">
        <v>360</v>
      </c>
      <c r="C158" s="7">
        <v>2019</v>
      </c>
      <c r="D158" s="9" t="s">
        <v>5</v>
      </c>
      <c r="E158" s="9" t="s">
        <v>34</v>
      </c>
      <c r="F158" s="23">
        <v>0.36561856999999998</v>
      </c>
    </row>
    <row r="159" spans="1:6">
      <c r="A159" s="19" t="s">
        <v>28</v>
      </c>
      <c r="B159" s="19" t="s">
        <v>361</v>
      </c>
      <c r="C159" s="7">
        <v>2019</v>
      </c>
      <c r="D159" s="9" t="s">
        <v>5</v>
      </c>
      <c r="E159" s="9" t="s">
        <v>34</v>
      </c>
      <c r="F159" s="23">
        <v>0.40234590999999997</v>
      </c>
    </row>
    <row r="160" spans="1:6">
      <c r="A160" s="19" t="s">
        <v>29</v>
      </c>
      <c r="B160" s="19" t="s">
        <v>362</v>
      </c>
      <c r="C160" s="7">
        <v>2019</v>
      </c>
      <c r="D160" s="9" t="s">
        <v>5</v>
      </c>
      <c r="E160" s="9" t="s">
        <v>34</v>
      </c>
      <c r="F160" s="23">
        <v>0.83200315000000002</v>
      </c>
    </row>
    <row r="161" spans="1:6">
      <c r="A161" s="19" t="s">
        <v>30</v>
      </c>
      <c r="B161" s="19" t="s">
        <v>363</v>
      </c>
      <c r="C161" s="7">
        <v>2019</v>
      </c>
      <c r="D161" s="9" t="s">
        <v>5</v>
      </c>
      <c r="E161" s="9" t="s">
        <v>34</v>
      </c>
      <c r="F161" s="23">
        <v>2.0426409999999999E-2</v>
      </c>
    </row>
    <row r="162" spans="1:6">
      <c r="A162" s="19" t="s">
        <v>31</v>
      </c>
      <c r="B162" s="19" t="s">
        <v>364</v>
      </c>
      <c r="C162" s="7">
        <v>2019</v>
      </c>
      <c r="D162" s="9" t="s">
        <v>5</v>
      </c>
      <c r="E162" s="9" t="s">
        <v>34</v>
      </c>
      <c r="F162" s="23">
        <v>0.33079978999999998</v>
      </c>
    </row>
    <row r="163" spans="1:6">
      <c r="A163" s="19" t="s">
        <v>32</v>
      </c>
      <c r="B163" s="19" t="s">
        <v>365</v>
      </c>
      <c r="C163" s="7">
        <v>2019</v>
      </c>
      <c r="D163" s="9" t="s">
        <v>5</v>
      </c>
      <c r="E163" s="9" t="s">
        <v>34</v>
      </c>
      <c r="F163" s="23">
        <v>0.60430240999999996</v>
      </c>
    </row>
    <row r="164" spans="1:6">
      <c r="A164" s="19" t="s">
        <v>33</v>
      </c>
      <c r="B164" s="19" t="s">
        <v>366</v>
      </c>
      <c r="C164" s="7">
        <v>2019</v>
      </c>
      <c r="D164" s="9" t="s">
        <v>5</v>
      </c>
      <c r="E164" s="9" t="s">
        <v>34</v>
      </c>
      <c r="F164" s="23">
        <v>9.7598939999999995E-2</v>
      </c>
    </row>
    <row r="165" spans="1:6">
      <c r="A165" s="19" t="s">
        <v>34</v>
      </c>
      <c r="B165" s="19" t="s">
        <v>367</v>
      </c>
      <c r="C165" s="7">
        <v>2019</v>
      </c>
      <c r="D165" s="9" t="s">
        <v>5</v>
      </c>
      <c r="E165" s="9" t="s">
        <v>34</v>
      </c>
      <c r="F165" s="23">
        <v>0.17</v>
      </c>
    </row>
    <row r="166" spans="1:6">
      <c r="A166" s="19" t="s">
        <v>35</v>
      </c>
      <c r="B166" s="19" t="s">
        <v>368</v>
      </c>
      <c r="C166" s="7">
        <v>2019</v>
      </c>
      <c r="D166" s="9" t="s">
        <v>5</v>
      </c>
      <c r="E166" s="9" t="s">
        <v>34</v>
      </c>
      <c r="F166" s="23">
        <v>0.46557694999999999</v>
      </c>
    </row>
    <row r="167" spans="1:6">
      <c r="A167" s="20" t="s">
        <v>3</v>
      </c>
      <c r="B167" s="19" t="s">
        <v>336</v>
      </c>
      <c r="C167" s="7">
        <v>2020</v>
      </c>
      <c r="D167" s="9" t="s">
        <v>5</v>
      </c>
      <c r="E167" s="9" t="s">
        <v>34</v>
      </c>
      <c r="F167" s="1">
        <v>0.48507223156249996</v>
      </c>
    </row>
    <row r="168" spans="1:6">
      <c r="A168" s="20" t="s">
        <v>4</v>
      </c>
      <c r="B168" s="19" t="s">
        <v>337</v>
      </c>
      <c r="C168" s="7">
        <v>2020</v>
      </c>
      <c r="D168" s="9" t="s">
        <v>5</v>
      </c>
      <c r="E168" s="9" t="s">
        <v>34</v>
      </c>
      <c r="F168" s="23">
        <v>0.45600000000000002</v>
      </c>
    </row>
    <row r="169" spans="1:6">
      <c r="A169" s="19" t="s">
        <v>5</v>
      </c>
      <c r="B169" s="19" t="s">
        <v>338</v>
      </c>
      <c r="C169" s="7">
        <v>2020</v>
      </c>
      <c r="D169" s="9" t="s">
        <v>5</v>
      </c>
      <c r="E169" s="9" t="s">
        <v>34</v>
      </c>
      <c r="F169" s="23">
        <v>0.9</v>
      </c>
    </row>
    <row r="170" spans="1:6">
      <c r="A170" s="19" t="s">
        <v>6</v>
      </c>
      <c r="B170" s="19" t="s">
        <v>339</v>
      </c>
      <c r="C170" s="7">
        <v>2020</v>
      </c>
      <c r="D170" s="9" t="s">
        <v>5</v>
      </c>
      <c r="E170" s="9" t="s">
        <v>34</v>
      </c>
      <c r="F170" s="23">
        <v>0.9</v>
      </c>
    </row>
    <row r="171" spans="1:6">
      <c r="A171" s="19" t="s">
        <v>7</v>
      </c>
      <c r="B171" s="19" t="s">
        <v>340</v>
      </c>
      <c r="C171" s="7">
        <v>2020</v>
      </c>
      <c r="D171" s="9" t="s">
        <v>5</v>
      </c>
      <c r="E171" s="9" t="s">
        <v>34</v>
      </c>
      <c r="F171" s="23">
        <v>0.17851961999999999</v>
      </c>
    </row>
    <row r="172" spans="1:6">
      <c r="A172" s="19" t="s">
        <v>8</v>
      </c>
      <c r="B172" s="19" t="s">
        <v>341</v>
      </c>
      <c r="C172" s="7">
        <v>2020</v>
      </c>
      <c r="D172" s="9" t="s">
        <v>5</v>
      </c>
      <c r="E172" s="9" t="s">
        <v>34</v>
      </c>
      <c r="F172" s="23">
        <v>0.75949171000000004</v>
      </c>
    </row>
    <row r="173" spans="1:6">
      <c r="A173" s="19" t="s">
        <v>9</v>
      </c>
      <c r="B173" s="19" t="s">
        <v>342</v>
      </c>
      <c r="C173" s="7">
        <v>2020</v>
      </c>
      <c r="D173" s="9" t="s">
        <v>5</v>
      </c>
      <c r="E173" s="9" t="s">
        <v>34</v>
      </c>
      <c r="F173" s="23">
        <v>0.45600000000000002</v>
      </c>
    </row>
    <row r="174" spans="1:6">
      <c r="A174" s="19" t="s">
        <v>10</v>
      </c>
      <c r="B174" s="19" t="s">
        <v>343</v>
      </c>
      <c r="C174" s="7">
        <v>2020</v>
      </c>
      <c r="D174" s="9" t="s">
        <v>5</v>
      </c>
      <c r="E174" s="9" t="s">
        <v>34</v>
      </c>
      <c r="F174" s="23">
        <v>1.7026289999999999E-2</v>
      </c>
    </row>
    <row r="175" spans="1:6">
      <c r="A175" s="19" t="s">
        <v>11</v>
      </c>
      <c r="B175" s="19" t="s">
        <v>344</v>
      </c>
      <c r="C175" s="7">
        <v>2020</v>
      </c>
      <c r="D175" s="9" t="s">
        <v>5</v>
      </c>
      <c r="E175" s="9" t="s">
        <v>34</v>
      </c>
      <c r="F175" s="23">
        <v>0.71590390000000004</v>
      </c>
    </row>
    <row r="176" spans="1:6">
      <c r="A176" s="19" t="s">
        <v>12</v>
      </c>
      <c r="B176" s="19" t="s">
        <v>345</v>
      </c>
      <c r="C176" s="7">
        <v>2020</v>
      </c>
      <c r="D176" s="9" t="s">
        <v>5</v>
      </c>
      <c r="E176" s="9" t="s">
        <v>34</v>
      </c>
      <c r="F176" s="23">
        <v>1.2652906100000001</v>
      </c>
    </row>
    <row r="177" spans="1:6">
      <c r="A177" s="19" t="s">
        <v>13</v>
      </c>
      <c r="B177" s="19" t="s">
        <v>346</v>
      </c>
      <c r="C177" s="7">
        <v>2020</v>
      </c>
      <c r="D177" s="9" t="s">
        <v>5</v>
      </c>
      <c r="E177" s="9" t="s">
        <v>34</v>
      </c>
      <c r="F177" s="23">
        <v>0.63825094000000004</v>
      </c>
    </row>
    <row r="178" spans="1:6">
      <c r="A178" s="19" t="s">
        <v>14</v>
      </c>
      <c r="B178" s="19" t="s">
        <v>347</v>
      </c>
      <c r="C178" s="7">
        <v>2020</v>
      </c>
      <c r="D178" s="9" t="s">
        <v>5</v>
      </c>
      <c r="E178" s="9" t="s">
        <v>34</v>
      </c>
      <c r="F178" s="23">
        <v>0.45266132999999997</v>
      </c>
    </row>
    <row r="179" spans="1:6">
      <c r="A179" s="19" t="s">
        <v>15</v>
      </c>
      <c r="B179" s="19" t="s">
        <v>348</v>
      </c>
      <c r="C179" s="7">
        <v>2020</v>
      </c>
      <c r="D179" s="9" t="s">
        <v>5</v>
      </c>
      <c r="E179" s="9" t="s">
        <v>34</v>
      </c>
      <c r="F179" s="23">
        <v>0.29203476</v>
      </c>
    </row>
    <row r="180" spans="1:6">
      <c r="A180" s="19" t="s">
        <v>16</v>
      </c>
      <c r="B180" s="19" t="s">
        <v>349</v>
      </c>
      <c r="C180" s="7">
        <v>2020</v>
      </c>
      <c r="D180" s="9" t="s">
        <v>5</v>
      </c>
      <c r="E180" s="9" t="s">
        <v>34</v>
      </c>
      <c r="F180" s="23">
        <v>0.61588323</v>
      </c>
    </row>
    <row r="181" spans="1:6">
      <c r="A181" s="19" t="s">
        <v>17</v>
      </c>
      <c r="B181" s="19" t="s">
        <v>350</v>
      </c>
      <c r="C181" s="7">
        <v>2020</v>
      </c>
      <c r="D181" s="9" t="s">
        <v>5</v>
      </c>
      <c r="E181" s="9" t="s">
        <v>34</v>
      </c>
      <c r="F181" s="23">
        <v>0.45688432000000001</v>
      </c>
    </row>
    <row r="182" spans="1:6">
      <c r="A182" s="19" t="s">
        <v>18</v>
      </c>
      <c r="B182" s="19" t="s">
        <v>351</v>
      </c>
      <c r="C182" s="7">
        <v>2020</v>
      </c>
      <c r="D182" s="9" t="s">
        <v>5</v>
      </c>
      <c r="E182" s="9" t="s">
        <v>34</v>
      </c>
      <c r="F182" s="23">
        <v>0.77712468999999995</v>
      </c>
    </row>
    <row r="183" spans="1:6">
      <c r="A183" s="19" t="s">
        <v>19</v>
      </c>
      <c r="B183" s="19" t="s">
        <v>352</v>
      </c>
      <c r="C183" s="7">
        <v>2020</v>
      </c>
      <c r="D183" s="9" t="s">
        <v>5</v>
      </c>
      <c r="E183" s="9" t="s">
        <v>34</v>
      </c>
      <c r="F183" s="23">
        <v>0.46929853999999999</v>
      </c>
    </row>
    <row r="184" spans="1:6">
      <c r="A184" s="19" t="s">
        <v>20</v>
      </c>
      <c r="B184" s="19" t="s">
        <v>353</v>
      </c>
      <c r="C184" s="7">
        <v>2020</v>
      </c>
      <c r="D184" s="9" t="s">
        <v>5</v>
      </c>
      <c r="E184" s="9" t="s">
        <v>34</v>
      </c>
      <c r="F184" s="23">
        <v>0.49219363999999999</v>
      </c>
    </row>
    <row r="185" spans="1:6">
      <c r="A185" s="19" t="s">
        <v>21</v>
      </c>
      <c r="B185" s="19" t="s">
        <v>354</v>
      </c>
      <c r="C185" s="7">
        <v>2020</v>
      </c>
      <c r="D185" s="9" t="s">
        <v>5</v>
      </c>
      <c r="E185" s="9" t="s">
        <v>34</v>
      </c>
      <c r="F185" s="23">
        <v>0.43636575999999999</v>
      </c>
    </row>
    <row r="186" spans="1:6">
      <c r="A186" s="19" t="s">
        <v>22</v>
      </c>
      <c r="B186" s="19" t="s">
        <v>355</v>
      </c>
      <c r="C186" s="7">
        <v>2020</v>
      </c>
      <c r="D186" s="9" t="s">
        <v>5</v>
      </c>
      <c r="E186" s="9" t="s">
        <v>34</v>
      </c>
      <c r="F186" s="23">
        <v>0.74068476000000005</v>
      </c>
    </row>
    <row r="187" spans="1:6">
      <c r="A187" s="19" t="s">
        <v>23</v>
      </c>
      <c r="B187" s="19" t="s">
        <v>356</v>
      </c>
      <c r="C187" s="7">
        <v>2020</v>
      </c>
      <c r="D187" s="9" t="s">
        <v>5</v>
      </c>
      <c r="E187" s="9" t="s">
        <v>34</v>
      </c>
      <c r="F187" s="23">
        <v>9.6356590000000006E-2</v>
      </c>
    </row>
    <row r="188" spans="1:6">
      <c r="A188" s="19" t="s">
        <v>24</v>
      </c>
      <c r="B188" s="19" t="s">
        <v>357</v>
      </c>
      <c r="C188" s="7">
        <v>2020</v>
      </c>
      <c r="D188" s="9" t="s">
        <v>5</v>
      </c>
      <c r="E188" s="9" t="s">
        <v>34</v>
      </c>
      <c r="F188" s="23">
        <v>0.30632864999999998</v>
      </c>
    </row>
    <row r="189" spans="1:6">
      <c r="A189" s="19" t="s">
        <v>25</v>
      </c>
      <c r="B189" s="19" t="s">
        <v>358</v>
      </c>
      <c r="C189" s="7">
        <v>2020</v>
      </c>
      <c r="D189" s="9" t="s">
        <v>5</v>
      </c>
      <c r="E189" s="9" t="s">
        <v>34</v>
      </c>
      <c r="F189" s="23">
        <v>0.26904212</v>
      </c>
    </row>
    <row r="190" spans="1:6">
      <c r="A190" s="19" t="s">
        <v>26</v>
      </c>
      <c r="B190" s="19" t="s">
        <v>359</v>
      </c>
      <c r="C190" s="7">
        <v>2020</v>
      </c>
      <c r="D190" s="9" t="s">
        <v>5</v>
      </c>
      <c r="E190" s="9" t="s">
        <v>34</v>
      </c>
      <c r="F190" s="23">
        <v>0.17899999999999999</v>
      </c>
    </row>
    <row r="191" spans="1:6">
      <c r="A191" s="19" t="s">
        <v>27</v>
      </c>
      <c r="B191" s="19" t="s">
        <v>360</v>
      </c>
      <c r="C191" s="7">
        <v>2020</v>
      </c>
      <c r="D191" s="9" t="s">
        <v>5</v>
      </c>
      <c r="E191" s="9" t="s">
        <v>34</v>
      </c>
      <c r="F191" s="23">
        <v>0.55046993</v>
      </c>
    </row>
    <row r="192" spans="1:6">
      <c r="A192" s="19" t="s">
        <v>28</v>
      </c>
      <c r="B192" s="19" t="s">
        <v>361</v>
      </c>
      <c r="C192" s="7">
        <v>2020</v>
      </c>
      <c r="D192" s="9" t="s">
        <v>5</v>
      </c>
      <c r="E192" s="9" t="s">
        <v>34</v>
      </c>
      <c r="F192" s="23">
        <v>0.40434590999999998</v>
      </c>
    </row>
    <row r="193" spans="1:6">
      <c r="A193" s="19" t="s">
        <v>29</v>
      </c>
      <c r="B193" s="19" t="s">
        <v>362</v>
      </c>
      <c r="C193" s="7">
        <v>2020</v>
      </c>
      <c r="D193" s="9" t="s">
        <v>5</v>
      </c>
      <c r="E193" s="9" t="s">
        <v>34</v>
      </c>
      <c r="F193" s="23">
        <v>0.83291967</v>
      </c>
    </row>
    <row r="194" spans="1:6">
      <c r="A194" s="19" t="s">
        <v>30</v>
      </c>
      <c r="B194" s="19" t="s">
        <v>363</v>
      </c>
      <c r="C194" s="7">
        <v>2020</v>
      </c>
      <c r="D194" s="9" t="s">
        <v>5</v>
      </c>
      <c r="E194" s="9" t="s">
        <v>34</v>
      </c>
      <c r="F194" s="23">
        <v>1.9579180000000002E-2</v>
      </c>
    </row>
    <row r="195" spans="1:6">
      <c r="A195" s="19" t="s">
        <v>31</v>
      </c>
      <c r="B195" s="19" t="s">
        <v>364</v>
      </c>
      <c r="C195" s="7">
        <v>2020</v>
      </c>
      <c r="D195" s="9" t="s">
        <v>5</v>
      </c>
      <c r="E195" s="9" t="s">
        <v>34</v>
      </c>
      <c r="F195" s="23">
        <v>0.32895073000000002</v>
      </c>
    </row>
    <row r="196" spans="1:6">
      <c r="A196" s="19" t="s">
        <v>32</v>
      </c>
      <c r="B196" s="19" t="s">
        <v>365</v>
      </c>
      <c r="C196" s="7">
        <v>2020</v>
      </c>
      <c r="D196" s="9" t="s">
        <v>5</v>
      </c>
      <c r="E196" s="9" t="s">
        <v>34</v>
      </c>
      <c r="F196" s="23">
        <v>0.56737517999999998</v>
      </c>
    </row>
    <row r="197" spans="1:6">
      <c r="A197" s="19" t="s">
        <v>33</v>
      </c>
      <c r="B197" s="19" t="s">
        <v>366</v>
      </c>
      <c r="C197" s="7">
        <v>2020</v>
      </c>
      <c r="D197" s="9" t="s">
        <v>5</v>
      </c>
      <c r="E197" s="9" t="s">
        <v>34</v>
      </c>
      <c r="F197" s="23">
        <v>9.7571420000000006E-2</v>
      </c>
    </row>
    <row r="198" spans="1:6">
      <c r="A198" s="19" t="s">
        <v>34</v>
      </c>
      <c r="B198" s="19" t="s">
        <v>367</v>
      </c>
      <c r="C198" s="7">
        <v>2020</v>
      </c>
      <c r="D198" s="9" t="s">
        <v>5</v>
      </c>
      <c r="E198" s="9" t="s">
        <v>34</v>
      </c>
      <c r="F198" s="23">
        <v>0.17899999999999999</v>
      </c>
    </row>
    <row r="199" spans="1:6">
      <c r="A199" s="19" t="s">
        <v>35</v>
      </c>
      <c r="B199" s="19" t="s">
        <v>368</v>
      </c>
      <c r="C199" s="7">
        <v>2020</v>
      </c>
      <c r="D199" s="9" t="s">
        <v>5</v>
      </c>
      <c r="E199" s="9" t="s">
        <v>34</v>
      </c>
      <c r="F199" s="23">
        <v>0.67175792999999995</v>
      </c>
    </row>
    <row r="200" spans="1:6">
      <c r="A200" s="20" t="s">
        <v>3</v>
      </c>
      <c r="B200" s="19" t="s">
        <v>336</v>
      </c>
      <c r="C200" s="7">
        <v>2021</v>
      </c>
      <c r="D200" s="9" t="s">
        <v>5</v>
      </c>
      <c r="E200" s="9" t="s">
        <v>34</v>
      </c>
      <c r="F200" s="1">
        <f>AVERAGE(F201:F232)</f>
        <v>0.471619248125</v>
      </c>
    </row>
    <row r="201" spans="1:6">
      <c r="A201" s="20" t="s">
        <v>4</v>
      </c>
      <c r="B201" s="19" t="s">
        <v>337</v>
      </c>
      <c r="C201" s="7">
        <v>2021</v>
      </c>
      <c r="D201" s="9" t="s">
        <v>5</v>
      </c>
      <c r="E201" s="9" t="s">
        <v>34</v>
      </c>
      <c r="F201" s="23">
        <v>0.45301184</v>
      </c>
    </row>
    <row r="202" spans="1:6">
      <c r="A202" s="19" t="s">
        <v>5</v>
      </c>
      <c r="B202" s="19" t="s">
        <v>338</v>
      </c>
      <c r="C202" s="7">
        <v>2021</v>
      </c>
      <c r="D202" s="9" t="s">
        <v>5</v>
      </c>
      <c r="E202" s="9" t="s">
        <v>34</v>
      </c>
      <c r="F202" s="23">
        <v>0.90100000000000002</v>
      </c>
    </row>
    <row r="203" spans="1:6">
      <c r="A203" s="19" t="s">
        <v>6</v>
      </c>
      <c r="B203" s="19" t="s">
        <v>339</v>
      </c>
      <c r="C203" s="7">
        <v>2021</v>
      </c>
      <c r="D203" s="9" t="s">
        <v>5</v>
      </c>
      <c r="E203" s="9" t="s">
        <v>34</v>
      </c>
      <c r="F203" s="23">
        <v>0.90100000000000002</v>
      </c>
    </row>
    <row r="204" spans="1:6">
      <c r="A204" s="19" t="s">
        <v>7</v>
      </c>
      <c r="B204" s="19" t="s">
        <v>340</v>
      </c>
      <c r="C204" s="7">
        <v>2021</v>
      </c>
      <c r="D204" s="9" t="s">
        <v>5</v>
      </c>
      <c r="E204" s="9" t="s">
        <v>34</v>
      </c>
      <c r="F204" s="23">
        <v>0.18298433</v>
      </c>
    </row>
    <row r="205" spans="1:6">
      <c r="A205" s="19" t="s">
        <v>8</v>
      </c>
      <c r="B205" s="19" t="s">
        <v>341</v>
      </c>
      <c r="C205" s="7">
        <v>2021</v>
      </c>
      <c r="D205" s="9" t="s">
        <v>5</v>
      </c>
      <c r="E205" s="9" t="s">
        <v>34</v>
      </c>
      <c r="F205" s="23">
        <v>0.71630371000000004</v>
      </c>
    </row>
    <row r="206" spans="1:6">
      <c r="A206" s="19" t="s">
        <v>9</v>
      </c>
      <c r="B206" s="19" t="s">
        <v>342</v>
      </c>
      <c r="C206" s="7">
        <v>2021</v>
      </c>
      <c r="D206" s="9" t="s">
        <v>5</v>
      </c>
      <c r="E206" s="9" t="s">
        <v>34</v>
      </c>
      <c r="F206" s="23">
        <v>0.45300000000000001</v>
      </c>
    </row>
    <row r="207" spans="1:6">
      <c r="A207" s="19" t="s">
        <v>10</v>
      </c>
      <c r="B207" s="19" t="s">
        <v>343</v>
      </c>
      <c r="C207" s="7">
        <v>2021</v>
      </c>
      <c r="D207" s="9" t="s">
        <v>5</v>
      </c>
      <c r="E207" s="9" t="s">
        <v>34</v>
      </c>
      <c r="F207" s="23">
        <v>1.700016E-2</v>
      </c>
    </row>
    <row r="208" spans="1:6">
      <c r="A208" s="19" t="s">
        <v>11</v>
      </c>
      <c r="B208" s="19" t="s">
        <v>344</v>
      </c>
      <c r="C208" s="7">
        <v>2021</v>
      </c>
      <c r="D208" s="9" t="s">
        <v>5</v>
      </c>
      <c r="E208" s="9" t="s">
        <v>34</v>
      </c>
      <c r="F208" s="23">
        <v>0.69903519000000003</v>
      </c>
    </row>
    <row r="209" spans="1:6">
      <c r="A209" s="19" t="s">
        <v>12</v>
      </c>
      <c r="B209" s="19" t="s">
        <v>345</v>
      </c>
      <c r="C209" s="7">
        <v>2021</v>
      </c>
      <c r="D209" s="9" t="s">
        <v>5</v>
      </c>
      <c r="E209" s="9" t="s">
        <v>34</v>
      </c>
      <c r="F209" s="23">
        <v>1.21132536</v>
      </c>
    </row>
    <row r="210" spans="1:6">
      <c r="A210" s="19" t="s">
        <v>13</v>
      </c>
      <c r="B210" s="19" t="s">
        <v>346</v>
      </c>
      <c r="C210" s="7">
        <v>2021</v>
      </c>
      <c r="D210" s="9" t="s">
        <v>5</v>
      </c>
      <c r="E210" s="9" t="s">
        <v>34</v>
      </c>
      <c r="F210" s="23">
        <v>0.56601025999999999</v>
      </c>
    </row>
    <row r="211" spans="1:6">
      <c r="A211" s="19" t="s">
        <v>14</v>
      </c>
      <c r="B211" s="19" t="s">
        <v>347</v>
      </c>
      <c r="C211" s="7">
        <v>2021</v>
      </c>
      <c r="D211" s="9" t="s">
        <v>5</v>
      </c>
      <c r="E211" s="9" t="s">
        <v>34</v>
      </c>
      <c r="F211" s="23">
        <v>0.44899507</v>
      </c>
    </row>
    <row r="212" spans="1:6">
      <c r="A212" s="19" t="s">
        <v>15</v>
      </c>
      <c r="B212" s="19" t="s">
        <v>348</v>
      </c>
      <c r="C212" s="7">
        <v>2021</v>
      </c>
      <c r="D212" s="9" t="s">
        <v>5</v>
      </c>
      <c r="E212" s="9" t="s">
        <v>34</v>
      </c>
      <c r="F212" s="23">
        <v>0.28959648999999998</v>
      </c>
    </row>
    <row r="213" spans="1:6">
      <c r="A213" s="19" t="s">
        <v>16</v>
      </c>
      <c r="B213" s="19" t="s">
        <v>349</v>
      </c>
      <c r="C213" s="7">
        <v>2021</v>
      </c>
      <c r="D213" s="9" t="s">
        <v>5</v>
      </c>
      <c r="E213" s="9" t="s">
        <v>34</v>
      </c>
      <c r="F213" s="23">
        <v>0.59186316000000005</v>
      </c>
    </row>
    <row r="214" spans="1:6">
      <c r="A214" s="19" t="s">
        <v>17</v>
      </c>
      <c r="B214" s="19" t="s">
        <v>350</v>
      </c>
      <c r="C214" s="7">
        <v>2021</v>
      </c>
      <c r="D214" s="9" t="s">
        <v>5</v>
      </c>
      <c r="E214" s="9" t="s">
        <v>34</v>
      </c>
      <c r="F214" s="23">
        <v>0.45397225000000002</v>
      </c>
    </row>
    <row r="215" spans="1:6">
      <c r="A215" s="19" t="s">
        <v>18</v>
      </c>
      <c r="B215" s="19" t="s">
        <v>351</v>
      </c>
      <c r="C215" s="7">
        <v>2021</v>
      </c>
      <c r="D215" s="9" t="s">
        <v>5</v>
      </c>
      <c r="E215" s="9" t="s">
        <v>34</v>
      </c>
      <c r="F215" s="23">
        <v>0.74708505999999997</v>
      </c>
    </row>
    <row r="216" spans="1:6">
      <c r="A216" s="19" t="s">
        <v>19</v>
      </c>
      <c r="B216" s="19" t="s">
        <v>352</v>
      </c>
      <c r="C216" s="7">
        <v>2021</v>
      </c>
      <c r="D216" s="9" t="s">
        <v>5</v>
      </c>
      <c r="E216" s="9" t="s">
        <v>34</v>
      </c>
      <c r="F216" s="23">
        <v>0.46735405000000002</v>
      </c>
    </row>
    <row r="217" spans="1:6">
      <c r="A217" s="19" t="s">
        <v>20</v>
      </c>
      <c r="B217" s="19" t="s">
        <v>353</v>
      </c>
      <c r="C217" s="7">
        <v>2021</v>
      </c>
      <c r="D217" s="9" t="s">
        <v>5</v>
      </c>
      <c r="E217" s="9" t="s">
        <v>34</v>
      </c>
      <c r="F217" s="23">
        <v>0.47920094000000002</v>
      </c>
    </row>
    <row r="218" spans="1:6">
      <c r="A218" s="19" t="s">
        <v>21</v>
      </c>
      <c r="B218" s="19" t="s">
        <v>354</v>
      </c>
      <c r="C218" s="7">
        <v>2021</v>
      </c>
      <c r="D218" s="9" t="s">
        <v>5</v>
      </c>
      <c r="E218" s="9" t="s">
        <v>34</v>
      </c>
      <c r="F218" s="23">
        <v>0.43708495000000003</v>
      </c>
    </row>
    <row r="219" spans="1:6">
      <c r="A219" s="19" t="s">
        <v>22</v>
      </c>
      <c r="B219" s="19" t="s">
        <v>355</v>
      </c>
      <c r="C219" s="7">
        <v>2021</v>
      </c>
      <c r="D219" s="9" t="s">
        <v>5</v>
      </c>
      <c r="E219" s="9" t="s">
        <v>34</v>
      </c>
      <c r="F219" s="23">
        <v>0.72563330000000004</v>
      </c>
    </row>
    <row r="220" spans="1:6">
      <c r="A220" s="19" t="s">
        <v>23</v>
      </c>
      <c r="B220" s="19" t="s">
        <v>356</v>
      </c>
      <c r="C220" s="7">
        <v>2021</v>
      </c>
      <c r="D220" s="9" t="s">
        <v>5</v>
      </c>
      <c r="E220" s="9" t="s">
        <v>34</v>
      </c>
      <c r="F220" s="23">
        <v>9.4853809999999997E-2</v>
      </c>
    </row>
    <row r="221" spans="1:6">
      <c r="A221" s="19" t="s">
        <v>24</v>
      </c>
      <c r="B221" s="19" t="s">
        <v>357</v>
      </c>
      <c r="C221" s="7">
        <v>2021</v>
      </c>
      <c r="D221" s="9" t="s">
        <v>5</v>
      </c>
      <c r="E221" s="9" t="s">
        <v>34</v>
      </c>
      <c r="F221" s="23">
        <v>0.30955896999999999</v>
      </c>
    </row>
    <row r="222" spans="1:6">
      <c r="A222" s="19" t="s">
        <v>25</v>
      </c>
      <c r="B222" s="19" t="s">
        <v>358</v>
      </c>
      <c r="C222" s="7">
        <v>2021</v>
      </c>
      <c r="D222" s="9" t="s">
        <v>5</v>
      </c>
      <c r="E222" s="9" t="s">
        <v>34</v>
      </c>
      <c r="F222" s="23">
        <v>0.26147639</v>
      </c>
    </row>
    <row r="223" spans="1:6">
      <c r="A223" s="19" t="s">
        <v>26</v>
      </c>
      <c r="B223" s="19" t="s">
        <v>359</v>
      </c>
      <c r="C223" s="7">
        <v>2021</v>
      </c>
      <c r="D223" s="9" t="s">
        <v>5</v>
      </c>
      <c r="E223" s="9" t="s">
        <v>34</v>
      </c>
      <c r="F223" s="23">
        <v>0.183</v>
      </c>
    </row>
    <row r="224" spans="1:6">
      <c r="A224" s="19" t="s">
        <v>27</v>
      </c>
      <c r="B224" s="19" t="s">
        <v>360</v>
      </c>
      <c r="C224" s="7">
        <v>2021</v>
      </c>
      <c r="D224" s="9" t="s">
        <v>5</v>
      </c>
      <c r="E224" s="9" t="s">
        <v>34</v>
      </c>
      <c r="F224" s="23">
        <v>0.47683743000000001</v>
      </c>
    </row>
    <row r="225" spans="1:6">
      <c r="A225" s="19" t="s">
        <v>28</v>
      </c>
      <c r="B225" s="19" t="s">
        <v>361</v>
      </c>
      <c r="C225" s="7">
        <v>2021</v>
      </c>
      <c r="D225" s="9" t="s">
        <v>5</v>
      </c>
      <c r="E225" s="9" t="s">
        <v>34</v>
      </c>
      <c r="F225" s="23">
        <v>0.40403030000000001</v>
      </c>
    </row>
    <row r="226" spans="1:6">
      <c r="A226" s="19" t="s">
        <v>29</v>
      </c>
      <c r="B226" s="19" t="s">
        <v>362</v>
      </c>
      <c r="C226" s="7">
        <v>2021</v>
      </c>
      <c r="D226" s="9" t="s">
        <v>5</v>
      </c>
      <c r="E226" s="9" t="s">
        <v>34</v>
      </c>
      <c r="F226" s="23">
        <v>0.83348889999999998</v>
      </c>
    </row>
    <row r="227" spans="1:6">
      <c r="A227" s="19" t="s">
        <v>30</v>
      </c>
      <c r="B227" s="19" t="s">
        <v>363</v>
      </c>
      <c r="C227" s="7">
        <v>2021</v>
      </c>
      <c r="D227" s="9" t="s">
        <v>5</v>
      </c>
      <c r="E227" s="9" t="s">
        <v>34</v>
      </c>
      <c r="F227" s="23">
        <v>1.70627E-2</v>
      </c>
    </row>
    <row r="228" spans="1:6">
      <c r="A228" s="19" t="s">
        <v>31</v>
      </c>
      <c r="B228" s="19" t="s">
        <v>364</v>
      </c>
      <c r="C228" s="7">
        <v>2021</v>
      </c>
      <c r="D228" s="9" t="s">
        <v>5</v>
      </c>
      <c r="E228" s="9" t="s">
        <v>34</v>
      </c>
      <c r="F228" s="23">
        <v>0.326685</v>
      </c>
    </row>
    <row r="229" spans="1:6">
      <c r="A229" s="19" t="s">
        <v>32</v>
      </c>
      <c r="B229" s="19" t="s">
        <v>365</v>
      </c>
      <c r="C229" s="7">
        <v>2021</v>
      </c>
      <c r="D229" s="9" t="s">
        <v>5</v>
      </c>
      <c r="E229" s="9" t="s">
        <v>34</v>
      </c>
      <c r="F229" s="23">
        <v>0.56701407999999998</v>
      </c>
    </row>
    <row r="230" spans="1:6">
      <c r="A230" s="19" t="s">
        <v>33</v>
      </c>
      <c r="B230" s="19" t="s">
        <v>366</v>
      </c>
      <c r="C230" s="7">
        <v>2021</v>
      </c>
      <c r="D230" s="9" t="s">
        <v>5</v>
      </c>
      <c r="E230" s="9" t="s">
        <v>34</v>
      </c>
      <c r="F230" s="23">
        <v>9.7797239999999994E-2</v>
      </c>
    </row>
    <row r="231" spans="1:6">
      <c r="A231" s="19" t="s">
        <v>34</v>
      </c>
      <c r="B231" s="19" t="s">
        <v>367</v>
      </c>
      <c r="C231" s="7">
        <v>2021</v>
      </c>
      <c r="D231" s="9" t="s">
        <v>5</v>
      </c>
      <c r="E231" s="9" t="s">
        <v>34</v>
      </c>
      <c r="F231" s="23">
        <v>0.183</v>
      </c>
    </row>
    <row r="232" spans="1:6">
      <c r="A232" s="19" t="s">
        <v>35</v>
      </c>
      <c r="B232" s="19" t="s">
        <v>368</v>
      </c>
      <c r="C232" s="7">
        <v>2021</v>
      </c>
      <c r="D232" s="9" t="s">
        <v>5</v>
      </c>
      <c r="E232" s="9" t="s">
        <v>34</v>
      </c>
      <c r="F232" s="23">
        <v>0.59555499999999995</v>
      </c>
    </row>
  </sheetData>
  <autoFilter ref="A1:F232" xr:uid="{00000000-0009-0000-0000-000020000000}"/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>
    <outlinePr summaryBelow="0" summaryRight="0"/>
  </sheetPr>
  <dimension ref="A1:F133"/>
  <sheetViews>
    <sheetView workbookViewId="0"/>
  </sheetViews>
  <sheetFormatPr baseColWidth="10" defaultColWidth="12.6640625" defaultRowHeight="15.75" customHeight="1"/>
  <sheetData>
    <row r="1" spans="1:6">
      <c r="A1" s="19" t="s">
        <v>1</v>
      </c>
      <c r="B1" s="19" t="s">
        <v>334</v>
      </c>
      <c r="C1" s="19" t="s">
        <v>0</v>
      </c>
      <c r="D1" s="19" t="s">
        <v>37</v>
      </c>
      <c r="E1" s="19" t="s">
        <v>39</v>
      </c>
      <c r="F1" s="19" t="s">
        <v>335</v>
      </c>
    </row>
    <row r="2" spans="1:6">
      <c r="A2" s="19" t="s">
        <v>12</v>
      </c>
      <c r="B2" s="19" t="s">
        <v>345</v>
      </c>
      <c r="C2" s="7">
        <v>2016</v>
      </c>
      <c r="D2" s="9" t="s">
        <v>5</v>
      </c>
      <c r="E2" s="9" t="s">
        <v>35</v>
      </c>
      <c r="F2" s="23">
        <v>9.5999999999999992E-3</v>
      </c>
    </row>
    <row r="3" spans="1:6">
      <c r="A3" s="19" t="s">
        <v>12</v>
      </c>
      <c r="B3" s="19" t="s">
        <v>345</v>
      </c>
      <c r="C3" s="7">
        <v>2015</v>
      </c>
      <c r="D3" s="9" t="s">
        <v>5</v>
      </c>
      <c r="E3" s="9" t="s">
        <v>35</v>
      </c>
      <c r="F3" s="23">
        <v>5.3699999999999998E-2</v>
      </c>
    </row>
    <row r="4" spans="1:6">
      <c r="A4" s="20" t="s">
        <v>4</v>
      </c>
      <c r="B4" s="19" t="s">
        <v>337</v>
      </c>
      <c r="C4" s="7">
        <v>2015</v>
      </c>
      <c r="D4" s="9" t="s">
        <v>5</v>
      </c>
      <c r="E4" s="9" t="s">
        <v>35</v>
      </c>
      <c r="F4" s="23">
        <v>6.25E-2</v>
      </c>
    </row>
    <row r="5" spans="1:6">
      <c r="A5" s="19" t="s">
        <v>12</v>
      </c>
      <c r="B5" s="19" t="s">
        <v>345</v>
      </c>
      <c r="C5" s="7">
        <v>2020</v>
      </c>
      <c r="D5" s="9" t="s">
        <v>5</v>
      </c>
      <c r="E5" s="9" t="s">
        <v>35</v>
      </c>
      <c r="F5" s="23">
        <v>7.22E-2</v>
      </c>
    </row>
    <row r="6" spans="1:6">
      <c r="A6" s="19" t="s">
        <v>12</v>
      </c>
      <c r="B6" s="19" t="s">
        <v>345</v>
      </c>
      <c r="C6" s="7">
        <v>2017</v>
      </c>
      <c r="D6" s="9" t="s">
        <v>5</v>
      </c>
      <c r="E6" s="9" t="s">
        <v>35</v>
      </c>
      <c r="F6" s="23">
        <v>7.3300000000000004E-2</v>
      </c>
    </row>
    <row r="7" spans="1:6">
      <c r="A7" s="20" t="s">
        <v>4</v>
      </c>
      <c r="B7" s="19" t="s">
        <v>337</v>
      </c>
      <c r="C7" s="7">
        <v>2016</v>
      </c>
      <c r="D7" s="9" t="s">
        <v>5</v>
      </c>
      <c r="E7" s="9" t="s">
        <v>35</v>
      </c>
      <c r="F7" s="23">
        <v>0.61360000000000003</v>
      </c>
    </row>
    <row r="8" spans="1:6">
      <c r="A8" s="19" t="s">
        <v>17</v>
      </c>
      <c r="B8" s="19" t="s">
        <v>350</v>
      </c>
      <c r="C8" s="7">
        <v>2015</v>
      </c>
      <c r="D8" s="9" t="s">
        <v>5</v>
      </c>
      <c r="E8" s="9" t="s">
        <v>35</v>
      </c>
      <c r="F8" s="23">
        <v>0.64670000000000005</v>
      </c>
    </row>
    <row r="9" spans="1:6">
      <c r="A9" s="20" t="s">
        <v>4</v>
      </c>
      <c r="B9" s="19" t="s">
        <v>337</v>
      </c>
      <c r="C9" s="7">
        <v>2020</v>
      </c>
      <c r="D9" s="9" t="s">
        <v>5</v>
      </c>
      <c r="E9" s="9" t="s">
        <v>35</v>
      </c>
      <c r="F9" s="23">
        <v>0.82289999999999996</v>
      </c>
    </row>
    <row r="10" spans="1:6">
      <c r="A10" s="20" t="s">
        <v>4</v>
      </c>
      <c r="B10" s="19" t="s">
        <v>337</v>
      </c>
      <c r="C10" s="7">
        <v>2017</v>
      </c>
      <c r="D10" s="9" t="s">
        <v>5</v>
      </c>
      <c r="E10" s="9" t="s">
        <v>35</v>
      </c>
      <c r="F10" s="23">
        <v>0.85709999999999997</v>
      </c>
    </row>
    <row r="11" spans="1:6">
      <c r="A11" s="19" t="s">
        <v>17</v>
      </c>
      <c r="B11" s="19" t="s">
        <v>350</v>
      </c>
      <c r="C11" s="7">
        <v>2016</v>
      </c>
      <c r="D11" s="9" t="s">
        <v>5</v>
      </c>
      <c r="E11" s="9" t="s">
        <v>35</v>
      </c>
      <c r="F11" s="23">
        <v>0.90110000000000001</v>
      </c>
    </row>
    <row r="12" spans="1:6">
      <c r="A12" s="19" t="s">
        <v>17</v>
      </c>
      <c r="B12" s="19" t="s">
        <v>350</v>
      </c>
      <c r="C12" s="7">
        <v>2020</v>
      </c>
      <c r="D12" s="9" t="s">
        <v>5</v>
      </c>
      <c r="E12" s="9" t="s">
        <v>35</v>
      </c>
      <c r="F12" s="23">
        <v>1.2155</v>
      </c>
    </row>
    <row r="13" spans="1:6">
      <c r="A13" s="19" t="s">
        <v>6</v>
      </c>
      <c r="B13" s="19" t="s">
        <v>339</v>
      </c>
      <c r="C13" s="7">
        <v>2015</v>
      </c>
      <c r="D13" s="9" t="s">
        <v>5</v>
      </c>
      <c r="E13" s="9" t="s">
        <v>35</v>
      </c>
      <c r="F13" s="23">
        <v>1.2204999999999999</v>
      </c>
    </row>
    <row r="14" spans="1:6">
      <c r="A14" s="19" t="s">
        <v>25</v>
      </c>
      <c r="B14" s="19" t="s">
        <v>358</v>
      </c>
      <c r="C14" s="7">
        <v>2016</v>
      </c>
      <c r="D14" s="9" t="s">
        <v>5</v>
      </c>
      <c r="E14" s="9" t="s">
        <v>35</v>
      </c>
      <c r="F14" s="23">
        <v>1.3389</v>
      </c>
    </row>
    <row r="15" spans="1:6">
      <c r="A15" s="19" t="s">
        <v>22</v>
      </c>
      <c r="B15" s="19" t="s">
        <v>355</v>
      </c>
      <c r="C15" s="7">
        <v>2016</v>
      </c>
      <c r="D15" s="9" t="s">
        <v>5</v>
      </c>
      <c r="E15" s="9" t="s">
        <v>35</v>
      </c>
      <c r="F15" s="23">
        <v>1.3955</v>
      </c>
    </row>
    <row r="16" spans="1:6">
      <c r="A16" s="19" t="s">
        <v>9</v>
      </c>
      <c r="B16" s="19" t="s">
        <v>342</v>
      </c>
      <c r="C16" s="7">
        <v>2016</v>
      </c>
      <c r="D16" s="9" t="s">
        <v>5</v>
      </c>
      <c r="E16" s="9" t="s">
        <v>35</v>
      </c>
      <c r="F16" s="23">
        <v>1.4339999999999999</v>
      </c>
    </row>
    <row r="17" spans="1:6">
      <c r="A17" s="19" t="s">
        <v>25</v>
      </c>
      <c r="B17" s="19" t="s">
        <v>358</v>
      </c>
      <c r="C17" s="7">
        <v>2020</v>
      </c>
      <c r="D17" s="9" t="s">
        <v>5</v>
      </c>
      <c r="E17" s="9" t="s">
        <v>35</v>
      </c>
      <c r="F17" s="23">
        <v>1.4429000000000001</v>
      </c>
    </row>
    <row r="18" spans="1:6">
      <c r="A18" s="19" t="s">
        <v>9</v>
      </c>
      <c r="B18" s="19" t="s">
        <v>342</v>
      </c>
      <c r="C18" s="7">
        <v>2020</v>
      </c>
      <c r="D18" s="9" t="s">
        <v>5</v>
      </c>
      <c r="E18" s="9" t="s">
        <v>35</v>
      </c>
      <c r="F18" s="23">
        <v>1.4783999999999999</v>
      </c>
    </row>
    <row r="19" spans="1:6">
      <c r="A19" s="19" t="s">
        <v>17</v>
      </c>
      <c r="B19" s="19" t="s">
        <v>350</v>
      </c>
      <c r="C19" s="7">
        <v>2017</v>
      </c>
      <c r="D19" s="9" t="s">
        <v>5</v>
      </c>
      <c r="E19" s="9" t="s">
        <v>35</v>
      </c>
      <c r="F19" s="23">
        <v>1.6328</v>
      </c>
    </row>
    <row r="20" spans="1:6">
      <c r="A20" s="19" t="s">
        <v>25</v>
      </c>
      <c r="B20" s="19" t="s">
        <v>358</v>
      </c>
      <c r="C20" s="7">
        <v>2015</v>
      </c>
      <c r="D20" s="9" t="s">
        <v>5</v>
      </c>
      <c r="E20" s="9" t="s">
        <v>35</v>
      </c>
      <c r="F20" s="23">
        <v>1.6879999999999999</v>
      </c>
    </row>
    <row r="21" spans="1:6">
      <c r="A21" s="19" t="s">
        <v>6</v>
      </c>
      <c r="B21" s="19" t="s">
        <v>339</v>
      </c>
      <c r="C21" s="7">
        <v>2017</v>
      </c>
      <c r="D21" s="9" t="s">
        <v>5</v>
      </c>
      <c r="E21" s="9" t="s">
        <v>35</v>
      </c>
      <c r="F21" s="23">
        <v>1.7170000000000001</v>
      </c>
    </row>
    <row r="22" spans="1:6">
      <c r="A22" s="19" t="s">
        <v>22</v>
      </c>
      <c r="B22" s="19" t="s">
        <v>355</v>
      </c>
      <c r="C22" s="7">
        <v>2020</v>
      </c>
      <c r="D22" s="9" t="s">
        <v>5</v>
      </c>
      <c r="E22" s="9" t="s">
        <v>35</v>
      </c>
      <c r="F22" s="23">
        <v>1.8165</v>
      </c>
    </row>
    <row r="23" spans="1:6">
      <c r="A23" s="19" t="s">
        <v>6</v>
      </c>
      <c r="B23" s="19" t="s">
        <v>339</v>
      </c>
      <c r="C23" s="7">
        <v>2016</v>
      </c>
      <c r="D23" s="9" t="s">
        <v>5</v>
      </c>
      <c r="E23" s="9" t="s">
        <v>35</v>
      </c>
      <c r="F23" s="23">
        <v>2.0160999999999998</v>
      </c>
    </row>
    <row r="24" spans="1:6">
      <c r="A24" s="19" t="s">
        <v>9</v>
      </c>
      <c r="B24" s="19" t="s">
        <v>342</v>
      </c>
      <c r="C24" s="7">
        <v>2015</v>
      </c>
      <c r="D24" s="9" t="s">
        <v>5</v>
      </c>
      <c r="E24" s="9" t="s">
        <v>35</v>
      </c>
      <c r="F24" s="23">
        <v>2.2342</v>
      </c>
    </row>
    <row r="25" spans="1:6">
      <c r="A25" s="19" t="s">
        <v>32</v>
      </c>
      <c r="B25" s="19" t="s">
        <v>365</v>
      </c>
      <c r="C25" s="7">
        <v>2020</v>
      </c>
      <c r="D25" s="9" t="s">
        <v>5</v>
      </c>
      <c r="E25" s="9" t="s">
        <v>35</v>
      </c>
      <c r="F25" s="23">
        <v>2.2488000000000001</v>
      </c>
    </row>
    <row r="26" spans="1:6">
      <c r="A26" s="19" t="s">
        <v>22</v>
      </c>
      <c r="B26" s="19" t="s">
        <v>355</v>
      </c>
      <c r="C26" s="7">
        <v>2017</v>
      </c>
      <c r="D26" s="9" t="s">
        <v>5</v>
      </c>
      <c r="E26" s="9" t="s">
        <v>35</v>
      </c>
      <c r="F26" s="23">
        <v>2.2751999999999999</v>
      </c>
    </row>
    <row r="27" spans="1:6">
      <c r="A27" s="19" t="s">
        <v>25</v>
      </c>
      <c r="B27" s="19" t="s">
        <v>358</v>
      </c>
      <c r="C27" s="7">
        <v>2017</v>
      </c>
      <c r="D27" s="9" t="s">
        <v>5</v>
      </c>
      <c r="E27" s="9" t="s">
        <v>35</v>
      </c>
      <c r="F27" s="23">
        <v>2.3603000000000001</v>
      </c>
    </row>
    <row r="28" spans="1:6">
      <c r="A28" s="19" t="s">
        <v>9</v>
      </c>
      <c r="B28" s="19" t="s">
        <v>342</v>
      </c>
      <c r="C28" s="7">
        <v>2017</v>
      </c>
      <c r="D28" s="9" t="s">
        <v>5</v>
      </c>
      <c r="E28" s="9" t="s">
        <v>35</v>
      </c>
      <c r="F28" s="23">
        <v>2.3982999999999999</v>
      </c>
    </row>
    <row r="29" spans="1:6">
      <c r="A29" s="19" t="s">
        <v>5</v>
      </c>
      <c r="B29" s="19" t="s">
        <v>338</v>
      </c>
      <c r="C29" s="7">
        <v>2017</v>
      </c>
      <c r="D29" s="9" t="s">
        <v>5</v>
      </c>
      <c r="E29" s="9" t="s">
        <v>35</v>
      </c>
      <c r="F29" s="23">
        <v>2.7115</v>
      </c>
    </row>
    <row r="30" spans="1:6">
      <c r="A30" s="19" t="s">
        <v>6</v>
      </c>
      <c r="B30" s="19" t="s">
        <v>339</v>
      </c>
      <c r="C30" s="7">
        <v>2020</v>
      </c>
      <c r="D30" s="9" t="s">
        <v>5</v>
      </c>
      <c r="E30" s="9" t="s">
        <v>35</v>
      </c>
      <c r="F30" s="23">
        <v>2.7242000000000002</v>
      </c>
    </row>
    <row r="31" spans="1:6">
      <c r="A31" s="19" t="s">
        <v>22</v>
      </c>
      <c r="B31" s="19" t="s">
        <v>355</v>
      </c>
      <c r="C31" s="7">
        <v>2015</v>
      </c>
      <c r="D31" s="9" t="s">
        <v>5</v>
      </c>
      <c r="E31" s="9" t="s">
        <v>35</v>
      </c>
      <c r="F31" s="23">
        <v>2.8161999999999998</v>
      </c>
    </row>
    <row r="32" spans="1:6">
      <c r="A32" s="19" t="s">
        <v>5</v>
      </c>
      <c r="B32" s="19" t="s">
        <v>338</v>
      </c>
      <c r="C32" s="7">
        <v>2016</v>
      </c>
      <c r="D32" s="9" t="s">
        <v>5</v>
      </c>
      <c r="E32" s="9" t="s">
        <v>35</v>
      </c>
      <c r="F32" s="23">
        <v>2.8915999999999999</v>
      </c>
    </row>
    <row r="33" spans="1:6">
      <c r="A33" s="19" t="s">
        <v>14</v>
      </c>
      <c r="B33" s="19" t="s">
        <v>347</v>
      </c>
      <c r="C33" s="7">
        <v>2016</v>
      </c>
      <c r="D33" s="9" t="s">
        <v>5</v>
      </c>
      <c r="E33" s="9" t="s">
        <v>35</v>
      </c>
      <c r="F33" s="23">
        <v>3.0246</v>
      </c>
    </row>
    <row r="34" spans="1:6">
      <c r="A34" s="19" t="s">
        <v>14</v>
      </c>
      <c r="B34" s="19" t="s">
        <v>347</v>
      </c>
      <c r="C34" s="7">
        <v>2017</v>
      </c>
      <c r="D34" s="9" t="s">
        <v>5</v>
      </c>
      <c r="E34" s="9" t="s">
        <v>35</v>
      </c>
      <c r="F34" s="23">
        <v>3.0308999999999999</v>
      </c>
    </row>
    <row r="35" spans="1:6">
      <c r="A35" s="19" t="s">
        <v>32</v>
      </c>
      <c r="B35" s="19" t="s">
        <v>365</v>
      </c>
      <c r="C35" s="7">
        <v>2015</v>
      </c>
      <c r="D35" s="9" t="s">
        <v>5</v>
      </c>
      <c r="E35" s="9" t="s">
        <v>35</v>
      </c>
      <c r="F35" s="23">
        <v>3.2134999999999998</v>
      </c>
    </row>
    <row r="36" spans="1:6">
      <c r="A36" s="19" t="s">
        <v>5</v>
      </c>
      <c r="B36" s="19" t="s">
        <v>338</v>
      </c>
      <c r="C36" s="7">
        <v>2020</v>
      </c>
      <c r="D36" s="9" t="s">
        <v>5</v>
      </c>
      <c r="E36" s="9" t="s">
        <v>35</v>
      </c>
      <c r="F36" s="23">
        <v>3.3031000000000001</v>
      </c>
    </row>
    <row r="37" spans="1:6">
      <c r="A37" s="19" t="s">
        <v>32</v>
      </c>
      <c r="B37" s="19" t="s">
        <v>365</v>
      </c>
      <c r="C37" s="7">
        <v>2017</v>
      </c>
      <c r="D37" s="9" t="s">
        <v>5</v>
      </c>
      <c r="E37" s="9" t="s">
        <v>35</v>
      </c>
      <c r="F37" s="23">
        <v>3.3561999999999999</v>
      </c>
    </row>
    <row r="38" spans="1:6">
      <c r="A38" s="19" t="s">
        <v>14</v>
      </c>
      <c r="B38" s="19" t="s">
        <v>347</v>
      </c>
      <c r="C38" s="7">
        <v>2015</v>
      </c>
      <c r="D38" s="9" t="s">
        <v>5</v>
      </c>
      <c r="E38" s="9" t="s">
        <v>35</v>
      </c>
      <c r="F38" s="23">
        <v>3.3935</v>
      </c>
    </row>
    <row r="39" spans="1:6">
      <c r="A39" s="19" t="s">
        <v>20</v>
      </c>
      <c r="B39" s="19" t="s">
        <v>353</v>
      </c>
      <c r="C39" s="7">
        <v>2020</v>
      </c>
      <c r="D39" s="9" t="s">
        <v>5</v>
      </c>
      <c r="E39" s="9" t="s">
        <v>35</v>
      </c>
      <c r="F39" s="23">
        <v>3.4556</v>
      </c>
    </row>
    <row r="40" spans="1:6">
      <c r="A40" s="19" t="s">
        <v>32</v>
      </c>
      <c r="B40" s="19" t="s">
        <v>365</v>
      </c>
      <c r="C40" s="7">
        <v>2016</v>
      </c>
      <c r="D40" s="9" t="s">
        <v>5</v>
      </c>
      <c r="E40" s="9" t="s">
        <v>35</v>
      </c>
      <c r="F40" s="23">
        <v>3.5697000000000001</v>
      </c>
    </row>
    <row r="41" spans="1:6">
      <c r="A41" s="19" t="s">
        <v>5</v>
      </c>
      <c r="B41" s="19" t="s">
        <v>338</v>
      </c>
      <c r="C41" s="7">
        <v>2015</v>
      </c>
      <c r="D41" s="9" t="s">
        <v>5</v>
      </c>
      <c r="E41" s="9" t="s">
        <v>35</v>
      </c>
      <c r="F41" s="23">
        <v>3.7881</v>
      </c>
    </row>
    <row r="42" spans="1:6">
      <c r="A42" s="19" t="s">
        <v>14</v>
      </c>
      <c r="B42" s="19" t="s">
        <v>347</v>
      </c>
      <c r="C42" s="7">
        <v>2020</v>
      </c>
      <c r="D42" s="9" t="s">
        <v>5</v>
      </c>
      <c r="E42" s="9" t="s">
        <v>35</v>
      </c>
      <c r="F42" s="23">
        <v>4.0955000000000004</v>
      </c>
    </row>
    <row r="43" spans="1:6">
      <c r="A43" s="19" t="s">
        <v>8</v>
      </c>
      <c r="B43" s="19" t="s">
        <v>341</v>
      </c>
      <c r="C43" s="7">
        <v>2020</v>
      </c>
      <c r="D43" s="9" t="s">
        <v>5</v>
      </c>
      <c r="E43" s="9" t="s">
        <v>35</v>
      </c>
      <c r="F43" s="23">
        <v>4.2591999999999999</v>
      </c>
    </row>
    <row r="44" spans="1:6">
      <c r="A44" s="19" t="s">
        <v>18</v>
      </c>
      <c r="B44" s="19" t="s">
        <v>351</v>
      </c>
      <c r="C44" s="7">
        <v>2015</v>
      </c>
      <c r="D44" s="9" t="s">
        <v>5</v>
      </c>
      <c r="E44" s="9" t="s">
        <v>35</v>
      </c>
      <c r="F44" s="23">
        <v>4.3472</v>
      </c>
    </row>
    <row r="45" spans="1:6">
      <c r="A45" s="19" t="s">
        <v>20</v>
      </c>
      <c r="B45" s="19" t="s">
        <v>353</v>
      </c>
      <c r="C45" s="7">
        <v>2017</v>
      </c>
      <c r="D45" s="9" t="s">
        <v>5</v>
      </c>
      <c r="E45" s="9" t="s">
        <v>35</v>
      </c>
      <c r="F45" s="23">
        <v>4.5133000000000001</v>
      </c>
    </row>
    <row r="46" spans="1:6">
      <c r="A46" s="19" t="s">
        <v>8</v>
      </c>
      <c r="B46" s="19" t="s">
        <v>341</v>
      </c>
      <c r="C46" s="7">
        <v>2017</v>
      </c>
      <c r="D46" s="9" t="s">
        <v>5</v>
      </c>
      <c r="E46" s="9" t="s">
        <v>35</v>
      </c>
      <c r="F46" s="23">
        <v>4.7545999999999999</v>
      </c>
    </row>
    <row r="47" spans="1:6">
      <c r="A47" s="19" t="s">
        <v>20</v>
      </c>
      <c r="B47" s="19" t="s">
        <v>353</v>
      </c>
      <c r="C47" s="7">
        <v>2016</v>
      </c>
      <c r="D47" s="9" t="s">
        <v>5</v>
      </c>
      <c r="E47" s="9" t="s">
        <v>35</v>
      </c>
      <c r="F47" s="23">
        <v>4.9564000000000004</v>
      </c>
    </row>
    <row r="48" spans="1:6">
      <c r="A48" s="19" t="s">
        <v>11</v>
      </c>
      <c r="B48" s="19" t="s">
        <v>344</v>
      </c>
      <c r="C48" s="7">
        <v>2020</v>
      </c>
      <c r="D48" s="9" t="s">
        <v>5</v>
      </c>
      <c r="E48" s="9" t="s">
        <v>35</v>
      </c>
      <c r="F48" s="23">
        <v>5.0921000000000003</v>
      </c>
    </row>
    <row r="49" spans="1:6">
      <c r="A49" s="19" t="s">
        <v>20</v>
      </c>
      <c r="B49" s="19" t="s">
        <v>353</v>
      </c>
      <c r="C49" s="7">
        <v>2015</v>
      </c>
      <c r="D49" s="9" t="s">
        <v>5</v>
      </c>
      <c r="E49" s="9" t="s">
        <v>35</v>
      </c>
      <c r="F49" s="23">
        <v>5.2976999999999999</v>
      </c>
    </row>
    <row r="50" spans="1:6">
      <c r="A50" s="19" t="s">
        <v>18</v>
      </c>
      <c r="B50" s="19" t="s">
        <v>351</v>
      </c>
      <c r="C50" s="7">
        <v>2020</v>
      </c>
      <c r="D50" s="9" t="s">
        <v>5</v>
      </c>
      <c r="E50" s="9" t="s">
        <v>35</v>
      </c>
      <c r="F50" s="23">
        <v>5.3137999999999996</v>
      </c>
    </row>
    <row r="51" spans="1:6">
      <c r="A51" s="19" t="s">
        <v>29</v>
      </c>
      <c r="B51" s="19" t="s">
        <v>362</v>
      </c>
      <c r="C51" s="7">
        <v>2016</v>
      </c>
      <c r="D51" s="9" t="s">
        <v>5</v>
      </c>
      <c r="E51" s="9" t="s">
        <v>35</v>
      </c>
      <c r="F51" s="23">
        <v>5.4066999999999998</v>
      </c>
    </row>
    <row r="52" spans="1:6">
      <c r="A52" s="19" t="s">
        <v>18</v>
      </c>
      <c r="B52" s="19" t="s">
        <v>351</v>
      </c>
      <c r="C52" s="7">
        <v>2016</v>
      </c>
      <c r="D52" s="9" t="s">
        <v>5</v>
      </c>
      <c r="E52" s="9" t="s">
        <v>35</v>
      </c>
      <c r="F52" s="23">
        <v>5.4161000000000001</v>
      </c>
    </row>
    <row r="53" spans="1:6">
      <c r="A53" s="19" t="s">
        <v>18</v>
      </c>
      <c r="B53" s="19" t="s">
        <v>351</v>
      </c>
      <c r="C53" s="7">
        <v>2017</v>
      </c>
      <c r="D53" s="9" t="s">
        <v>5</v>
      </c>
      <c r="E53" s="9" t="s">
        <v>35</v>
      </c>
      <c r="F53" s="23">
        <v>5.5183</v>
      </c>
    </row>
    <row r="54" spans="1:6">
      <c r="A54" s="19" t="s">
        <v>11</v>
      </c>
      <c r="B54" s="19" t="s">
        <v>344</v>
      </c>
      <c r="C54" s="7">
        <v>2017</v>
      </c>
      <c r="D54" s="9" t="s">
        <v>5</v>
      </c>
      <c r="E54" s="9" t="s">
        <v>35</v>
      </c>
      <c r="F54" s="23">
        <v>5.7996999999999996</v>
      </c>
    </row>
    <row r="55" spans="1:6">
      <c r="A55" s="19" t="s">
        <v>29</v>
      </c>
      <c r="B55" s="19" t="s">
        <v>362</v>
      </c>
      <c r="C55" s="7">
        <v>2017</v>
      </c>
      <c r="D55" s="9" t="s">
        <v>5</v>
      </c>
      <c r="E55" s="9" t="s">
        <v>35</v>
      </c>
      <c r="F55" s="23">
        <v>5.9208999999999996</v>
      </c>
    </row>
    <row r="56" spans="1:6">
      <c r="A56" s="19" t="s">
        <v>8</v>
      </c>
      <c r="B56" s="19" t="s">
        <v>341</v>
      </c>
      <c r="C56" s="7">
        <v>2016</v>
      </c>
      <c r="D56" s="9" t="s">
        <v>5</v>
      </c>
      <c r="E56" s="9" t="s">
        <v>35</v>
      </c>
      <c r="F56" s="23">
        <v>6.242</v>
      </c>
    </row>
    <row r="57" spans="1:6">
      <c r="A57" s="19" t="s">
        <v>29</v>
      </c>
      <c r="B57" s="19" t="s">
        <v>362</v>
      </c>
      <c r="C57" s="7">
        <v>2020</v>
      </c>
      <c r="D57" s="9" t="s">
        <v>5</v>
      </c>
      <c r="E57" s="9" t="s">
        <v>35</v>
      </c>
      <c r="F57" s="23">
        <v>6.4160000000000004</v>
      </c>
    </row>
    <row r="58" spans="1:6">
      <c r="A58" s="19" t="s">
        <v>11</v>
      </c>
      <c r="B58" s="19" t="s">
        <v>344</v>
      </c>
      <c r="C58" s="7">
        <v>2016</v>
      </c>
      <c r="D58" s="9" t="s">
        <v>5</v>
      </c>
      <c r="E58" s="9" t="s">
        <v>35</v>
      </c>
      <c r="F58" s="23">
        <v>6.6516000000000002</v>
      </c>
    </row>
    <row r="59" spans="1:6">
      <c r="A59" s="19" t="s">
        <v>11</v>
      </c>
      <c r="B59" s="19" t="s">
        <v>344</v>
      </c>
      <c r="C59" s="7">
        <v>2015</v>
      </c>
      <c r="D59" s="9" t="s">
        <v>5</v>
      </c>
      <c r="E59" s="9" t="s">
        <v>35</v>
      </c>
      <c r="F59" s="23">
        <v>6.7321999999999997</v>
      </c>
    </row>
    <row r="60" spans="1:6">
      <c r="A60" s="19" t="s">
        <v>31</v>
      </c>
      <c r="B60" s="19" t="s">
        <v>364</v>
      </c>
      <c r="C60" s="7">
        <v>2020</v>
      </c>
      <c r="D60" s="9" t="s">
        <v>5</v>
      </c>
      <c r="E60" s="9" t="s">
        <v>35</v>
      </c>
      <c r="F60" s="23">
        <v>6.7713000000000001</v>
      </c>
    </row>
    <row r="61" spans="1:6">
      <c r="A61" s="19" t="s">
        <v>8</v>
      </c>
      <c r="B61" s="19" t="s">
        <v>341</v>
      </c>
      <c r="C61" s="7">
        <v>2015</v>
      </c>
      <c r="D61" s="9" t="s">
        <v>5</v>
      </c>
      <c r="E61" s="9" t="s">
        <v>35</v>
      </c>
      <c r="F61" s="23">
        <v>6.8903999999999996</v>
      </c>
    </row>
    <row r="62" spans="1:6">
      <c r="A62" s="19" t="s">
        <v>28</v>
      </c>
      <c r="B62" s="19" t="s">
        <v>361</v>
      </c>
      <c r="C62" s="7">
        <v>2017</v>
      </c>
      <c r="D62" s="9" t="s">
        <v>5</v>
      </c>
      <c r="E62" s="9" t="s">
        <v>35</v>
      </c>
      <c r="F62" s="23">
        <v>7.4013999999999998</v>
      </c>
    </row>
    <row r="63" spans="1:6">
      <c r="A63" s="19" t="s">
        <v>19</v>
      </c>
      <c r="B63" s="19" t="s">
        <v>352</v>
      </c>
      <c r="C63" s="7">
        <v>2017</v>
      </c>
      <c r="D63" s="9" t="s">
        <v>5</v>
      </c>
      <c r="E63" s="9" t="s">
        <v>35</v>
      </c>
      <c r="F63" s="23">
        <v>7.4195000000000002</v>
      </c>
    </row>
    <row r="64" spans="1:6">
      <c r="A64" s="19" t="s">
        <v>26</v>
      </c>
      <c r="B64" s="19" t="s">
        <v>359</v>
      </c>
      <c r="C64" s="7">
        <v>2020</v>
      </c>
      <c r="D64" s="9" t="s">
        <v>5</v>
      </c>
      <c r="E64" s="9" t="s">
        <v>35</v>
      </c>
      <c r="F64" s="23">
        <v>7.6492000000000004</v>
      </c>
    </row>
    <row r="65" spans="1:6">
      <c r="A65" s="19" t="s">
        <v>28</v>
      </c>
      <c r="B65" s="19" t="s">
        <v>361</v>
      </c>
      <c r="C65" s="7">
        <v>2016</v>
      </c>
      <c r="D65" s="9" t="s">
        <v>5</v>
      </c>
      <c r="E65" s="9" t="s">
        <v>35</v>
      </c>
      <c r="F65" s="23">
        <v>8.1164000000000005</v>
      </c>
    </row>
    <row r="66" spans="1:6">
      <c r="A66" s="19" t="s">
        <v>19</v>
      </c>
      <c r="B66" s="19" t="s">
        <v>352</v>
      </c>
      <c r="C66" s="7">
        <v>2020</v>
      </c>
      <c r="D66" s="9" t="s">
        <v>5</v>
      </c>
      <c r="E66" s="9" t="s">
        <v>35</v>
      </c>
      <c r="F66" s="23">
        <v>8.1829999999999998</v>
      </c>
    </row>
    <row r="67" spans="1:6">
      <c r="A67" s="19" t="s">
        <v>19</v>
      </c>
      <c r="B67" s="19" t="s">
        <v>352</v>
      </c>
      <c r="C67" s="7">
        <v>2015</v>
      </c>
      <c r="D67" s="9" t="s">
        <v>5</v>
      </c>
      <c r="E67" s="9" t="s">
        <v>35</v>
      </c>
      <c r="F67" s="23">
        <v>8.9534000000000002</v>
      </c>
    </row>
    <row r="68" spans="1:6">
      <c r="A68" s="19" t="s">
        <v>19</v>
      </c>
      <c r="B68" s="19" t="s">
        <v>352</v>
      </c>
      <c r="C68" s="7">
        <v>2016</v>
      </c>
      <c r="D68" s="9" t="s">
        <v>5</v>
      </c>
      <c r="E68" s="9" t="s">
        <v>35</v>
      </c>
      <c r="F68" s="23">
        <v>9.3284000000000002</v>
      </c>
    </row>
    <row r="69" spans="1:6">
      <c r="A69" s="19" t="s">
        <v>28</v>
      </c>
      <c r="B69" s="19" t="s">
        <v>361</v>
      </c>
      <c r="C69" s="7">
        <v>2020</v>
      </c>
      <c r="D69" s="9" t="s">
        <v>5</v>
      </c>
      <c r="E69" s="9" t="s">
        <v>35</v>
      </c>
      <c r="F69" s="23">
        <v>9.3436000000000003</v>
      </c>
    </row>
    <row r="70" spans="1:6">
      <c r="A70" s="19" t="s">
        <v>26</v>
      </c>
      <c r="B70" s="19" t="s">
        <v>359</v>
      </c>
      <c r="C70" s="7">
        <v>2016</v>
      </c>
      <c r="D70" s="9" t="s">
        <v>5</v>
      </c>
      <c r="E70" s="9" t="s">
        <v>35</v>
      </c>
      <c r="F70" s="23">
        <v>9.6430000000000007</v>
      </c>
    </row>
    <row r="71" spans="1:6">
      <c r="A71" s="19" t="s">
        <v>31</v>
      </c>
      <c r="B71" s="19" t="s">
        <v>364</v>
      </c>
      <c r="C71" s="7">
        <v>2016</v>
      </c>
      <c r="D71" s="9" t="s">
        <v>5</v>
      </c>
      <c r="E71" s="9" t="s">
        <v>35</v>
      </c>
      <c r="F71" s="23">
        <v>9.8201999999999998</v>
      </c>
    </row>
    <row r="72" spans="1:6">
      <c r="A72" s="19" t="s">
        <v>29</v>
      </c>
      <c r="B72" s="19" t="s">
        <v>362</v>
      </c>
      <c r="C72" s="7">
        <v>2015</v>
      </c>
      <c r="D72" s="9" t="s">
        <v>5</v>
      </c>
      <c r="E72" s="9" t="s">
        <v>35</v>
      </c>
      <c r="F72" s="23">
        <v>9.9306999999999999</v>
      </c>
    </row>
    <row r="73" spans="1:6">
      <c r="A73" s="20" t="s">
        <v>3</v>
      </c>
      <c r="B73" s="19" t="s">
        <v>336</v>
      </c>
      <c r="C73" s="7">
        <v>2020</v>
      </c>
      <c r="D73" s="9" t="s">
        <v>5</v>
      </c>
      <c r="E73" s="9" t="s">
        <v>35</v>
      </c>
      <c r="F73" s="7">
        <v>10</v>
      </c>
    </row>
    <row r="74" spans="1:6">
      <c r="A74" s="19" t="s">
        <v>26</v>
      </c>
      <c r="B74" s="19" t="s">
        <v>359</v>
      </c>
      <c r="C74" s="7">
        <v>2015</v>
      </c>
      <c r="D74" s="9" t="s">
        <v>5</v>
      </c>
      <c r="E74" s="9" t="s">
        <v>35</v>
      </c>
      <c r="F74" s="23">
        <v>10.0928</v>
      </c>
    </row>
    <row r="75" spans="1:6">
      <c r="A75" s="19" t="s">
        <v>31</v>
      </c>
      <c r="B75" s="19" t="s">
        <v>364</v>
      </c>
      <c r="C75" s="7">
        <v>2017</v>
      </c>
      <c r="D75" s="9" t="s">
        <v>5</v>
      </c>
      <c r="E75" s="9" t="s">
        <v>35</v>
      </c>
      <c r="F75" s="23">
        <v>10.1256</v>
      </c>
    </row>
    <row r="76" spans="1:6">
      <c r="A76" s="20" t="s">
        <v>3</v>
      </c>
      <c r="B76" s="19" t="s">
        <v>336</v>
      </c>
      <c r="C76" s="7">
        <v>2017</v>
      </c>
      <c r="D76" s="9" t="s">
        <v>5</v>
      </c>
      <c r="E76" s="9" t="s">
        <v>35</v>
      </c>
      <c r="F76" s="7">
        <v>10.34</v>
      </c>
    </row>
    <row r="77" spans="1:6">
      <c r="A77" s="19" t="s">
        <v>28</v>
      </c>
      <c r="B77" s="19" t="s">
        <v>361</v>
      </c>
      <c r="C77" s="7">
        <v>2015</v>
      </c>
      <c r="D77" s="9" t="s">
        <v>5</v>
      </c>
      <c r="E77" s="9" t="s">
        <v>35</v>
      </c>
      <c r="F77" s="23">
        <v>10.3569</v>
      </c>
    </row>
    <row r="78" spans="1:6">
      <c r="A78" s="19" t="s">
        <v>31</v>
      </c>
      <c r="B78" s="19" t="s">
        <v>364</v>
      </c>
      <c r="C78" s="7">
        <v>2015</v>
      </c>
      <c r="D78" s="9" t="s">
        <v>5</v>
      </c>
      <c r="E78" s="9" t="s">
        <v>35</v>
      </c>
      <c r="F78" s="23">
        <v>10.793900000000001</v>
      </c>
    </row>
    <row r="79" spans="1:6">
      <c r="A79" s="19" t="s">
        <v>26</v>
      </c>
      <c r="B79" s="19" t="s">
        <v>359</v>
      </c>
      <c r="C79" s="7">
        <v>2017</v>
      </c>
      <c r="D79" s="9" t="s">
        <v>5</v>
      </c>
      <c r="E79" s="9" t="s">
        <v>35</v>
      </c>
      <c r="F79" s="23">
        <v>10.9801</v>
      </c>
    </row>
    <row r="80" spans="1:6">
      <c r="A80" s="20" t="s">
        <v>3</v>
      </c>
      <c r="B80" s="19" t="s">
        <v>336</v>
      </c>
      <c r="C80" s="7">
        <v>2016</v>
      </c>
      <c r="D80" s="9" t="s">
        <v>5</v>
      </c>
      <c r="E80" s="9" t="s">
        <v>35</v>
      </c>
      <c r="F80" s="23">
        <v>11.1</v>
      </c>
    </row>
    <row r="81" spans="1:6">
      <c r="A81" s="19" t="s">
        <v>13</v>
      </c>
      <c r="B81" s="19" t="s">
        <v>346</v>
      </c>
      <c r="C81" s="7">
        <v>2017</v>
      </c>
      <c r="D81" s="9" t="s">
        <v>5</v>
      </c>
      <c r="E81" s="9" t="s">
        <v>35</v>
      </c>
      <c r="F81" s="23">
        <v>11.735300000000001</v>
      </c>
    </row>
    <row r="82" spans="1:6">
      <c r="A82" s="20" t="s">
        <v>3</v>
      </c>
      <c r="B82" s="19" t="s">
        <v>336</v>
      </c>
      <c r="C82" s="7">
        <v>2015</v>
      </c>
      <c r="D82" s="9" t="s">
        <v>5</v>
      </c>
      <c r="E82" s="9" t="s">
        <v>35</v>
      </c>
      <c r="F82" s="23">
        <v>12</v>
      </c>
    </row>
    <row r="83" spans="1:6">
      <c r="A83" s="19" t="s">
        <v>16</v>
      </c>
      <c r="B83" s="19" t="s">
        <v>349</v>
      </c>
      <c r="C83" s="7">
        <v>2016</v>
      </c>
      <c r="D83" s="9" t="s">
        <v>5</v>
      </c>
      <c r="E83" s="9" t="s">
        <v>35</v>
      </c>
      <c r="F83" s="23">
        <v>12.0176</v>
      </c>
    </row>
    <row r="84" spans="1:6">
      <c r="A84" s="19" t="s">
        <v>24</v>
      </c>
      <c r="B84" s="19" t="s">
        <v>357</v>
      </c>
      <c r="C84" s="7">
        <v>2016</v>
      </c>
      <c r="D84" s="9" t="s">
        <v>5</v>
      </c>
      <c r="E84" s="9" t="s">
        <v>35</v>
      </c>
      <c r="F84" s="23">
        <v>12.0509</v>
      </c>
    </row>
    <row r="85" spans="1:6">
      <c r="A85" s="19" t="s">
        <v>24</v>
      </c>
      <c r="B85" s="19" t="s">
        <v>357</v>
      </c>
      <c r="C85" s="7">
        <v>2020</v>
      </c>
      <c r="D85" s="9" t="s">
        <v>5</v>
      </c>
      <c r="E85" s="9" t="s">
        <v>35</v>
      </c>
      <c r="F85" s="23">
        <v>12.151400000000001</v>
      </c>
    </row>
    <row r="86" spans="1:6">
      <c r="A86" s="19" t="s">
        <v>13</v>
      </c>
      <c r="B86" s="19" t="s">
        <v>346</v>
      </c>
      <c r="C86" s="7">
        <v>2015</v>
      </c>
      <c r="D86" s="9" t="s">
        <v>5</v>
      </c>
      <c r="E86" s="9" t="s">
        <v>35</v>
      </c>
      <c r="F86" s="23">
        <v>12.313800000000001</v>
      </c>
    </row>
    <row r="87" spans="1:6">
      <c r="A87" s="19" t="s">
        <v>24</v>
      </c>
      <c r="B87" s="19" t="s">
        <v>357</v>
      </c>
      <c r="C87" s="7">
        <v>2015</v>
      </c>
      <c r="D87" s="9" t="s">
        <v>5</v>
      </c>
      <c r="E87" s="9" t="s">
        <v>35</v>
      </c>
      <c r="F87" s="23">
        <v>12.3249</v>
      </c>
    </row>
    <row r="88" spans="1:6">
      <c r="A88" s="19" t="s">
        <v>21</v>
      </c>
      <c r="B88" s="19" t="s">
        <v>354</v>
      </c>
      <c r="C88" s="7">
        <v>2017</v>
      </c>
      <c r="D88" s="9" t="s">
        <v>5</v>
      </c>
      <c r="E88" s="9" t="s">
        <v>35</v>
      </c>
      <c r="F88" s="23">
        <v>13.0754</v>
      </c>
    </row>
    <row r="89" spans="1:6">
      <c r="A89" s="19" t="s">
        <v>21</v>
      </c>
      <c r="B89" s="19" t="s">
        <v>354</v>
      </c>
      <c r="C89" s="7">
        <v>2016</v>
      </c>
      <c r="D89" s="9" t="s">
        <v>5</v>
      </c>
      <c r="E89" s="9" t="s">
        <v>35</v>
      </c>
      <c r="F89" s="23">
        <v>13.1182</v>
      </c>
    </row>
    <row r="90" spans="1:6">
      <c r="A90" s="19" t="s">
        <v>13</v>
      </c>
      <c r="B90" s="19" t="s">
        <v>346</v>
      </c>
      <c r="C90" s="7">
        <v>2020</v>
      </c>
      <c r="D90" s="9" t="s">
        <v>5</v>
      </c>
      <c r="E90" s="9" t="s">
        <v>35</v>
      </c>
      <c r="F90" s="23">
        <v>13.430999999999999</v>
      </c>
    </row>
    <row r="91" spans="1:6">
      <c r="A91" s="19" t="s">
        <v>13</v>
      </c>
      <c r="B91" s="19" t="s">
        <v>346</v>
      </c>
      <c r="C91" s="7">
        <v>2016</v>
      </c>
      <c r="D91" s="9" t="s">
        <v>5</v>
      </c>
      <c r="E91" s="9" t="s">
        <v>35</v>
      </c>
      <c r="F91" s="23">
        <v>13.474500000000001</v>
      </c>
    </row>
    <row r="92" spans="1:6">
      <c r="A92" s="19" t="s">
        <v>21</v>
      </c>
      <c r="B92" s="19" t="s">
        <v>354</v>
      </c>
      <c r="C92" s="7">
        <v>2020</v>
      </c>
      <c r="D92" s="9" t="s">
        <v>5</v>
      </c>
      <c r="E92" s="9" t="s">
        <v>35</v>
      </c>
      <c r="F92" s="23">
        <v>13.4948</v>
      </c>
    </row>
    <row r="93" spans="1:6">
      <c r="A93" s="19" t="s">
        <v>16</v>
      </c>
      <c r="B93" s="19" t="s">
        <v>349</v>
      </c>
      <c r="C93" s="7">
        <v>2020</v>
      </c>
      <c r="D93" s="9" t="s">
        <v>5</v>
      </c>
      <c r="E93" s="9" t="s">
        <v>35</v>
      </c>
      <c r="F93" s="23">
        <v>13.673</v>
      </c>
    </row>
    <row r="94" spans="1:6">
      <c r="A94" s="19" t="s">
        <v>24</v>
      </c>
      <c r="B94" s="19" t="s">
        <v>357</v>
      </c>
      <c r="C94" s="7">
        <v>2017</v>
      </c>
      <c r="D94" s="9" t="s">
        <v>5</v>
      </c>
      <c r="E94" s="9" t="s">
        <v>35</v>
      </c>
      <c r="F94" s="23">
        <v>14.027200000000001</v>
      </c>
    </row>
    <row r="95" spans="1:6">
      <c r="A95" s="19" t="s">
        <v>35</v>
      </c>
      <c r="B95" s="19" t="s">
        <v>368</v>
      </c>
      <c r="C95" s="7">
        <v>2020</v>
      </c>
      <c r="D95" s="9" t="s">
        <v>5</v>
      </c>
      <c r="E95" s="9" t="s">
        <v>35</v>
      </c>
      <c r="F95" s="23">
        <v>14.148</v>
      </c>
    </row>
    <row r="96" spans="1:6">
      <c r="A96" s="19" t="s">
        <v>21</v>
      </c>
      <c r="B96" s="19" t="s">
        <v>354</v>
      </c>
      <c r="C96" s="7">
        <v>2015</v>
      </c>
      <c r="D96" s="9" t="s">
        <v>5</v>
      </c>
      <c r="E96" s="9" t="s">
        <v>35</v>
      </c>
      <c r="F96" s="23">
        <v>15.622400000000001</v>
      </c>
    </row>
    <row r="97" spans="1:6">
      <c r="A97" s="19" t="s">
        <v>34</v>
      </c>
      <c r="B97" s="19" t="s">
        <v>367</v>
      </c>
      <c r="C97" s="7">
        <v>2020</v>
      </c>
      <c r="D97" s="9" t="s">
        <v>5</v>
      </c>
      <c r="E97" s="9" t="s">
        <v>35</v>
      </c>
      <c r="F97" s="23">
        <v>15.8424</v>
      </c>
    </row>
    <row r="98" spans="1:6">
      <c r="A98" s="19" t="s">
        <v>34</v>
      </c>
      <c r="B98" s="19" t="s">
        <v>367</v>
      </c>
      <c r="C98" s="7">
        <v>2017</v>
      </c>
      <c r="D98" s="9" t="s">
        <v>5</v>
      </c>
      <c r="E98" s="9" t="s">
        <v>35</v>
      </c>
      <c r="F98" s="23">
        <v>16.1478</v>
      </c>
    </row>
    <row r="99" spans="1:6">
      <c r="A99" s="19" t="s">
        <v>16</v>
      </c>
      <c r="B99" s="19" t="s">
        <v>349</v>
      </c>
      <c r="C99" s="7">
        <v>2017</v>
      </c>
      <c r="D99" s="9" t="s">
        <v>5</v>
      </c>
      <c r="E99" s="9" t="s">
        <v>35</v>
      </c>
      <c r="F99" s="23">
        <v>16.188199999999998</v>
      </c>
    </row>
    <row r="100" spans="1:6">
      <c r="A100" s="19" t="s">
        <v>16</v>
      </c>
      <c r="B100" s="19" t="s">
        <v>349</v>
      </c>
      <c r="C100" s="7">
        <v>2015</v>
      </c>
      <c r="D100" s="9" t="s">
        <v>5</v>
      </c>
      <c r="E100" s="9" t="s">
        <v>35</v>
      </c>
      <c r="F100" s="23">
        <v>16.851199999999999</v>
      </c>
    </row>
    <row r="101" spans="1:6">
      <c r="A101" s="19" t="s">
        <v>35</v>
      </c>
      <c r="B101" s="19" t="s">
        <v>368</v>
      </c>
      <c r="C101" s="7">
        <v>2017</v>
      </c>
      <c r="D101" s="9" t="s">
        <v>5</v>
      </c>
      <c r="E101" s="9" t="s">
        <v>35</v>
      </c>
      <c r="F101" s="23">
        <v>17.812100000000001</v>
      </c>
    </row>
    <row r="102" spans="1:6">
      <c r="A102" s="19" t="s">
        <v>34</v>
      </c>
      <c r="B102" s="19" t="s">
        <v>367</v>
      </c>
      <c r="C102" s="7">
        <v>2016</v>
      </c>
      <c r="D102" s="9" t="s">
        <v>5</v>
      </c>
      <c r="E102" s="9" t="s">
        <v>35</v>
      </c>
      <c r="F102" s="23">
        <v>19.433399999999999</v>
      </c>
    </row>
    <row r="103" spans="1:6">
      <c r="A103" s="19" t="s">
        <v>7</v>
      </c>
      <c r="B103" s="19" t="s">
        <v>340</v>
      </c>
      <c r="C103" s="7">
        <v>2020</v>
      </c>
      <c r="D103" s="9" t="s">
        <v>5</v>
      </c>
      <c r="E103" s="9" t="s">
        <v>35</v>
      </c>
      <c r="F103" s="23">
        <v>19.7181</v>
      </c>
    </row>
    <row r="104" spans="1:6">
      <c r="A104" s="19" t="s">
        <v>27</v>
      </c>
      <c r="B104" s="19" t="s">
        <v>360</v>
      </c>
      <c r="C104" s="7">
        <v>2020</v>
      </c>
      <c r="D104" s="9" t="s">
        <v>5</v>
      </c>
      <c r="E104" s="9" t="s">
        <v>35</v>
      </c>
      <c r="F104" s="23">
        <v>19.741399999999999</v>
      </c>
    </row>
    <row r="105" spans="1:6">
      <c r="A105" s="19" t="s">
        <v>27</v>
      </c>
      <c r="B105" s="19" t="s">
        <v>360</v>
      </c>
      <c r="C105" s="7">
        <v>2017</v>
      </c>
      <c r="D105" s="9" t="s">
        <v>5</v>
      </c>
      <c r="E105" s="9" t="s">
        <v>35</v>
      </c>
      <c r="F105" s="23">
        <v>20.241</v>
      </c>
    </row>
    <row r="106" spans="1:6">
      <c r="A106" s="19" t="s">
        <v>27</v>
      </c>
      <c r="B106" s="19" t="s">
        <v>360</v>
      </c>
      <c r="C106" s="7">
        <v>2016</v>
      </c>
      <c r="D106" s="9" t="s">
        <v>5</v>
      </c>
      <c r="E106" s="9" t="s">
        <v>35</v>
      </c>
      <c r="F106" s="23">
        <v>20.575500000000002</v>
      </c>
    </row>
    <row r="107" spans="1:6">
      <c r="A107" s="19" t="s">
        <v>35</v>
      </c>
      <c r="B107" s="19" t="s">
        <v>368</v>
      </c>
      <c r="C107" s="7">
        <v>2016</v>
      </c>
      <c r="D107" s="9" t="s">
        <v>5</v>
      </c>
      <c r="E107" s="9" t="s">
        <v>35</v>
      </c>
      <c r="F107" s="23">
        <v>20.895099999999999</v>
      </c>
    </row>
    <row r="108" spans="1:6">
      <c r="A108" s="19" t="s">
        <v>7</v>
      </c>
      <c r="B108" s="19" t="s">
        <v>340</v>
      </c>
      <c r="C108" s="7">
        <v>2017</v>
      </c>
      <c r="D108" s="9" t="s">
        <v>5</v>
      </c>
      <c r="E108" s="9" t="s">
        <v>35</v>
      </c>
      <c r="F108" s="23">
        <v>20.917899999999999</v>
      </c>
    </row>
    <row r="109" spans="1:6">
      <c r="A109" s="19" t="s">
        <v>7</v>
      </c>
      <c r="B109" s="19" t="s">
        <v>340</v>
      </c>
      <c r="C109" s="7">
        <v>2016</v>
      </c>
      <c r="D109" s="9" t="s">
        <v>5</v>
      </c>
      <c r="E109" s="9" t="s">
        <v>35</v>
      </c>
      <c r="F109" s="23">
        <v>21.145299999999999</v>
      </c>
    </row>
    <row r="110" spans="1:6">
      <c r="A110" s="19" t="s">
        <v>7</v>
      </c>
      <c r="B110" s="19" t="s">
        <v>340</v>
      </c>
      <c r="C110" s="7">
        <v>2015</v>
      </c>
      <c r="D110" s="9" t="s">
        <v>5</v>
      </c>
      <c r="E110" s="9" t="s">
        <v>35</v>
      </c>
      <c r="F110" s="23">
        <v>21.588999999999999</v>
      </c>
    </row>
    <row r="111" spans="1:6">
      <c r="A111" s="19" t="s">
        <v>35</v>
      </c>
      <c r="B111" s="19" t="s">
        <v>368</v>
      </c>
      <c r="C111" s="7">
        <v>2015</v>
      </c>
      <c r="D111" s="9" t="s">
        <v>5</v>
      </c>
      <c r="E111" s="9" t="s">
        <v>35</v>
      </c>
      <c r="F111" s="23">
        <v>22.2239</v>
      </c>
    </row>
    <row r="112" spans="1:6">
      <c r="A112" s="19" t="s">
        <v>34</v>
      </c>
      <c r="B112" s="19" t="s">
        <v>367</v>
      </c>
      <c r="C112" s="7">
        <v>2015</v>
      </c>
      <c r="D112" s="9" t="s">
        <v>5</v>
      </c>
      <c r="E112" s="9" t="s">
        <v>35</v>
      </c>
      <c r="F112" s="23">
        <v>22.435700000000001</v>
      </c>
    </row>
    <row r="113" spans="1:6">
      <c r="A113" s="19" t="s">
        <v>33</v>
      </c>
      <c r="B113" s="19" t="s">
        <v>366</v>
      </c>
      <c r="C113" s="7">
        <v>2017</v>
      </c>
      <c r="D113" s="9" t="s">
        <v>5</v>
      </c>
      <c r="E113" s="9" t="s">
        <v>35</v>
      </c>
      <c r="F113" s="23">
        <v>22.717400000000001</v>
      </c>
    </row>
    <row r="114" spans="1:6">
      <c r="A114" s="19" t="s">
        <v>33</v>
      </c>
      <c r="B114" s="19" t="s">
        <v>366</v>
      </c>
      <c r="C114" s="7">
        <v>2020</v>
      </c>
      <c r="D114" s="9" t="s">
        <v>5</v>
      </c>
      <c r="E114" s="9" t="s">
        <v>35</v>
      </c>
      <c r="F114" s="23">
        <v>23.273599999999998</v>
      </c>
    </row>
    <row r="115" spans="1:6">
      <c r="A115" s="19" t="s">
        <v>30</v>
      </c>
      <c r="B115" s="19" t="s">
        <v>363</v>
      </c>
      <c r="C115" s="7">
        <v>2020</v>
      </c>
      <c r="D115" s="9" t="s">
        <v>5</v>
      </c>
      <c r="E115" s="9" t="s">
        <v>35</v>
      </c>
      <c r="F115" s="23">
        <v>23.537400000000002</v>
      </c>
    </row>
    <row r="116" spans="1:6">
      <c r="A116" s="19" t="s">
        <v>27</v>
      </c>
      <c r="B116" s="19" t="s">
        <v>360</v>
      </c>
      <c r="C116" s="7">
        <v>2015</v>
      </c>
      <c r="D116" s="9" t="s">
        <v>5</v>
      </c>
      <c r="E116" s="9" t="s">
        <v>35</v>
      </c>
      <c r="F116" s="23">
        <v>26.142099999999999</v>
      </c>
    </row>
    <row r="117" spans="1:6">
      <c r="A117" s="19" t="s">
        <v>33</v>
      </c>
      <c r="B117" s="19" t="s">
        <v>366</v>
      </c>
      <c r="C117" s="7">
        <v>2015</v>
      </c>
      <c r="D117" s="9" t="s">
        <v>5</v>
      </c>
      <c r="E117" s="9" t="s">
        <v>35</v>
      </c>
      <c r="F117" s="23">
        <v>29.4055</v>
      </c>
    </row>
    <row r="118" spans="1:6">
      <c r="A118" s="19" t="s">
        <v>10</v>
      </c>
      <c r="B118" s="19" t="s">
        <v>343</v>
      </c>
      <c r="C118" s="7">
        <v>2017</v>
      </c>
      <c r="D118" s="9" t="s">
        <v>5</v>
      </c>
      <c r="E118" s="9" t="s">
        <v>35</v>
      </c>
      <c r="F118" s="23">
        <v>29.424399999999999</v>
      </c>
    </row>
    <row r="119" spans="1:6">
      <c r="A119" s="19" t="s">
        <v>33</v>
      </c>
      <c r="B119" s="19" t="s">
        <v>366</v>
      </c>
      <c r="C119" s="7">
        <v>2016</v>
      </c>
      <c r="D119" s="9" t="s">
        <v>5</v>
      </c>
      <c r="E119" s="9" t="s">
        <v>35</v>
      </c>
      <c r="F119" s="23">
        <v>30.181899999999999</v>
      </c>
    </row>
    <row r="120" spans="1:6">
      <c r="A120" s="19" t="s">
        <v>23</v>
      </c>
      <c r="B120" s="19" t="s">
        <v>356</v>
      </c>
      <c r="C120" s="7">
        <v>2020</v>
      </c>
      <c r="D120" s="9" t="s">
        <v>5</v>
      </c>
      <c r="E120" s="9" t="s">
        <v>35</v>
      </c>
      <c r="F120" s="23">
        <v>30.743200000000002</v>
      </c>
    </row>
    <row r="121" spans="1:6">
      <c r="A121" s="19" t="s">
        <v>30</v>
      </c>
      <c r="B121" s="19" t="s">
        <v>363</v>
      </c>
      <c r="C121" s="7">
        <v>2016</v>
      </c>
      <c r="D121" s="9" t="s">
        <v>5</v>
      </c>
      <c r="E121" s="9" t="s">
        <v>35</v>
      </c>
      <c r="F121" s="23">
        <v>30.9299</v>
      </c>
    </row>
    <row r="122" spans="1:6">
      <c r="A122" s="19" t="s">
        <v>10</v>
      </c>
      <c r="B122" s="19" t="s">
        <v>343</v>
      </c>
      <c r="C122" s="7">
        <v>2016</v>
      </c>
      <c r="D122" s="9" t="s">
        <v>5</v>
      </c>
      <c r="E122" s="9" t="s">
        <v>35</v>
      </c>
      <c r="F122" s="23">
        <v>31.073799999999999</v>
      </c>
    </row>
    <row r="123" spans="1:6">
      <c r="A123" s="19" t="s">
        <v>23</v>
      </c>
      <c r="B123" s="19" t="s">
        <v>356</v>
      </c>
      <c r="C123" s="7">
        <v>2017</v>
      </c>
      <c r="D123" s="9" t="s">
        <v>5</v>
      </c>
      <c r="E123" s="9" t="s">
        <v>35</v>
      </c>
      <c r="F123" s="23">
        <v>31.078700000000001</v>
      </c>
    </row>
    <row r="124" spans="1:6">
      <c r="A124" s="19" t="s">
        <v>15</v>
      </c>
      <c r="B124" s="19" t="s">
        <v>348</v>
      </c>
      <c r="C124" s="7">
        <v>2017</v>
      </c>
      <c r="D124" s="9" t="s">
        <v>5</v>
      </c>
      <c r="E124" s="9" t="s">
        <v>35</v>
      </c>
      <c r="F124" s="23">
        <v>31.151</v>
      </c>
    </row>
    <row r="125" spans="1:6">
      <c r="A125" s="19" t="s">
        <v>15</v>
      </c>
      <c r="B125" s="19" t="s">
        <v>348</v>
      </c>
      <c r="C125" s="7">
        <v>2020</v>
      </c>
      <c r="D125" s="9" t="s">
        <v>5</v>
      </c>
      <c r="E125" s="9" t="s">
        <v>35</v>
      </c>
      <c r="F125" s="23">
        <v>31.776599999999998</v>
      </c>
    </row>
    <row r="126" spans="1:6">
      <c r="A126" s="19" t="s">
        <v>30</v>
      </c>
      <c r="B126" s="19" t="s">
        <v>363</v>
      </c>
      <c r="C126" s="7">
        <v>2017</v>
      </c>
      <c r="D126" s="9" t="s">
        <v>5</v>
      </c>
      <c r="E126" s="9" t="s">
        <v>35</v>
      </c>
      <c r="F126" s="23">
        <v>32.070399999999999</v>
      </c>
    </row>
    <row r="127" spans="1:6">
      <c r="A127" s="19" t="s">
        <v>10</v>
      </c>
      <c r="B127" s="19" t="s">
        <v>343</v>
      </c>
      <c r="C127" s="7">
        <v>2020</v>
      </c>
      <c r="D127" s="9" t="s">
        <v>5</v>
      </c>
      <c r="E127" s="9" t="s">
        <v>35</v>
      </c>
      <c r="F127" s="23">
        <v>32.529000000000003</v>
      </c>
    </row>
    <row r="128" spans="1:6">
      <c r="A128" s="19" t="s">
        <v>30</v>
      </c>
      <c r="B128" s="19" t="s">
        <v>363</v>
      </c>
      <c r="C128" s="7">
        <v>2015</v>
      </c>
      <c r="D128" s="9" t="s">
        <v>5</v>
      </c>
      <c r="E128" s="9" t="s">
        <v>35</v>
      </c>
      <c r="F128" s="23">
        <v>33.285699999999999</v>
      </c>
    </row>
    <row r="129" spans="1:6">
      <c r="A129" s="19" t="s">
        <v>23</v>
      </c>
      <c r="B129" s="19" t="s">
        <v>356</v>
      </c>
      <c r="C129" s="7">
        <v>2015</v>
      </c>
      <c r="D129" s="9" t="s">
        <v>5</v>
      </c>
      <c r="E129" s="9" t="s">
        <v>35</v>
      </c>
      <c r="F129" s="23">
        <v>33.391399999999997</v>
      </c>
    </row>
    <row r="130" spans="1:6">
      <c r="A130" s="19" t="s">
        <v>15</v>
      </c>
      <c r="B130" s="19" t="s">
        <v>348</v>
      </c>
      <c r="C130" s="7">
        <v>2016</v>
      </c>
      <c r="D130" s="9" t="s">
        <v>5</v>
      </c>
      <c r="E130" s="9" t="s">
        <v>35</v>
      </c>
      <c r="F130" s="23">
        <v>33.5901</v>
      </c>
    </row>
    <row r="131" spans="1:6">
      <c r="A131" s="19" t="s">
        <v>23</v>
      </c>
      <c r="B131" s="19" t="s">
        <v>356</v>
      </c>
      <c r="C131" s="7">
        <v>2016</v>
      </c>
      <c r="D131" s="9" t="s">
        <v>5</v>
      </c>
      <c r="E131" s="9" t="s">
        <v>35</v>
      </c>
      <c r="F131" s="23">
        <v>36.0974</v>
      </c>
    </row>
    <row r="132" spans="1:6">
      <c r="A132" s="19" t="s">
        <v>15</v>
      </c>
      <c r="B132" s="19" t="s">
        <v>348</v>
      </c>
      <c r="C132" s="7">
        <v>2015</v>
      </c>
      <c r="D132" s="9" t="s">
        <v>5</v>
      </c>
      <c r="E132" s="9" t="s">
        <v>35</v>
      </c>
      <c r="F132" s="23">
        <v>37.448999999999998</v>
      </c>
    </row>
    <row r="133" spans="1:6">
      <c r="A133" s="19" t="s">
        <v>10</v>
      </c>
      <c r="B133" s="19" t="s">
        <v>343</v>
      </c>
      <c r="C133" s="7">
        <v>2015</v>
      </c>
      <c r="D133" s="9" t="s">
        <v>5</v>
      </c>
      <c r="E133" s="9" t="s">
        <v>35</v>
      </c>
      <c r="F133" s="23">
        <v>38.313600000000001</v>
      </c>
    </row>
  </sheetData>
  <autoFilter ref="A1:F133" xr:uid="{00000000-0009-0000-0000-000021000000}"/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>
    <outlinePr summaryBelow="0" summaryRight="0"/>
  </sheetPr>
  <dimension ref="A1:G166"/>
  <sheetViews>
    <sheetView workbookViewId="0"/>
  </sheetViews>
  <sheetFormatPr baseColWidth="10" defaultColWidth="12.6640625" defaultRowHeight="15.75" customHeight="1"/>
  <sheetData>
    <row r="1" spans="1:7">
      <c r="A1" s="19" t="s">
        <v>1</v>
      </c>
      <c r="B1" s="19" t="s">
        <v>334</v>
      </c>
      <c r="C1" s="19" t="s">
        <v>0</v>
      </c>
      <c r="D1" s="19" t="s">
        <v>37</v>
      </c>
      <c r="E1" s="19" t="s">
        <v>39</v>
      </c>
      <c r="F1" s="7" t="s">
        <v>421</v>
      </c>
      <c r="G1" s="19" t="s">
        <v>335</v>
      </c>
    </row>
    <row r="2" spans="1:7">
      <c r="A2" s="20" t="s">
        <v>3</v>
      </c>
      <c r="B2" s="19" t="s">
        <v>336</v>
      </c>
      <c r="C2" s="7">
        <v>2013</v>
      </c>
      <c r="D2" s="9" t="s">
        <v>5</v>
      </c>
      <c r="E2" s="9" t="s">
        <v>36</v>
      </c>
      <c r="F2" s="1">
        <f t="shared" ref="F2:F133" si="0">(100-G2)</f>
        <v>59.9</v>
      </c>
      <c r="G2" s="82">
        <v>40.1</v>
      </c>
    </row>
    <row r="3" spans="1:7">
      <c r="A3" s="20" t="s">
        <v>4</v>
      </c>
      <c r="B3" s="19" t="s">
        <v>337</v>
      </c>
      <c r="C3" s="7">
        <v>2013</v>
      </c>
      <c r="D3" s="9" t="s">
        <v>5</v>
      </c>
      <c r="E3" s="9" t="s">
        <v>36</v>
      </c>
      <c r="F3" s="1">
        <f t="shared" si="0"/>
        <v>27.599999999999994</v>
      </c>
      <c r="G3" s="83">
        <v>72.400000000000006</v>
      </c>
    </row>
    <row r="4" spans="1:7">
      <c r="A4" s="19" t="s">
        <v>5</v>
      </c>
      <c r="B4" s="19" t="s">
        <v>338</v>
      </c>
      <c r="C4" s="7">
        <v>2013</v>
      </c>
      <c r="D4" s="9" t="s">
        <v>5</v>
      </c>
      <c r="E4" s="9" t="s">
        <v>36</v>
      </c>
      <c r="F4" s="1">
        <f t="shared" si="0"/>
        <v>49.3</v>
      </c>
      <c r="G4" s="83">
        <v>50.7</v>
      </c>
    </row>
    <row r="5" spans="1:7">
      <c r="A5" s="19" t="s">
        <v>6</v>
      </c>
      <c r="B5" s="19" t="s">
        <v>339</v>
      </c>
      <c r="C5" s="7">
        <v>2013</v>
      </c>
      <c r="D5" s="9" t="s">
        <v>5</v>
      </c>
      <c r="E5" s="9" t="s">
        <v>36</v>
      </c>
      <c r="F5" s="1">
        <f t="shared" si="0"/>
        <v>49.1</v>
      </c>
      <c r="G5" s="83">
        <v>50.9</v>
      </c>
    </row>
    <row r="6" spans="1:7">
      <c r="A6" s="19" t="s">
        <v>7</v>
      </c>
      <c r="B6" s="19" t="s">
        <v>340</v>
      </c>
      <c r="C6" s="7">
        <v>2013</v>
      </c>
      <c r="D6" s="9" t="s">
        <v>5</v>
      </c>
      <c r="E6" s="9" t="s">
        <v>36</v>
      </c>
      <c r="F6" s="1">
        <f t="shared" si="0"/>
        <v>66.3</v>
      </c>
      <c r="G6" s="83">
        <v>33.700000000000003</v>
      </c>
    </row>
    <row r="7" spans="1:7">
      <c r="A7" s="19" t="s">
        <v>8</v>
      </c>
      <c r="B7" s="19" t="s">
        <v>341</v>
      </c>
      <c r="C7" s="7">
        <v>2013</v>
      </c>
      <c r="D7" s="9" t="s">
        <v>5</v>
      </c>
      <c r="E7" s="9" t="s">
        <v>36</v>
      </c>
      <c r="F7" s="1">
        <f t="shared" si="0"/>
        <v>52.6</v>
      </c>
      <c r="G7" s="83">
        <v>47.4</v>
      </c>
    </row>
    <row r="8" spans="1:7">
      <c r="A8" s="19" t="s">
        <v>9</v>
      </c>
      <c r="B8" s="19" t="s">
        <v>342</v>
      </c>
      <c r="C8" s="7">
        <v>2013</v>
      </c>
      <c r="D8" s="9" t="s">
        <v>5</v>
      </c>
      <c r="E8" s="9" t="s">
        <v>36</v>
      </c>
      <c r="F8" s="1">
        <f t="shared" si="0"/>
        <v>33.200000000000003</v>
      </c>
      <c r="G8" s="83">
        <v>66.8</v>
      </c>
    </row>
    <row r="9" spans="1:7">
      <c r="A9" s="19" t="s">
        <v>10</v>
      </c>
      <c r="B9" s="19" t="s">
        <v>343</v>
      </c>
      <c r="C9" s="7">
        <v>2013</v>
      </c>
      <c r="D9" s="9" t="s">
        <v>5</v>
      </c>
      <c r="E9" s="9" t="s">
        <v>36</v>
      </c>
      <c r="F9" s="1">
        <f t="shared" si="0"/>
        <v>63.5</v>
      </c>
      <c r="G9" s="83">
        <v>36.5</v>
      </c>
    </row>
    <row r="10" spans="1:7">
      <c r="A10" s="19" t="s">
        <v>11</v>
      </c>
      <c r="B10" s="19" t="s">
        <v>344</v>
      </c>
      <c r="C10" s="7">
        <v>2013</v>
      </c>
      <c r="D10" s="9" t="s">
        <v>5</v>
      </c>
      <c r="E10" s="9" t="s">
        <v>36</v>
      </c>
      <c r="F10" s="1">
        <f t="shared" si="0"/>
        <v>56.5</v>
      </c>
      <c r="G10" s="83">
        <v>43.5</v>
      </c>
    </row>
    <row r="11" spans="1:7">
      <c r="A11" s="19" t="s">
        <v>12</v>
      </c>
      <c r="B11" s="19" t="s">
        <v>345</v>
      </c>
      <c r="C11" s="7">
        <v>2013</v>
      </c>
      <c r="D11" s="9" t="s">
        <v>5</v>
      </c>
      <c r="E11" s="9" t="s">
        <v>36</v>
      </c>
      <c r="F11" s="1">
        <f t="shared" si="0"/>
        <v>66</v>
      </c>
      <c r="G11" s="83">
        <v>34</v>
      </c>
    </row>
    <row r="12" spans="1:7">
      <c r="A12" s="19" t="s">
        <v>13</v>
      </c>
      <c r="B12" s="19" t="s">
        <v>346</v>
      </c>
      <c r="C12" s="7">
        <v>2013</v>
      </c>
      <c r="D12" s="9" t="s">
        <v>5</v>
      </c>
      <c r="E12" s="9" t="s">
        <v>36</v>
      </c>
      <c r="F12" s="1">
        <f t="shared" si="0"/>
        <v>44.4</v>
      </c>
      <c r="G12" s="83">
        <v>55.6</v>
      </c>
    </row>
    <row r="13" spans="1:7">
      <c r="A13" s="19" t="s">
        <v>14</v>
      </c>
      <c r="B13" s="19" t="s">
        <v>347</v>
      </c>
      <c r="C13" s="7">
        <v>2013</v>
      </c>
      <c r="D13" s="9" t="s">
        <v>5</v>
      </c>
      <c r="E13" s="9" t="s">
        <v>36</v>
      </c>
      <c r="F13" s="1">
        <f t="shared" si="0"/>
        <v>58.8</v>
      </c>
      <c r="G13" s="83">
        <v>41.2</v>
      </c>
    </row>
    <row r="14" spans="1:7">
      <c r="A14" s="19" t="s">
        <v>15</v>
      </c>
      <c r="B14" s="19" t="s">
        <v>348</v>
      </c>
      <c r="C14" s="7">
        <v>2013</v>
      </c>
      <c r="D14" s="9" t="s">
        <v>5</v>
      </c>
      <c r="E14" s="9" t="s">
        <v>36</v>
      </c>
      <c r="F14" s="1">
        <f t="shared" si="0"/>
        <v>54.2</v>
      </c>
      <c r="G14" s="83">
        <v>45.8</v>
      </c>
    </row>
    <row r="15" spans="1:7">
      <c r="A15" s="19" t="s">
        <v>16</v>
      </c>
      <c r="B15" s="19" t="s">
        <v>349</v>
      </c>
      <c r="C15" s="7">
        <v>2013</v>
      </c>
      <c r="D15" s="9" t="s">
        <v>5</v>
      </c>
      <c r="E15" s="9" t="s">
        <v>36</v>
      </c>
      <c r="F15" s="1">
        <f t="shared" si="0"/>
        <v>44.5</v>
      </c>
      <c r="G15" s="83">
        <v>55.5</v>
      </c>
    </row>
    <row r="16" spans="1:7">
      <c r="A16" s="19" t="s">
        <v>17</v>
      </c>
      <c r="B16" s="19" t="s">
        <v>350</v>
      </c>
      <c r="C16" s="7">
        <v>2013</v>
      </c>
      <c r="D16" s="9" t="s">
        <v>5</v>
      </c>
      <c r="E16" s="9" t="s">
        <v>36</v>
      </c>
      <c r="F16" s="1">
        <f t="shared" si="0"/>
        <v>60.4</v>
      </c>
      <c r="G16" s="83">
        <v>39.6</v>
      </c>
    </row>
    <row r="17" spans="1:7">
      <c r="A17" s="19" t="s">
        <v>18</v>
      </c>
      <c r="B17" s="19" t="s">
        <v>351</v>
      </c>
      <c r="C17" s="7">
        <v>2013</v>
      </c>
      <c r="D17" s="9" t="s">
        <v>5</v>
      </c>
      <c r="E17" s="9" t="s">
        <v>36</v>
      </c>
      <c r="F17" s="1">
        <f t="shared" si="0"/>
        <v>77.3</v>
      </c>
      <c r="G17" s="83">
        <v>22.7</v>
      </c>
    </row>
    <row r="18" spans="1:7">
      <c r="A18" s="19" t="s">
        <v>19</v>
      </c>
      <c r="B18" s="19" t="s">
        <v>352</v>
      </c>
      <c r="C18" s="7">
        <v>2013</v>
      </c>
      <c r="D18" s="9" t="s">
        <v>5</v>
      </c>
      <c r="E18" s="9" t="s">
        <v>36</v>
      </c>
      <c r="F18" s="1">
        <f t="shared" si="0"/>
        <v>60.5</v>
      </c>
      <c r="G18" s="83">
        <v>39.5</v>
      </c>
    </row>
    <row r="19" spans="1:7">
      <c r="A19" s="19" t="s">
        <v>20</v>
      </c>
      <c r="B19" s="19" t="s">
        <v>353</v>
      </c>
      <c r="C19" s="7">
        <v>2013</v>
      </c>
      <c r="D19" s="9" t="s">
        <v>5</v>
      </c>
      <c r="E19" s="9" t="s">
        <v>36</v>
      </c>
      <c r="F19" s="1">
        <f t="shared" si="0"/>
        <v>62.6</v>
      </c>
      <c r="G19" s="83">
        <v>37.4</v>
      </c>
    </row>
    <row r="20" spans="1:7">
      <c r="A20" s="19" t="s">
        <v>21</v>
      </c>
      <c r="B20" s="19" t="s">
        <v>354</v>
      </c>
      <c r="C20" s="7">
        <v>2013</v>
      </c>
      <c r="D20" s="9" t="s">
        <v>5</v>
      </c>
      <c r="E20" s="9" t="s">
        <v>36</v>
      </c>
      <c r="F20" s="1">
        <f t="shared" si="0"/>
        <v>45.8</v>
      </c>
      <c r="G20" s="83">
        <v>54.2</v>
      </c>
    </row>
    <row r="21" spans="1:7">
      <c r="A21" s="19" t="s">
        <v>22</v>
      </c>
      <c r="B21" s="19" t="s">
        <v>355</v>
      </c>
      <c r="C21" s="7">
        <v>2013</v>
      </c>
      <c r="D21" s="9" t="s">
        <v>5</v>
      </c>
      <c r="E21" s="9" t="s">
        <v>36</v>
      </c>
      <c r="F21" s="1">
        <f t="shared" si="0"/>
        <v>48.1</v>
      </c>
      <c r="G21" s="83">
        <v>51.9</v>
      </c>
    </row>
    <row r="22" spans="1:7">
      <c r="A22" s="19" t="s">
        <v>23</v>
      </c>
      <c r="B22" s="19" t="s">
        <v>356</v>
      </c>
      <c r="C22" s="7">
        <v>2013</v>
      </c>
      <c r="D22" s="9" t="s">
        <v>5</v>
      </c>
      <c r="E22" s="9" t="s">
        <v>36</v>
      </c>
      <c r="F22" s="1">
        <f t="shared" si="0"/>
        <v>62.7</v>
      </c>
      <c r="G22" s="83">
        <v>37.299999999999997</v>
      </c>
    </row>
    <row r="23" spans="1:7">
      <c r="A23" s="19" t="s">
        <v>24</v>
      </c>
      <c r="B23" s="19" t="s">
        <v>357</v>
      </c>
      <c r="C23" s="7">
        <v>2013</v>
      </c>
      <c r="D23" s="9" t="s">
        <v>5</v>
      </c>
      <c r="E23" s="9" t="s">
        <v>36</v>
      </c>
      <c r="F23" s="1">
        <f t="shared" si="0"/>
        <v>65.099999999999994</v>
      </c>
      <c r="G23" s="83">
        <v>34.9</v>
      </c>
    </row>
    <row r="24" spans="1:7">
      <c r="A24" s="19" t="s">
        <v>25</v>
      </c>
      <c r="B24" s="19" t="s">
        <v>358</v>
      </c>
      <c r="C24" s="7">
        <v>2013</v>
      </c>
      <c r="D24" s="9" t="s">
        <v>5</v>
      </c>
      <c r="E24" s="9" t="s">
        <v>36</v>
      </c>
      <c r="F24" s="1">
        <f t="shared" si="0"/>
        <v>39.299999999999997</v>
      </c>
      <c r="G24" s="83">
        <v>60.7</v>
      </c>
    </row>
    <row r="25" spans="1:7">
      <c r="A25" s="19" t="s">
        <v>26</v>
      </c>
      <c r="B25" s="19" t="s">
        <v>359</v>
      </c>
      <c r="C25" s="7">
        <v>2013</v>
      </c>
      <c r="D25" s="9" t="s">
        <v>5</v>
      </c>
      <c r="E25" s="9" t="s">
        <v>36</v>
      </c>
      <c r="F25" s="1">
        <f t="shared" si="0"/>
        <v>51.4</v>
      </c>
      <c r="G25" s="83">
        <v>48.6</v>
      </c>
    </row>
    <row r="26" spans="1:7">
      <c r="A26" s="19" t="s">
        <v>27</v>
      </c>
      <c r="B26" s="19" t="s">
        <v>360</v>
      </c>
      <c r="C26" s="7">
        <v>2013</v>
      </c>
      <c r="D26" s="9" t="s">
        <v>5</v>
      </c>
      <c r="E26" s="9" t="s">
        <v>36</v>
      </c>
      <c r="F26" s="1">
        <f t="shared" si="0"/>
        <v>57.2</v>
      </c>
      <c r="G26" s="83">
        <v>42.8</v>
      </c>
    </row>
    <row r="27" spans="1:7">
      <c r="A27" s="19" t="s">
        <v>28</v>
      </c>
      <c r="B27" s="19" t="s">
        <v>361</v>
      </c>
      <c r="C27" s="7">
        <v>2013</v>
      </c>
      <c r="D27" s="9" t="s">
        <v>5</v>
      </c>
      <c r="E27" s="9" t="s">
        <v>36</v>
      </c>
      <c r="F27" s="1">
        <f t="shared" si="0"/>
        <v>45.2</v>
      </c>
      <c r="G27" s="83">
        <v>54.8</v>
      </c>
    </row>
    <row r="28" spans="1:7">
      <c r="A28" s="19" t="s">
        <v>29</v>
      </c>
      <c r="B28" s="19" t="s">
        <v>362</v>
      </c>
      <c r="C28" s="7">
        <v>2013</v>
      </c>
      <c r="D28" s="9" t="s">
        <v>5</v>
      </c>
      <c r="E28" s="9" t="s">
        <v>36</v>
      </c>
      <c r="F28" s="1">
        <f t="shared" si="0"/>
        <v>45.2</v>
      </c>
      <c r="G28" s="83">
        <v>54.8</v>
      </c>
    </row>
    <row r="29" spans="1:7">
      <c r="A29" s="19" t="s">
        <v>30</v>
      </c>
      <c r="B29" s="19" t="s">
        <v>363</v>
      </c>
      <c r="C29" s="7">
        <v>2013</v>
      </c>
      <c r="D29" s="9" t="s">
        <v>5</v>
      </c>
      <c r="E29" s="9" t="s">
        <v>36</v>
      </c>
      <c r="F29" s="1">
        <f t="shared" si="0"/>
        <v>70.900000000000006</v>
      </c>
      <c r="G29" s="83">
        <v>29.1</v>
      </c>
    </row>
    <row r="30" spans="1:7">
      <c r="A30" s="19" t="s">
        <v>31</v>
      </c>
      <c r="B30" s="19" t="s">
        <v>364</v>
      </c>
      <c r="C30" s="7">
        <v>2013</v>
      </c>
      <c r="D30" s="9" t="s">
        <v>5</v>
      </c>
      <c r="E30" s="9" t="s">
        <v>36</v>
      </c>
      <c r="F30" s="1">
        <f t="shared" si="0"/>
        <v>56.2</v>
      </c>
      <c r="G30" s="83">
        <v>43.8</v>
      </c>
    </row>
    <row r="31" spans="1:7">
      <c r="A31" s="19" t="s">
        <v>32</v>
      </c>
      <c r="B31" s="19" t="s">
        <v>365</v>
      </c>
      <c r="C31" s="7">
        <v>2013</v>
      </c>
      <c r="D31" s="9" t="s">
        <v>5</v>
      </c>
      <c r="E31" s="9" t="s">
        <v>36</v>
      </c>
      <c r="F31" s="1">
        <f t="shared" si="0"/>
        <v>54.8</v>
      </c>
      <c r="G31" s="83">
        <v>45.2</v>
      </c>
    </row>
    <row r="32" spans="1:7">
      <c r="A32" s="19" t="s">
        <v>33</v>
      </c>
      <c r="B32" s="19" t="s">
        <v>366</v>
      </c>
      <c r="C32" s="7">
        <v>2013</v>
      </c>
      <c r="D32" s="9" t="s">
        <v>5</v>
      </c>
      <c r="E32" s="9" t="s">
        <v>36</v>
      </c>
      <c r="F32" s="1">
        <f t="shared" si="0"/>
        <v>56.2</v>
      </c>
      <c r="G32" s="83">
        <v>43.8</v>
      </c>
    </row>
    <row r="33" spans="1:7">
      <c r="A33" s="19" t="s">
        <v>34</v>
      </c>
      <c r="B33" s="19" t="s">
        <v>367</v>
      </c>
      <c r="C33" s="7">
        <v>2013</v>
      </c>
      <c r="D33" s="9" t="s">
        <v>5</v>
      </c>
      <c r="E33" s="9" t="s">
        <v>36</v>
      </c>
      <c r="F33" s="1">
        <f t="shared" si="0"/>
        <v>39.200000000000003</v>
      </c>
      <c r="G33" s="83">
        <v>60.8</v>
      </c>
    </row>
    <row r="34" spans="1:7">
      <c r="A34" s="19" t="s">
        <v>35</v>
      </c>
      <c r="B34" s="19" t="s">
        <v>368</v>
      </c>
      <c r="C34" s="7">
        <v>2013</v>
      </c>
      <c r="D34" s="9" t="s">
        <v>5</v>
      </c>
      <c r="E34" s="9" t="s">
        <v>36</v>
      </c>
      <c r="F34" s="1">
        <f t="shared" si="0"/>
        <v>46.6</v>
      </c>
      <c r="G34" s="83">
        <v>53.4</v>
      </c>
    </row>
    <row r="35" spans="1:7">
      <c r="A35" s="20" t="s">
        <v>3</v>
      </c>
      <c r="B35" s="19" t="s">
        <v>336</v>
      </c>
      <c r="C35" s="7">
        <v>2015</v>
      </c>
      <c r="D35" s="9" t="s">
        <v>5</v>
      </c>
      <c r="E35" s="9" t="s">
        <v>36</v>
      </c>
      <c r="F35" s="1">
        <f t="shared" si="0"/>
        <v>62</v>
      </c>
      <c r="G35" s="82">
        <v>38</v>
      </c>
    </row>
    <row r="36" spans="1:7">
      <c r="A36" s="20" t="s">
        <v>4</v>
      </c>
      <c r="B36" s="19" t="s">
        <v>337</v>
      </c>
      <c r="C36" s="7">
        <v>2015</v>
      </c>
      <c r="D36" s="9" t="s">
        <v>5</v>
      </c>
      <c r="E36" s="9" t="s">
        <v>36</v>
      </c>
      <c r="F36" s="1">
        <f t="shared" si="0"/>
        <v>33.700000000000003</v>
      </c>
      <c r="G36" s="83">
        <v>66.3</v>
      </c>
    </row>
    <row r="37" spans="1:7">
      <c r="A37" s="19" t="s">
        <v>5</v>
      </c>
      <c r="B37" s="19" t="s">
        <v>338</v>
      </c>
      <c r="C37" s="7">
        <v>2015</v>
      </c>
      <c r="D37" s="9" t="s">
        <v>5</v>
      </c>
      <c r="E37" s="9" t="s">
        <v>36</v>
      </c>
      <c r="F37" s="1">
        <f t="shared" si="0"/>
        <v>53.8</v>
      </c>
      <c r="G37" s="83">
        <v>46.2</v>
      </c>
    </row>
    <row r="38" spans="1:7">
      <c r="A38" s="19" t="s">
        <v>6</v>
      </c>
      <c r="B38" s="19" t="s">
        <v>339</v>
      </c>
      <c r="C38" s="7">
        <v>2015</v>
      </c>
      <c r="D38" s="9" t="s">
        <v>5</v>
      </c>
      <c r="E38" s="9" t="s">
        <v>36</v>
      </c>
      <c r="F38" s="1">
        <f t="shared" si="0"/>
        <v>62.7</v>
      </c>
      <c r="G38" s="83">
        <v>37.299999999999997</v>
      </c>
    </row>
    <row r="39" spans="1:7">
      <c r="A39" s="19" t="s">
        <v>7</v>
      </c>
      <c r="B39" s="19" t="s">
        <v>340</v>
      </c>
      <c r="C39" s="7">
        <v>2015</v>
      </c>
      <c r="D39" s="9" t="s">
        <v>5</v>
      </c>
      <c r="E39" s="9" t="s">
        <v>36</v>
      </c>
      <c r="F39" s="1">
        <f t="shared" si="0"/>
        <v>68.7</v>
      </c>
      <c r="G39" s="83">
        <v>31.3</v>
      </c>
    </row>
    <row r="40" spans="1:7">
      <c r="A40" s="19" t="s">
        <v>8</v>
      </c>
      <c r="B40" s="19" t="s">
        <v>341</v>
      </c>
      <c r="C40" s="7">
        <v>2015</v>
      </c>
      <c r="D40" s="9" t="s">
        <v>5</v>
      </c>
      <c r="E40" s="9" t="s">
        <v>36</v>
      </c>
      <c r="F40" s="1">
        <f t="shared" si="0"/>
        <v>48.6</v>
      </c>
      <c r="G40" s="83">
        <v>51.4</v>
      </c>
    </row>
    <row r="41" spans="1:7">
      <c r="A41" s="19" t="s">
        <v>9</v>
      </c>
      <c r="B41" s="19" t="s">
        <v>342</v>
      </c>
      <c r="C41" s="7">
        <v>2015</v>
      </c>
      <c r="D41" s="9" t="s">
        <v>5</v>
      </c>
      <c r="E41" s="9" t="s">
        <v>36</v>
      </c>
      <c r="F41" s="1">
        <f t="shared" si="0"/>
        <v>47</v>
      </c>
      <c r="G41" s="83">
        <v>53</v>
      </c>
    </row>
    <row r="42" spans="1:7">
      <c r="A42" s="19" t="s">
        <v>10</v>
      </c>
      <c r="B42" s="19" t="s">
        <v>343</v>
      </c>
      <c r="C42" s="7">
        <v>2015</v>
      </c>
      <c r="D42" s="9" t="s">
        <v>5</v>
      </c>
      <c r="E42" s="9" t="s">
        <v>36</v>
      </c>
      <c r="F42" s="1">
        <f t="shared" si="0"/>
        <v>74.099999999999994</v>
      </c>
      <c r="G42" s="83">
        <v>25.9</v>
      </c>
    </row>
    <row r="43" spans="1:7">
      <c r="A43" s="19" t="s">
        <v>11</v>
      </c>
      <c r="B43" s="19" t="s">
        <v>344</v>
      </c>
      <c r="C43" s="7">
        <v>2015</v>
      </c>
      <c r="D43" s="9" t="s">
        <v>5</v>
      </c>
      <c r="E43" s="9" t="s">
        <v>36</v>
      </c>
      <c r="F43" s="1">
        <f t="shared" si="0"/>
        <v>57.2</v>
      </c>
      <c r="G43" s="83">
        <v>42.8</v>
      </c>
    </row>
    <row r="44" spans="1:7">
      <c r="A44" s="19" t="s">
        <v>12</v>
      </c>
      <c r="B44" s="19" t="s">
        <v>345</v>
      </c>
      <c r="C44" s="7">
        <v>2015</v>
      </c>
      <c r="D44" s="9" t="s">
        <v>5</v>
      </c>
      <c r="E44" s="9" t="s">
        <v>36</v>
      </c>
      <c r="F44" s="1">
        <f t="shared" si="0"/>
        <v>65</v>
      </c>
      <c r="G44" s="83">
        <v>35</v>
      </c>
    </row>
    <row r="45" spans="1:7">
      <c r="A45" s="19" t="s">
        <v>13</v>
      </c>
      <c r="B45" s="19" t="s">
        <v>346</v>
      </c>
      <c r="C45" s="7">
        <v>2015</v>
      </c>
      <c r="D45" s="9" t="s">
        <v>5</v>
      </c>
      <c r="E45" s="9" t="s">
        <v>36</v>
      </c>
      <c r="F45" s="1">
        <f t="shared" si="0"/>
        <v>49.8</v>
      </c>
      <c r="G45" s="83">
        <v>50.2</v>
      </c>
    </row>
    <row r="46" spans="1:7">
      <c r="A46" s="19" t="s">
        <v>14</v>
      </c>
      <c r="B46" s="19" t="s">
        <v>347</v>
      </c>
      <c r="C46" s="7">
        <v>2015</v>
      </c>
      <c r="D46" s="9" t="s">
        <v>5</v>
      </c>
      <c r="E46" s="9" t="s">
        <v>36</v>
      </c>
      <c r="F46" s="1">
        <f t="shared" si="0"/>
        <v>59.1</v>
      </c>
      <c r="G46" s="83">
        <v>40.9</v>
      </c>
    </row>
    <row r="47" spans="1:7">
      <c r="A47" s="19" t="s">
        <v>15</v>
      </c>
      <c r="B47" s="19" t="s">
        <v>348</v>
      </c>
      <c r="C47" s="7">
        <v>2015</v>
      </c>
      <c r="D47" s="9" t="s">
        <v>5</v>
      </c>
      <c r="E47" s="9" t="s">
        <v>36</v>
      </c>
      <c r="F47" s="1">
        <f t="shared" si="0"/>
        <v>70</v>
      </c>
      <c r="G47" s="83">
        <v>30</v>
      </c>
    </row>
    <row r="48" spans="1:7">
      <c r="A48" s="19" t="s">
        <v>16</v>
      </c>
      <c r="B48" s="19" t="s">
        <v>349</v>
      </c>
      <c r="C48" s="7">
        <v>2015</v>
      </c>
      <c r="D48" s="9" t="s">
        <v>5</v>
      </c>
      <c r="E48" s="9" t="s">
        <v>36</v>
      </c>
      <c r="F48" s="1">
        <f t="shared" si="0"/>
        <v>48.6</v>
      </c>
      <c r="G48" s="83">
        <v>51.4</v>
      </c>
    </row>
    <row r="49" spans="1:7">
      <c r="A49" s="19" t="s">
        <v>17</v>
      </c>
      <c r="B49" s="19" t="s">
        <v>350</v>
      </c>
      <c r="C49" s="7">
        <v>2015</v>
      </c>
      <c r="D49" s="9" t="s">
        <v>5</v>
      </c>
      <c r="E49" s="9" t="s">
        <v>36</v>
      </c>
      <c r="F49" s="1">
        <f t="shared" si="0"/>
        <v>60</v>
      </c>
      <c r="G49" s="83">
        <v>40</v>
      </c>
    </row>
    <row r="50" spans="1:7">
      <c r="A50" s="19" t="s">
        <v>18</v>
      </c>
      <c r="B50" s="19" t="s">
        <v>351</v>
      </c>
      <c r="C50" s="7">
        <v>2015</v>
      </c>
      <c r="D50" s="9" t="s">
        <v>5</v>
      </c>
      <c r="E50" s="9" t="s">
        <v>36</v>
      </c>
      <c r="F50" s="1">
        <f t="shared" si="0"/>
        <v>76.400000000000006</v>
      </c>
      <c r="G50" s="83">
        <v>23.6</v>
      </c>
    </row>
    <row r="51" spans="1:7">
      <c r="A51" s="19" t="s">
        <v>19</v>
      </c>
      <c r="B51" s="19" t="s">
        <v>352</v>
      </c>
      <c r="C51" s="7">
        <v>2015</v>
      </c>
      <c r="D51" s="9" t="s">
        <v>5</v>
      </c>
      <c r="E51" s="9" t="s">
        <v>36</v>
      </c>
      <c r="F51" s="1">
        <f t="shared" si="0"/>
        <v>59.9</v>
      </c>
      <c r="G51" s="83">
        <v>40.1</v>
      </c>
    </row>
    <row r="52" spans="1:7">
      <c r="A52" s="19" t="s">
        <v>20</v>
      </c>
      <c r="B52" s="19" t="s">
        <v>353</v>
      </c>
      <c r="C52" s="7">
        <v>2015</v>
      </c>
      <c r="D52" s="9" t="s">
        <v>5</v>
      </c>
      <c r="E52" s="9" t="s">
        <v>36</v>
      </c>
      <c r="F52" s="1">
        <f t="shared" si="0"/>
        <v>68</v>
      </c>
      <c r="G52" s="83">
        <v>32</v>
      </c>
    </row>
    <row r="53" spans="1:7">
      <c r="A53" s="19" t="s">
        <v>21</v>
      </c>
      <c r="B53" s="19" t="s">
        <v>354</v>
      </c>
      <c r="C53" s="7">
        <v>2015</v>
      </c>
      <c r="D53" s="9" t="s">
        <v>5</v>
      </c>
      <c r="E53" s="9" t="s">
        <v>36</v>
      </c>
      <c r="F53" s="1">
        <f t="shared" si="0"/>
        <v>49.2</v>
      </c>
      <c r="G53" s="83">
        <v>50.8</v>
      </c>
    </row>
    <row r="54" spans="1:7">
      <c r="A54" s="19" t="s">
        <v>22</v>
      </c>
      <c r="B54" s="19" t="s">
        <v>355</v>
      </c>
      <c r="C54" s="7">
        <v>2015</v>
      </c>
      <c r="D54" s="9" t="s">
        <v>5</v>
      </c>
      <c r="E54" s="9" t="s">
        <v>36</v>
      </c>
      <c r="F54" s="1">
        <f t="shared" si="0"/>
        <v>57.4</v>
      </c>
      <c r="G54" s="83">
        <v>42.6</v>
      </c>
    </row>
    <row r="55" spans="1:7">
      <c r="A55" s="19" t="s">
        <v>23</v>
      </c>
      <c r="B55" s="19" t="s">
        <v>356</v>
      </c>
      <c r="C55" s="7">
        <v>2015</v>
      </c>
      <c r="D55" s="9" t="s">
        <v>5</v>
      </c>
      <c r="E55" s="9" t="s">
        <v>36</v>
      </c>
      <c r="F55" s="1">
        <f t="shared" si="0"/>
        <v>66.099999999999994</v>
      </c>
      <c r="G55" s="83">
        <v>33.9</v>
      </c>
    </row>
    <row r="56" spans="1:7">
      <c r="A56" s="19" t="s">
        <v>24</v>
      </c>
      <c r="B56" s="19" t="s">
        <v>357</v>
      </c>
      <c r="C56" s="7">
        <v>2015</v>
      </c>
      <c r="D56" s="9" t="s">
        <v>5</v>
      </c>
      <c r="E56" s="9" t="s">
        <v>36</v>
      </c>
      <c r="F56" s="1">
        <f t="shared" si="0"/>
        <v>60</v>
      </c>
      <c r="G56" s="83">
        <v>40</v>
      </c>
    </row>
    <row r="57" spans="1:7">
      <c r="A57" s="19" t="s">
        <v>25</v>
      </c>
      <c r="B57" s="19" t="s">
        <v>358</v>
      </c>
      <c r="C57" s="7">
        <v>2015</v>
      </c>
      <c r="D57" s="9" t="s">
        <v>5</v>
      </c>
      <c r="E57" s="9" t="s">
        <v>36</v>
      </c>
      <c r="F57" s="1">
        <f t="shared" si="0"/>
        <v>45.3</v>
      </c>
      <c r="G57" s="83">
        <v>54.7</v>
      </c>
    </row>
    <row r="58" spans="1:7">
      <c r="A58" s="19" t="s">
        <v>26</v>
      </c>
      <c r="B58" s="19" t="s">
        <v>359</v>
      </c>
      <c r="C58" s="7">
        <v>2015</v>
      </c>
      <c r="D58" s="9" t="s">
        <v>5</v>
      </c>
      <c r="E58" s="9" t="s">
        <v>36</v>
      </c>
      <c r="F58" s="1">
        <f t="shared" si="0"/>
        <v>65.900000000000006</v>
      </c>
      <c r="G58" s="83">
        <v>34.1</v>
      </c>
    </row>
    <row r="59" spans="1:7">
      <c r="A59" s="19" t="s">
        <v>27</v>
      </c>
      <c r="B59" s="19" t="s">
        <v>360</v>
      </c>
      <c r="C59" s="7">
        <v>2015</v>
      </c>
      <c r="D59" s="9" t="s">
        <v>5</v>
      </c>
      <c r="E59" s="9" t="s">
        <v>36</v>
      </c>
      <c r="F59" s="1">
        <f t="shared" si="0"/>
        <v>55.6</v>
      </c>
      <c r="G59" s="83">
        <v>44.4</v>
      </c>
    </row>
    <row r="60" spans="1:7">
      <c r="A60" s="19" t="s">
        <v>28</v>
      </c>
      <c r="B60" s="19" t="s">
        <v>361</v>
      </c>
      <c r="C60" s="7">
        <v>2015</v>
      </c>
      <c r="D60" s="9" t="s">
        <v>5</v>
      </c>
      <c r="E60" s="9" t="s">
        <v>36</v>
      </c>
      <c r="F60" s="1">
        <f t="shared" si="0"/>
        <v>47.6</v>
      </c>
      <c r="G60" s="83">
        <v>52.4</v>
      </c>
    </row>
    <row r="61" spans="1:7">
      <c r="A61" s="19" t="s">
        <v>29</v>
      </c>
      <c r="B61" s="19" t="s">
        <v>362</v>
      </c>
      <c r="C61" s="7">
        <v>2015</v>
      </c>
      <c r="D61" s="9" t="s">
        <v>5</v>
      </c>
      <c r="E61" s="9" t="s">
        <v>36</v>
      </c>
      <c r="F61" s="1">
        <f t="shared" si="0"/>
        <v>59.5</v>
      </c>
      <c r="G61" s="83">
        <v>40.5</v>
      </c>
    </row>
    <row r="62" spans="1:7">
      <c r="A62" s="19" t="s">
        <v>30</v>
      </c>
      <c r="B62" s="19" t="s">
        <v>363</v>
      </c>
      <c r="C62" s="7">
        <v>2015</v>
      </c>
      <c r="D62" s="9" t="s">
        <v>5</v>
      </c>
      <c r="E62" s="9" t="s">
        <v>36</v>
      </c>
      <c r="F62" s="1">
        <f t="shared" si="0"/>
        <v>80.7</v>
      </c>
      <c r="G62" s="83">
        <v>19.3</v>
      </c>
    </row>
    <row r="63" spans="1:7">
      <c r="A63" s="19" t="s">
        <v>31</v>
      </c>
      <c r="B63" s="19" t="s">
        <v>364</v>
      </c>
      <c r="C63" s="7">
        <v>2015</v>
      </c>
      <c r="D63" s="9" t="s">
        <v>5</v>
      </c>
      <c r="E63" s="9" t="s">
        <v>36</v>
      </c>
      <c r="F63" s="1">
        <f t="shared" si="0"/>
        <v>54.6</v>
      </c>
      <c r="G63" s="83">
        <v>45.4</v>
      </c>
    </row>
    <row r="64" spans="1:7">
      <c r="A64" s="19" t="s">
        <v>32</v>
      </c>
      <c r="B64" s="19" t="s">
        <v>365</v>
      </c>
      <c r="C64" s="7">
        <v>2015</v>
      </c>
      <c r="D64" s="9" t="s">
        <v>5</v>
      </c>
      <c r="E64" s="9" t="s">
        <v>36</v>
      </c>
      <c r="F64" s="1">
        <f t="shared" si="0"/>
        <v>54.5</v>
      </c>
      <c r="G64" s="83">
        <v>45.5</v>
      </c>
    </row>
    <row r="65" spans="1:7">
      <c r="A65" s="19" t="s">
        <v>33</v>
      </c>
      <c r="B65" s="19" t="s">
        <v>366</v>
      </c>
      <c r="C65" s="7">
        <v>2015</v>
      </c>
      <c r="D65" s="9" t="s">
        <v>5</v>
      </c>
      <c r="E65" s="9" t="s">
        <v>36</v>
      </c>
      <c r="F65" s="1">
        <f t="shared" si="0"/>
        <v>61.8</v>
      </c>
      <c r="G65" s="83">
        <v>38.200000000000003</v>
      </c>
    </row>
    <row r="66" spans="1:7">
      <c r="A66" s="19" t="s">
        <v>34</v>
      </c>
      <c r="B66" s="19" t="s">
        <v>367</v>
      </c>
      <c r="C66" s="7">
        <v>2015</v>
      </c>
      <c r="D66" s="9" t="s">
        <v>5</v>
      </c>
      <c r="E66" s="9" t="s">
        <v>36</v>
      </c>
      <c r="F66" s="1">
        <f t="shared" si="0"/>
        <v>48.3</v>
      </c>
      <c r="G66" s="83">
        <v>51.7</v>
      </c>
    </row>
    <row r="67" spans="1:7">
      <c r="A67" s="19" t="s">
        <v>35</v>
      </c>
      <c r="B67" s="19" t="s">
        <v>368</v>
      </c>
      <c r="C67" s="7">
        <v>2015</v>
      </c>
      <c r="D67" s="9" t="s">
        <v>5</v>
      </c>
      <c r="E67" s="9" t="s">
        <v>36</v>
      </c>
      <c r="F67" s="1">
        <f t="shared" si="0"/>
        <v>58.3</v>
      </c>
      <c r="G67" s="83">
        <v>41.7</v>
      </c>
    </row>
    <row r="68" spans="1:7">
      <c r="A68" s="20" t="s">
        <v>3</v>
      </c>
      <c r="B68" s="19" t="s">
        <v>336</v>
      </c>
      <c r="C68" s="7">
        <v>2017</v>
      </c>
      <c r="D68" s="9" t="s">
        <v>5</v>
      </c>
      <c r="E68" s="9" t="s">
        <v>36</v>
      </c>
      <c r="F68" s="1">
        <f t="shared" si="0"/>
        <v>62</v>
      </c>
      <c r="G68" s="7">
        <v>38</v>
      </c>
    </row>
    <row r="69" spans="1:7">
      <c r="A69" s="20" t="s">
        <v>4</v>
      </c>
      <c r="B69" s="19" t="s">
        <v>337</v>
      </c>
      <c r="C69" s="7">
        <v>2017</v>
      </c>
      <c r="D69" s="9" t="s">
        <v>5</v>
      </c>
      <c r="E69" s="9" t="s">
        <v>36</v>
      </c>
      <c r="F69" s="1">
        <f t="shared" si="0"/>
        <v>41.7</v>
      </c>
      <c r="G69" s="7">
        <v>58.3</v>
      </c>
    </row>
    <row r="70" spans="1:7">
      <c r="A70" s="19" t="s">
        <v>5</v>
      </c>
      <c r="B70" s="19" t="s">
        <v>338</v>
      </c>
      <c r="C70" s="7">
        <v>2017</v>
      </c>
      <c r="D70" s="9" t="s">
        <v>5</v>
      </c>
      <c r="E70" s="9" t="s">
        <v>36</v>
      </c>
      <c r="F70" s="1">
        <f t="shared" si="0"/>
        <v>58.2</v>
      </c>
      <c r="G70" s="7">
        <v>41.8</v>
      </c>
    </row>
    <row r="71" spans="1:7">
      <c r="A71" s="19" t="s">
        <v>6</v>
      </c>
      <c r="B71" s="19" t="s">
        <v>339</v>
      </c>
      <c r="C71" s="7">
        <v>2017</v>
      </c>
      <c r="D71" s="9" t="s">
        <v>5</v>
      </c>
      <c r="E71" s="9" t="s">
        <v>36</v>
      </c>
      <c r="F71" s="1">
        <f t="shared" si="0"/>
        <v>53.2</v>
      </c>
      <c r="G71" s="7">
        <v>46.8</v>
      </c>
    </row>
    <row r="72" spans="1:7">
      <c r="A72" s="19" t="s">
        <v>7</v>
      </c>
      <c r="B72" s="19" t="s">
        <v>340</v>
      </c>
      <c r="C72" s="7">
        <v>2017</v>
      </c>
      <c r="D72" s="9" t="s">
        <v>5</v>
      </c>
      <c r="E72" s="9" t="s">
        <v>36</v>
      </c>
      <c r="F72" s="1">
        <f t="shared" si="0"/>
        <v>55.7</v>
      </c>
      <c r="G72" s="7">
        <v>44.3</v>
      </c>
    </row>
    <row r="73" spans="1:7">
      <c r="A73" s="19" t="s">
        <v>8</v>
      </c>
      <c r="B73" s="19" t="s">
        <v>341</v>
      </c>
      <c r="C73" s="7">
        <v>2017</v>
      </c>
      <c r="D73" s="9" t="s">
        <v>5</v>
      </c>
      <c r="E73" s="9" t="s">
        <v>36</v>
      </c>
      <c r="F73" s="1">
        <f t="shared" si="0"/>
        <v>44.6</v>
      </c>
      <c r="G73" s="7">
        <v>55.4</v>
      </c>
    </row>
    <row r="74" spans="1:7">
      <c r="A74" s="19" t="s">
        <v>9</v>
      </c>
      <c r="B74" s="19" t="s">
        <v>342</v>
      </c>
      <c r="C74" s="7">
        <v>2017</v>
      </c>
      <c r="D74" s="9" t="s">
        <v>5</v>
      </c>
      <c r="E74" s="9" t="s">
        <v>36</v>
      </c>
      <c r="F74" s="1">
        <f t="shared" si="0"/>
        <v>44.5</v>
      </c>
      <c r="G74" s="7">
        <v>55.5</v>
      </c>
    </row>
    <row r="75" spans="1:7">
      <c r="A75" s="19" t="s">
        <v>10</v>
      </c>
      <c r="B75" s="19" t="s">
        <v>343</v>
      </c>
      <c r="C75" s="7">
        <v>2017</v>
      </c>
      <c r="D75" s="9" t="s">
        <v>5</v>
      </c>
      <c r="E75" s="9" t="s">
        <v>36</v>
      </c>
      <c r="F75" s="1">
        <f t="shared" si="0"/>
        <v>71.900000000000006</v>
      </c>
      <c r="G75" s="7">
        <v>28.1</v>
      </c>
    </row>
    <row r="76" spans="1:7">
      <c r="A76" s="19" t="s">
        <v>11</v>
      </c>
      <c r="B76" s="19" t="s">
        <v>344</v>
      </c>
      <c r="C76" s="7">
        <v>2017</v>
      </c>
      <c r="D76" s="9" t="s">
        <v>5</v>
      </c>
      <c r="E76" s="9" t="s">
        <v>36</v>
      </c>
      <c r="F76" s="1">
        <f t="shared" si="0"/>
        <v>59.3</v>
      </c>
      <c r="G76" s="7">
        <v>40.700000000000003</v>
      </c>
    </row>
    <row r="77" spans="1:7">
      <c r="A77" s="19" t="s">
        <v>12</v>
      </c>
      <c r="B77" s="19" t="s">
        <v>345</v>
      </c>
      <c r="C77" s="7">
        <v>2017</v>
      </c>
      <c r="D77" s="9" t="s">
        <v>5</v>
      </c>
      <c r="E77" s="9" t="s">
        <v>36</v>
      </c>
      <c r="F77" s="1">
        <f t="shared" si="0"/>
        <v>73.2</v>
      </c>
      <c r="G77" s="7">
        <v>26.8</v>
      </c>
    </row>
    <row r="78" spans="1:7">
      <c r="A78" s="19" t="s">
        <v>13</v>
      </c>
      <c r="B78" s="19" t="s">
        <v>346</v>
      </c>
      <c r="C78" s="7">
        <v>2017</v>
      </c>
      <c r="D78" s="9" t="s">
        <v>5</v>
      </c>
      <c r="E78" s="9" t="s">
        <v>36</v>
      </c>
      <c r="F78" s="1">
        <f t="shared" si="0"/>
        <v>51.2</v>
      </c>
      <c r="G78" s="7">
        <v>48.8</v>
      </c>
    </row>
    <row r="79" spans="1:7">
      <c r="A79" s="19" t="s">
        <v>14</v>
      </c>
      <c r="B79" s="19" t="s">
        <v>347</v>
      </c>
      <c r="C79" s="7">
        <v>2017</v>
      </c>
      <c r="D79" s="9" t="s">
        <v>5</v>
      </c>
      <c r="E79" s="9" t="s">
        <v>36</v>
      </c>
      <c r="F79" s="1">
        <f t="shared" si="0"/>
        <v>65.900000000000006</v>
      </c>
      <c r="G79" s="7">
        <v>34.1</v>
      </c>
    </row>
    <row r="80" spans="1:7">
      <c r="A80" s="19" t="s">
        <v>15</v>
      </c>
      <c r="B80" s="19" t="s">
        <v>348</v>
      </c>
      <c r="C80" s="7">
        <v>2017</v>
      </c>
      <c r="D80" s="9" t="s">
        <v>5</v>
      </c>
      <c r="E80" s="9" t="s">
        <v>36</v>
      </c>
      <c r="F80" s="1">
        <f t="shared" si="0"/>
        <v>66.7</v>
      </c>
      <c r="G80" s="7">
        <v>33.299999999999997</v>
      </c>
    </row>
    <row r="81" spans="1:7">
      <c r="A81" s="19" t="s">
        <v>16</v>
      </c>
      <c r="B81" s="19" t="s">
        <v>349</v>
      </c>
      <c r="C81" s="7">
        <v>2017</v>
      </c>
      <c r="D81" s="9" t="s">
        <v>5</v>
      </c>
      <c r="E81" s="9" t="s">
        <v>36</v>
      </c>
      <c r="F81" s="1">
        <f t="shared" si="0"/>
        <v>52.7</v>
      </c>
      <c r="G81" s="7">
        <v>47.3</v>
      </c>
    </row>
    <row r="82" spans="1:7">
      <c r="A82" s="19" t="s">
        <v>17</v>
      </c>
      <c r="B82" s="19" t="s">
        <v>350</v>
      </c>
      <c r="C82" s="7">
        <v>2017</v>
      </c>
      <c r="D82" s="9" t="s">
        <v>5</v>
      </c>
      <c r="E82" s="9" t="s">
        <v>36</v>
      </c>
      <c r="F82" s="1">
        <f t="shared" si="0"/>
        <v>60</v>
      </c>
      <c r="G82" s="7">
        <v>40</v>
      </c>
    </row>
    <row r="83" spans="1:7">
      <c r="A83" s="19" t="s">
        <v>18</v>
      </c>
      <c r="B83" s="19" t="s">
        <v>351</v>
      </c>
      <c r="C83" s="7">
        <v>2017</v>
      </c>
      <c r="D83" s="9" t="s">
        <v>5</v>
      </c>
      <c r="E83" s="9" t="s">
        <v>36</v>
      </c>
      <c r="F83" s="1">
        <f t="shared" si="0"/>
        <v>67.5</v>
      </c>
      <c r="G83" s="7">
        <v>32.5</v>
      </c>
    </row>
    <row r="84" spans="1:7">
      <c r="A84" s="19" t="s">
        <v>19</v>
      </c>
      <c r="B84" s="19" t="s">
        <v>352</v>
      </c>
      <c r="C84" s="7">
        <v>2017</v>
      </c>
      <c r="D84" s="9" t="s">
        <v>5</v>
      </c>
      <c r="E84" s="9" t="s">
        <v>36</v>
      </c>
      <c r="F84" s="1">
        <f t="shared" si="0"/>
        <v>52.7</v>
      </c>
      <c r="G84" s="7">
        <v>47.3</v>
      </c>
    </row>
    <row r="85" spans="1:7">
      <c r="A85" s="19" t="s">
        <v>20</v>
      </c>
      <c r="B85" s="19" t="s">
        <v>353</v>
      </c>
      <c r="C85" s="7">
        <v>2017</v>
      </c>
      <c r="D85" s="9" t="s">
        <v>5</v>
      </c>
      <c r="E85" s="9" t="s">
        <v>36</v>
      </c>
      <c r="F85" s="1">
        <f t="shared" si="0"/>
        <v>66.3</v>
      </c>
      <c r="G85" s="7">
        <v>33.700000000000003</v>
      </c>
    </row>
    <row r="86" spans="1:7">
      <c r="A86" s="19" t="s">
        <v>21</v>
      </c>
      <c r="B86" s="19" t="s">
        <v>354</v>
      </c>
      <c r="C86" s="7">
        <v>2017</v>
      </c>
      <c r="D86" s="9" t="s">
        <v>5</v>
      </c>
      <c r="E86" s="9" t="s">
        <v>36</v>
      </c>
      <c r="F86" s="1">
        <f t="shared" si="0"/>
        <v>52.5</v>
      </c>
      <c r="G86" s="7">
        <v>47.5</v>
      </c>
    </row>
    <row r="87" spans="1:7">
      <c r="A87" s="19" t="s">
        <v>22</v>
      </c>
      <c r="B87" s="19" t="s">
        <v>355</v>
      </c>
      <c r="C87" s="7">
        <v>2017</v>
      </c>
      <c r="D87" s="9" t="s">
        <v>5</v>
      </c>
      <c r="E87" s="9" t="s">
        <v>36</v>
      </c>
      <c r="F87" s="1">
        <f t="shared" si="0"/>
        <v>49.1</v>
      </c>
      <c r="G87" s="7">
        <v>50.9</v>
      </c>
    </row>
    <row r="88" spans="1:7">
      <c r="A88" s="19" t="s">
        <v>23</v>
      </c>
      <c r="B88" s="19" t="s">
        <v>356</v>
      </c>
      <c r="C88" s="7">
        <v>2017</v>
      </c>
      <c r="D88" s="9" t="s">
        <v>5</v>
      </c>
      <c r="E88" s="9" t="s">
        <v>36</v>
      </c>
      <c r="F88" s="1">
        <f t="shared" si="0"/>
        <v>68</v>
      </c>
      <c r="G88" s="7">
        <v>32</v>
      </c>
    </row>
    <row r="89" spans="1:7">
      <c r="A89" s="19" t="s">
        <v>24</v>
      </c>
      <c r="B89" s="19" t="s">
        <v>357</v>
      </c>
      <c r="C89" s="7">
        <v>2017</v>
      </c>
      <c r="D89" s="9" t="s">
        <v>5</v>
      </c>
      <c r="E89" s="9" t="s">
        <v>36</v>
      </c>
      <c r="F89" s="1">
        <f t="shared" si="0"/>
        <v>70.3</v>
      </c>
      <c r="G89" s="7">
        <v>29.7</v>
      </c>
    </row>
    <row r="90" spans="1:7">
      <c r="A90" s="19" t="s">
        <v>25</v>
      </c>
      <c r="B90" s="19" t="s">
        <v>358</v>
      </c>
      <c r="C90" s="7">
        <v>2017</v>
      </c>
      <c r="D90" s="9" t="s">
        <v>5</v>
      </c>
      <c r="E90" s="9" t="s">
        <v>36</v>
      </c>
      <c r="F90" s="1">
        <f t="shared" si="0"/>
        <v>45.3</v>
      </c>
      <c r="G90" s="7">
        <v>54.7</v>
      </c>
    </row>
    <row r="91" spans="1:7">
      <c r="A91" s="19" t="s">
        <v>26</v>
      </c>
      <c r="B91" s="19" t="s">
        <v>359</v>
      </c>
      <c r="C91" s="7">
        <v>2017</v>
      </c>
      <c r="D91" s="9" t="s">
        <v>5</v>
      </c>
      <c r="E91" s="9" t="s">
        <v>36</v>
      </c>
      <c r="F91" s="1">
        <f t="shared" si="0"/>
        <v>68.099999999999994</v>
      </c>
      <c r="G91" s="7">
        <v>31.9</v>
      </c>
    </row>
    <row r="92" spans="1:7">
      <c r="A92" s="19" t="s">
        <v>27</v>
      </c>
      <c r="B92" s="19" t="s">
        <v>360</v>
      </c>
      <c r="C92" s="7">
        <v>2017</v>
      </c>
      <c r="D92" s="9" t="s">
        <v>5</v>
      </c>
      <c r="E92" s="9" t="s">
        <v>36</v>
      </c>
      <c r="F92" s="1">
        <f t="shared" si="0"/>
        <v>56.4</v>
      </c>
      <c r="G92" s="7">
        <v>43.6</v>
      </c>
    </row>
    <row r="93" spans="1:7">
      <c r="A93" s="19" t="s">
        <v>28</v>
      </c>
      <c r="B93" s="19" t="s">
        <v>361</v>
      </c>
      <c r="C93" s="7">
        <v>2017</v>
      </c>
      <c r="D93" s="9" t="s">
        <v>5</v>
      </c>
      <c r="E93" s="9" t="s">
        <v>36</v>
      </c>
      <c r="F93" s="1">
        <f t="shared" si="0"/>
        <v>48.4</v>
      </c>
      <c r="G93" s="7">
        <v>51.6</v>
      </c>
    </row>
    <row r="94" spans="1:7">
      <c r="A94" s="19" t="s">
        <v>29</v>
      </c>
      <c r="B94" s="19" t="s">
        <v>362</v>
      </c>
      <c r="C94" s="7">
        <v>2017</v>
      </c>
      <c r="D94" s="9" t="s">
        <v>5</v>
      </c>
      <c r="E94" s="9" t="s">
        <v>36</v>
      </c>
      <c r="F94" s="1">
        <f t="shared" si="0"/>
        <v>66.400000000000006</v>
      </c>
      <c r="G94" s="7">
        <v>33.6</v>
      </c>
    </row>
    <row r="95" spans="1:7">
      <c r="A95" s="19" t="s">
        <v>30</v>
      </c>
      <c r="B95" s="19" t="s">
        <v>363</v>
      </c>
      <c r="C95" s="7">
        <v>2017</v>
      </c>
      <c r="D95" s="9" t="s">
        <v>5</v>
      </c>
      <c r="E95" s="9" t="s">
        <v>36</v>
      </c>
      <c r="F95" s="1">
        <f t="shared" si="0"/>
        <v>79.5</v>
      </c>
      <c r="G95" s="7">
        <v>20.5</v>
      </c>
    </row>
    <row r="96" spans="1:7">
      <c r="A96" s="19" t="s">
        <v>31</v>
      </c>
      <c r="B96" s="19" t="s">
        <v>364</v>
      </c>
      <c r="C96" s="7">
        <v>2017</v>
      </c>
      <c r="D96" s="9" t="s">
        <v>5</v>
      </c>
      <c r="E96" s="9" t="s">
        <v>36</v>
      </c>
      <c r="F96" s="1">
        <f t="shared" si="0"/>
        <v>57.7</v>
      </c>
      <c r="G96" s="7">
        <v>42.3</v>
      </c>
    </row>
    <row r="97" spans="1:7">
      <c r="A97" s="19" t="s">
        <v>32</v>
      </c>
      <c r="B97" s="19" t="s">
        <v>365</v>
      </c>
      <c r="C97" s="7">
        <v>2017</v>
      </c>
      <c r="D97" s="9" t="s">
        <v>5</v>
      </c>
      <c r="E97" s="9" t="s">
        <v>36</v>
      </c>
      <c r="F97" s="1">
        <f t="shared" si="0"/>
        <v>55.9</v>
      </c>
      <c r="G97" s="7">
        <v>44.1</v>
      </c>
    </row>
    <row r="98" spans="1:7">
      <c r="A98" s="19" t="s">
        <v>33</v>
      </c>
      <c r="B98" s="19" t="s">
        <v>366</v>
      </c>
      <c r="C98" s="7">
        <v>2017</v>
      </c>
      <c r="D98" s="9" t="s">
        <v>5</v>
      </c>
      <c r="E98" s="9" t="s">
        <v>36</v>
      </c>
      <c r="F98" s="1">
        <f t="shared" si="0"/>
        <v>65.599999999999994</v>
      </c>
      <c r="G98" s="7">
        <v>34.4</v>
      </c>
    </row>
    <row r="99" spans="1:7">
      <c r="A99" s="19" t="s">
        <v>34</v>
      </c>
      <c r="B99" s="19" t="s">
        <v>367</v>
      </c>
      <c r="C99" s="7">
        <v>2017</v>
      </c>
      <c r="D99" s="9" t="s">
        <v>5</v>
      </c>
      <c r="E99" s="9" t="s">
        <v>36</v>
      </c>
      <c r="F99" s="1">
        <f t="shared" si="0"/>
        <v>40.799999999999997</v>
      </c>
      <c r="G99" s="7">
        <v>59.2</v>
      </c>
    </row>
    <row r="100" spans="1:7">
      <c r="A100" s="19" t="s">
        <v>35</v>
      </c>
      <c r="B100" s="19" t="s">
        <v>368</v>
      </c>
      <c r="C100" s="7">
        <v>2017</v>
      </c>
      <c r="D100" s="9" t="s">
        <v>5</v>
      </c>
      <c r="E100" s="9" t="s">
        <v>36</v>
      </c>
      <c r="F100" s="1">
        <f t="shared" si="0"/>
        <v>63.5</v>
      </c>
      <c r="G100" s="7">
        <v>36.5</v>
      </c>
    </row>
    <row r="101" spans="1:7">
      <c r="A101" s="20" t="s">
        <v>3</v>
      </c>
      <c r="B101" s="19" t="s">
        <v>336</v>
      </c>
      <c r="C101" s="7">
        <v>2019</v>
      </c>
      <c r="D101" s="9" t="s">
        <v>5</v>
      </c>
      <c r="E101" s="9" t="s">
        <v>36</v>
      </c>
      <c r="F101" s="1">
        <f t="shared" si="0"/>
        <v>60.3</v>
      </c>
      <c r="G101" s="7">
        <v>39.700000000000003</v>
      </c>
    </row>
    <row r="102" spans="1:7">
      <c r="A102" s="20" t="s">
        <v>4</v>
      </c>
      <c r="B102" s="19" t="s">
        <v>337</v>
      </c>
      <c r="C102" s="7">
        <v>2019</v>
      </c>
      <c r="D102" s="9" t="s">
        <v>5</v>
      </c>
      <c r="E102" s="9" t="s">
        <v>36</v>
      </c>
      <c r="F102" s="1">
        <f t="shared" si="0"/>
        <v>41.6</v>
      </c>
      <c r="G102" s="7">
        <v>58.4</v>
      </c>
    </row>
    <row r="103" spans="1:7">
      <c r="A103" s="19" t="s">
        <v>5</v>
      </c>
      <c r="B103" s="19" t="s">
        <v>338</v>
      </c>
      <c r="C103" s="7">
        <v>2019</v>
      </c>
      <c r="D103" s="9" t="s">
        <v>5</v>
      </c>
      <c r="E103" s="9" t="s">
        <v>36</v>
      </c>
      <c r="F103" s="1">
        <f t="shared" si="0"/>
        <v>56.8</v>
      </c>
      <c r="G103" s="7">
        <v>43.2</v>
      </c>
    </row>
    <row r="104" spans="1:7">
      <c r="A104" s="19" t="s">
        <v>6</v>
      </c>
      <c r="B104" s="19" t="s">
        <v>339</v>
      </c>
      <c r="C104" s="7">
        <v>2019</v>
      </c>
      <c r="D104" s="9" t="s">
        <v>5</v>
      </c>
      <c r="E104" s="9" t="s">
        <v>36</v>
      </c>
      <c r="F104" s="1">
        <f t="shared" si="0"/>
        <v>46.6</v>
      </c>
      <c r="G104" s="7">
        <v>53.4</v>
      </c>
    </row>
    <row r="105" spans="1:7">
      <c r="A105" s="19" t="s">
        <v>7</v>
      </c>
      <c r="B105" s="19" t="s">
        <v>340</v>
      </c>
      <c r="C105" s="7">
        <v>2019</v>
      </c>
      <c r="D105" s="9" t="s">
        <v>5</v>
      </c>
      <c r="E105" s="9" t="s">
        <v>36</v>
      </c>
      <c r="F105" s="1">
        <f t="shared" si="0"/>
        <v>53.7</v>
      </c>
      <c r="G105" s="7">
        <v>46.3</v>
      </c>
    </row>
    <row r="106" spans="1:7">
      <c r="A106" s="19" t="s">
        <v>8</v>
      </c>
      <c r="B106" s="19" t="s">
        <v>341</v>
      </c>
      <c r="C106" s="7">
        <v>2019</v>
      </c>
      <c r="D106" s="9" t="s">
        <v>5</v>
      </c>
      <c r="E106" s="9" t="s">
        <v>36</v>
      </c>
      <c r="F106" s="1">
        <f t="shared" si="0"/>
        <v>44.8</v>
      </c>
      <c r="G106" s="7">
        <v>55.2</v>
      </c>
    </row>
    <row r="107" spans="1:7">
      <c r="A107" s="19" t="s">
        <v>9</v>
      </c>
      <c r="B107" s="19" t="s">
        <v>342</v>
      </c>
      <c r="C107" s="7">
        <v>2019</v>
      </c>
      <c r="D107" s="9" t="s">
        <v>5</v>
      </c>
      <c r="E107" s="9" t="s">
        <v>36</v>
      </c>
      <c r="F107" s="1">
        <f t="shared" si="0"/>
        <v>50.3</v>
      </c>
      <c r="G107" s="7">
        <v>49.7</v>
      </c>
    </row>
    <row r="108" spans="1:7">
      <c r="A108" s="19" t="s">
        <v>10</v>
      </c>
      <c r="B108" s="19" t="s">
        <v>343</v>
      </c>
      <c r="C108" s="7">
        <v>2019</v>
      </c>
      <c r="D108" s="9" t="s">
        <v>5</v>
      </c>
      <c r="E108" s="9" t="s">
        <v>36</v>
      </c>
      <c r="F108" s="1">
        <f t="shared" si="0"/>
        <v>71.599999999999994</v>
      </c>
      <c r="G108" s="7">
        <v>28.4</v>
      </c>
    </row>
    <row r="109" spans="1:7">
      <c r="A109" s="19" t="s">
        <v>11</v>
      </c>
      <c r="B109" s="19" t="s">
        <v>344</v>
      </c>
      <c r="C109" s="7">
        <v>2019</v>
      </c>
      <c r="D109" s="9" t="s">
        <v>5</v>
      </c>
      <c r="E109" s="9" t="s">
        <v>36</v>
      </c>
      <c r="F109" s="1">
        <f t="shared" si="0"/>
        <v>57.8</v>
      </c>
      <c r="G109" s="7">
        <v>42.2</v>
      </c>
    </row>
    <row r="110" spans="1:7">
      <c r="A110" s="19" t="s">
        <v>12</v>
      </c>
      <c r="B110" s="19" t="s">
        <v>345</v>
      </c>
      <c r="C110" s="7">
        <v>2019</v>
      </c>
      <c r="D110" s="9" t="s">
        <v>5</v>
      </c>
      <c r="E110" s="9" t="s">
        <v>36</v>
      </c>
      <c r="F110" s="1">
        <f t="shared" si="0"/>
        <v>67.099999999999994</v>
      </c>
      <c r="G110" s="7">
        <v>32.9</v>
      </c>
    </row>
    <row r="111" spans="1:7">
      <c r="A111" s="19" t="s">
        <v>13</v>
      </c>
      <c r="B111" s="19" t="s">
        <v>346</v>
      </c>
      <c r="C111" s="7">
        <v>2019</v>
      </c>
      <c r="D111" s="9" t="s">
        <v>5</v>
      </c>
      <c r="E111" s="9" t="s">
        <v>36</v>
      </c>
      <c r="F111" s="1">
        <f t="shared" si="0"/>
        <v>42.9</v>
      </c>
      <c r="G111" s="7">
        <v>57.1</v>
      </c>
    </row>
    <row r="112" spans="1:7">
      <c r="A112" s="19" t="s">
        <v>14</v>
      </c>
      <c r="B112" s="19" t="s">
        <v>347</v>
      </c>
      <c r="C112" s="7">
        <v>2019</v>
      </c>
      <c r="D112" s="9" t="s">
        <v>5</v>
      </c>
      <c r="E112" s="9" t="s">
        <v>36</v>
      </c>
      <c r="F112" s="1">
        <f t="shared" si="0"/>
        <v>54.6</v>
      </c>
      <c r="G112" s="7">
        <v>45.4</v>
      </c>
    </row>
    <row r="113" spans="1:7">
      <c r="A113" s="19" t="s">
        <v>15</v>
      </c>
      <c r="B113" s="19" t="s">
        <v>348</v>
      </c>
      <c r="C113" s="7">
        <v>2019</v>
      </c>
      <c r="D113" s="9" t="s">
        <v>5</v>
      </c>
      <c r="E113" s="9" t="s">
        <v>36</v>
      </c>
      <c r="F113" s="1">
        <f t="shared" si="0"/>
        <v>66.900000000000006</v>
      </c>
      <c r="G113" s="7">
        <v>33.1</v>
      </c>
    </row>
    <row r="114" spans="1:7">
      <c r="A114" s="19" t="s">
        <v>16</v>
      </c>
      <c r="B114" s="19" t="s">
        <v>349</v>
      </c>
      <c r="C114" s="7">
        <v>2019</v>
      </c>
      <c r="D114" s="9" t="s">
        <v>5</v>
      </c>
      <c r="E114" s="9" t="s">
        <v>36</v>
      </c>
      <c r="F114" s="1">
        <f t="shared" si="0"/>
        <v>55.9</v>
      </c>
      <c r="G114" s="7">
        <v>44.1</v>
      </c>
    </row>
    <row r="115" spans="1:7">
      <c r="A115" s="19" t="s">
        <v>17</v>
      </c>
      <c r="B115" s="19" t="s">
        <v>350</v>
      </c>
      <c r="C115" s="7">
        <v>2019</v>
      </c>
      <c r="D115" s="9" t="s">
        <v>5</v>
      </c>
      <c r="E115" s="9" t="s">
        <v>36</v>
      </c>
      <c r="F115" s="1">
        <f t="shared" si="0"/>
        <v>62.6</v>
      </c>
      <c r="G115" s="7">
        <v>37.4</v>
      </c>
    </row>
    <row r="116" spans="1:7">
      <c r="A116" s="19" t="s">
        <v>18</v>
      </c>
      <c r="B116" s="19" t="s">
        <v>351</v>
      </c>
      <c r="C116" s="7">
        <v>2019</v>
      </c>
      <c r="D116" s="9" t="s">
        <v>5</v>
      </c>
      <c r="E116" s="9" t="s">
        <v>36</v>
      </c>
      <c r="F116" s="1">
        <f t="shared" si="0"/>
        <v>70.400000000000006</v>
      </c>
      <c r="G116" s="7">
        <v>29.6</v>
      </c>
    </row>
    <row r="117" spans="1:7">
      <c r="A117" s="19" t="s">
        <v>19</v>
      </c>
      <c r="B117" s="19" t="s">
        <v>352</v>
      </c>
      <c r="C117" s="7">
        <v>2019</v>
      </c>
      <c r="D117" s="9" t="s">
        <v>5</v>
      </c>
      <c r="E117" s="9" t="s">
        <v>36</v>
      </c>
      <c r="F117" s="1">
        <f t="shared" si="0"/>
        <v>60.6</v>
      </c>
      <c r="G117" s="7">
        <v>39.4</v>
      </c>
    </row>
    <row r="118" spans="1:7">
      <c r="A118" s="19" t="s">
        <v>20</v>
      </c>
      <c r="B118" s="19" t="s">
        <v>353</v>
      </c>
      <c r="C118" s="7">
        <v>2019</v>
      </c>
      <c r="D118" s="9" t="s">
        <v>5</v>
      </c>
      <c r="E118" s="9" t="s">
        <v>36</v>
      </c>
      <c r="F118" s="1">
        <f t="shared" si="0"/>
        <v>62</v>
      </c>
      <c r="G118" s="7">
        <v>38</v>
      </c>
    </row>
    <row r="119" spans="1:7">
      <c r="A119" s="19" t="s">
        <v>21</v>
      </c>
      <c r="B119" s="19" t="s">
        <v>354</v>
      </c>
      <c r="C119" s="7">
        <v>2019</v>
      </c>
      <c r="D119" s="9" t="s">
        <v>5</v>
      </c>
      <c r="E119" s="9" t="s">
        <v>36</v>
      </c>
      <c r="F119" s="1">
        <f t="shared" si="0"/>
        <v>54.3</v>
      </c>
      <c r="G119" s="7">
        <v>45.7</v>
      </c>
    </row>
    <row r="120" spans="1:7">
      <c r="A120" s="19" t="s">
        <v>22</v>
      </c>
      <c r="B120" s="19" t="s">
        <v>355</v>
      </c>
      <c r="C120" s="7">
        <v>2019</v>
      </c>
      <c r="D120" s="9" t="s">
        <v>5</v>
      </c>
      <c r="E120" s="9" t="s">
        <v>36</v>
      </c>
      <c r="F120" s="1">
        <f t="shared" si="0"/>
        <v>42.2</v>
      </c>
      <c r="G120" s="7">
        <v>57.8</v>
      </c>
    </row>
    <row r="121" spans="1:7">
      <c r="A121" s="19" t="s">
        <v>23</v>
      </c>
      <c r="B121" s="19" t="s">
        <v>356</v>
      </c>
      <c r="C121" s="7">
        <v>2019</v>
      </c>
      <c r="D121" s="9" t="s">
        <v>5</v>
      </c>
      <c r="E121" s="9" t="s">
        <v>36</v>
      </c>
      <c r="F121" s="1">
        <f t="shared" si="0"/>
        <v>62.6</v>
      </c>
      <c r="G121" s="7">
        <v>37.4</v>
      </c>
    </row>
    <row r="122" spans="1:7">
      <c r="A122" s="19" t="s">
        <v>24</v>
      </c>
      <c r="B122" s="19" t="s">
        <v>357</v>
      </c>
      <c r="C122" s="7">
        <v>2019</v>
      </c>
      <c r="D122" s="9" t="s">
        <v>5</v>
      </c>
      <c r="E122" s="9" t="s">
        <v>36</v>
      </c>
      <c r="F122" s="1">
        <f t="shared" si="0"/>
        <v>71</v>
      </c>
      <c r="G122" s="7">
        <v>29</v>
      </c>
    </row>
    <row r="123" spans="1:7">
      <c r="A123" s="19" t="s">
        <v>25</v>
      </c>
      <c r="B123" s="19" t="s">
        <v>358</v>
      </c>
      <c r="C123" s="7">
        <v>2019</v>
      </c>
      <c r="D123" s="9" t="s">
        <v>5</v>
      </c>
      <c r="E123" s="9" t="s">
        <v>36</v>
      </c>
      <c r="F123" s="1">
        <f t="shared" si="0"/>
        <v>45.1</v>
      </c>
      <c r="G123" s="7">
        <v>54.9</v>
      </c>
    </row>
    <row r="124" spans="1:7">
      <c r="A124" s="19" t="s">
        <v>26</v>
      </c>
      <c r="B124" s="19" t="s">
        <v>359</v>
      </c>
      <c r="C124" s="7">
        <v>2019</v>
      </c>
      <c r="D124" s="9" t="s">
        <v>5</v>
      </c>
      <c r="E124" s="9" t="s">
        <v>36</v>
      </c>
      <c r="F124" s="1">
        <f t="shared" si="0"/>
        <v>64</v>
      </c>
      <c r="G124" s="7">
        <v>36</v>
      </c>
    </row>
    <row r="125" spans="1:7">
      <c r="A125" s="19" t="s">
        <v>27</v>
      </c>
      <c r="B125" s="19" t="s">
        <v>360</v>
      </c>
      <c r="C125" s="7">
        <v>2019</v>
      </c>
      <c r="D125" s="9" t="s">
        <v>5</v>
      </c>
      <c r="E125" s="9" t="s">
        <v>36</v>
      </c>
      <c r="F125" s="1">
        <f t="shared" si="0"/>
        <v>61.3</v>
      </c>
      <c r="G125" s="7">
        <v>38.700000000000003</v>
      </c>
    </row>
    <row r="126" spans="1:7">
      <c r="A126" s="19" t="s">
        <v>28</v>
      </c>
      <c r="B126" s="19" t="s">
        <v>361</v>
      </c>
      <c r="C126" s="7">
        <v>2019</v>
      </c>
      <c r="D126" s="9" t="s">
        <v>5</v>
      </c>
      <c r="E126" s="9" t="s">
        <v>36</v>
      </c>
      <c r="F126" s="1">
        <f t="shared" si="0"/>
        <v>51.6</v>
      </c>
      <c r="G126" s="7">
        <v>48.4</v>
      </c>
    </row>
    <row r="127" spans="1:7">
      <c r="A127" s="19" t="s">
        <v>29</v>
      </c>
      <c r="B127" s="19" t="s">
        <v>362</v>
      </c>
      <c r="C127" s="7">
        <v>2019</v>
      </c>
      <c r="D127" s="9" t="s">
        <v>5</v>
      </c>
      <c r="E127" s="9" t="s">
        <v>36</v>
      </c>
      <c r="F127" s="1">
        <f t="shared" si="0"/>
        <v>63.1</v>
      </c>
      <c r="G127" s="7">
        <v>36.9</v>
      </c>
    </row>
    <row r="128" spans="1:7">
      <c r="A128" s="19" t="s">
        <v>30</v>
      </c>
      <c r="B128" s="19" t="s">
        <v>363</v>
      </c>
      <c r="C128" s="7">
        <v>2019</v>
      </c>
      <c r="D128" s="9" t="s">
        <v>5</v>
      </c>
      <c r="E128" s="9" t="s">
        <v>36</v>
      </c>
      <c r="F128" s="1">
        <f t="shared" si="0"/>
        <v>78.5</v>
      </c>
      <c r="G128" s="7">
        <v>21.5</v>
      </c>
    </row>
    <row r="129" spans="1:7">
      <c r="A129" s="19" t="s">
        <v>31</v>
      </c>
      <c r="B129" s="19" t="s">
        <v>364</v>
      </c>
      <c r="C129" s="7">
        <v>2019</v>
      </c>
      <c r="D129" s="9" t="s">
        <v>5</v>
      </c>
      <c r="E129" s="9" t="s">
        <v>36</v>
      </c>
      <c r="F129" s="1">
        <f t="shared" si="0"/>
        <v>58.6</v>
      </c>
      <c r="G129" s="7">
        <v>41.4</v>
      </c>
    </row>
    <row r="130" spans="1:7">
      <c r="A130" s="19" t="s">
        <v>32</v>
      </c>
      <c r="B130" s="19" t="s">
        <v>365</v>
      </c>
      <c r="C130" s="7">
        <v>2019</v>
      </c>
      <c r="D130" s="9" t="s">
        <v>5</v>
      </c>
      <c r="E130" s="9" t="s">
        <v>36</v>
      </c>
      <c r="F130" s="1">
        <f t="shared" si="0"/>
        <v>56.4</v>
      </c>
      <c r="G130" s="7">
        <v>43.6</v>
      </c>
    </row>
    <row r="131" spans="1:7">
      <c r="A131" s="19" t="s">
        <v>33</v>
      </c>
      <c r="B131" s="19" t="s">
        <v>366</v>
      </c>
      <c r="C131" s="7">
        <v>2019</v>
      </c>
      <c r="D131" s="9" t="s">
        <v>5</v>
      </c>
      <c r="E131" s="9" t="s">
        <v>36</v>
      </c>
      <c r="F131" s="1">
        <f t="shared" si="0"/>
        <v>53.9</v>
      </c>
      <c r="G131" s="7">
        <v>46.1</v>
      </c>
    </row>
    <row r="132" spans="1:7">
      <c r="A132" s="19" t="s">
        <v>34</v>
      </c>
      <c r="B132" s="19" t="s">
        <v>367</v>
      </c>
      <c r="C132" s="7">
        <v>2019</v>
      </c>
      <c r="D132" s="9" t="s">
        <v>5</v>
      </c>
      <c r="E132" s="9" t="s">
        <v>36</v>
      </c>
      <c r="F132" s="1">
        <f t="shared" si="0"/>
        <v>31.5</v>
      </c>
      <c r="G132" s="7">
        <v>68.5</v>
      </c>
    </row>
    <row r="133" spans="1:7">
      <c r="A133" s="19" t="s">
        <v>35</v>
      </c>
      <c r="B133" s="19" t="s">
        <v>368</v>
      </c>
      <c r="C133" s="7">
        <v>2019</v>
      </c>
      <c r="D133" s="9" t="s">
        <v>5</v>
      </c>
      <c r="E133" s="9" t="s">
        <v>36</v>
      </c>
      <c r="F133" s="1">
        <f t="shared" si="0"/>
        <v>65.900000000000006</v>
      </c>
      <c r="G133" s="7">
        <v>34.1</v>
      </c>
    </row>
    <row r="134" spans="1:7">
      <c r="A134" s="20" t="s">
        <v>3</v>
      </c>
      <c r="B134" s="19" t="s">
        <v>336</v>
      </c>
      <c r="C134" s="7">
        <v>2021</v>
      </c>
      <c r="D134" s="9" t="s">
        <v>5</v>
      </c>
      <c r="E134" s="9" t="s">
        <v>36</v>
      </c>
      <c r="F134" s="44">
        <v>59.177923</v>
      </c>
      <c r="G134" s="44">
        <v>40.822077</v>
      </c>
    </row>
    <row r="135" spans="1:7">
      <c r="A135" s="20" t="s">
        <v>4</v>
      </c>
      <c r="B135" s="19" t="s">
        <v>337</v>
      </c>
      <c r="C135" s="7">
        <v>2021</v>
      </c>
      <c r="D135" s="9" t="s">
        <v>5</v>
      </c>
      <c r="E135" s="9" t="s">
        <v>36</v>
      </c>
      <c r="F135" s="44">
        <v>45.716441199999998</v>
      </c>
      <c r="G135" s="44">
        <v>54.283558800000002</v>
      </c>
    </row>
    <row r="136" spans="1:7">
      <c r="A136" s="19" t="s">
        <v>5</v>
      </c>
      <c r="B136" s="19" t="s">
        <v>338</v>
      </c>
      <c r="C136" s="7">
        <v>2021</v>
      </c>
      <c r="D136" s="9" t="s">
        <v>5</v>
      </c>
      <c r="E136" s="9" t="s">
        <v>36</v>
      </c>
      <c r="F136" s="44">
        <v>62.7448421</v>
      </c>
      <c r="G136" s="44">
        <v>37.2551579</v>
      </c>
    </row>
    <row r="137" spans="1:7">
      <c r="A137" s="19" t="s">
        <v>6</v>
      </c>
      <c r="B137" s="19" t="s">
        <v>339</v>
      </c>
      <c r="C137" s="7">
        <v>2021</v>
      </c>
      <c r="D137" s="9" t="s">
        <v>5</v>
      </c>
      <c r="E137" s="9" t="s">
        <v>36</v>
      </c>
      <c r="F137" s="44">
        <v>53.495663399999998</v>
      </c>
      <c r="G137" s="44">
        <v>46.504336600000002</v>
      </c>
    </row>
    <row r="138" spans="1:7">
      <c r="A138" s="19" t="s">
        <v>7</v>
      </c>
      <c r="B138" s="19" t="s">
        <v>340</v>
      </c>
      <c r="C138" s="7">
        <v>2021</v>
      </c>
      <c r="D138" s="9" t="s">
        <v>5</v>
      </c>
      <c r="E138" s="9" t="s">
        <v>36</v>
      </c>
      <c r="F138" s="44">
        <v>56.695017900000003</v>
      </c>
      <c r="G138" s="44">
        <v>43.304982099999997</v>
      </c>
    </row>
    <row r="139" spans="1:7">
      <c r="A139" s="19" t="s">
        <v>8</v>
      </c>
      <c r="B139" s="19" t="s">
        <v>341</v>
      </c>
      <c r="C139" s="7">
        <v>2021</v>
      </c>
      <c r="D139" s="9" t="s">
        <v>5</v>
      </c>
      <c r="E139" s="9" t="s">
        <v>36</v>
      </c>
      <c r="F139" s="44">
        <v>39.587643300000003</v>
      </c>
      <c r="G139" s="44">
        <v>60.412356699999997</v>
      </c>
    </row>
    <row r="140" spans="1:7">
      <c r="A140" s="19" t="s">
        <v>9</v>
      </c>
      <c r="B140" s="19" t="s">
        <v>342</v>
      </c>
      <c r="C140" s="7">
        <v>2021</v>
      </c>
      <c r="D140" s="9" t="s">
        <v>5</v>
      </c>
      <c r="E140" s="9" t="s">
        <v>36</v>
      </c>
      <c r="F140" s="44">
        <v>55.442776700000003</v>
      </c>
      <c r="G140" s="44">
        <v>44.557223299999997</v>
      </c>
    </row>
    <row r="141" spans="1:7">
      <c r="A141" s="19" t="s">
        <v>10</v>
      </c>
      <c r="B141" s="19" t="s">
        <v>343</v>
      </c>
      <c r="C141" s="7">
        <v>2021</v>
      </c>
      <c r="D141" s="9" t="s">
        <v>5</v>
      </c>
      <c r="E141" s="9" t="s">
        <v>36</v>
      </c>
      <c r="F141" s="44">
        <v>60.1568817</v>
      </c>
      <c r="G141" s="44">
        <v>39.8431183</v>
      </c>
    </row>
    <row r="142" spans="1:7">
      <c r="A142" s="19" t="s">
        <v>11</v>
      </c>
      <c r="B142" s="19" t="s">
        <v>344</v>
      </c>
      <c r="C142" s="7">
        <v>2021</v>
      </c>
      <c r="D142" s="9" t="s">
        <v>5</v>
      </c>
      <c r="E142" s="9" t="s">
        <v>36</v>
      </c>
      <c r="F142" s="44">
        <v>59.571138900000001</v>
      </c>
      <c r="G142" s="44">
        <v>40.428861099999999</v>
      </c>
    </row>
    <row r="143" spans="1:7">
      <c r="A143" s="19" t="s">
        <v>12</v>
      </c>
      <c r="B143" s="19" t="s">
        <v>345</v>
      </c>
      <c r="C143" s="7">
        <v>2021</v>
      </c>
      <c r="D143" s="9" t="s">
        <v>5</v>
      </c>
      <c r="E143" s="9" t="s">
        <v>36</v>
      </c>
      <c r="F143" s="44">
        <v>62.187806899999998</v>
      </c>
      <c r="G143" s="44">
        <v>37.812193100000002</v>
      </c>
    </row>
    <row r="144" spans="1:7">
      <c r="A144" s="19" t="s">
        <v>13</v>
      </c>
      <c r="B144" s="19" t="s">
        <v>346</v>
      </c>
      <c r="C144" s="7">
        <v>2021</v>
      </c>
      <c r="D144" s="9" t="s">
        <v>5</v>
      </c>
      <c r="E144" s="9" t="s">
        <v>36</v>
      </c>
      <c r="F144" s="44">
        <v>45.895927200000003</v>
      </c>
      <c r="G144" s="44">
        <v>54.104072799999997</v>
      </c>
    </row>
    <row r="145" spans="1:7">
      <c r="A145" s="19" t="s">
        <v>14</v>
      </c>
      <c r="B145" s="19" t="s">
        <v>347</v>
      </c>
      <c r="C145" s="7">
        <v>2021</v>
      </c>
      <c r="D145" s="9" t="s">
        <v>5</v>
      </c>
      <c r="E145" s="9" t="s">
        <v>36</v>
      </c>
      <c r="F145" s="44">
        <v>52.105171800000001</v>
      </c>
      <c r="G145" s="44">
        <v>47.894828199999999</v>
      </c>
    </row>
    <row r="146" spans="1:7">
      <c r="A146" s="19" t="s">
        <v>15</v>
      </c>
      <c r="B146" s="19" t="s">
        <v>348</v>
      </c>
      <c r="C146" s="7">
        <v>2021</v>
      </c>
      <c r="D146" s="9" t="s">
        <v>5</v>
      </c>
      <c r="E146" s="9" t="s">
        <v>36</v>
      </c>
      <c r="F146" s="44">
        <v>68.336342000000002</v>
      </c>
      <c r="G146" s="44">
        <v>31.663658000000002</v>
      </c>
    </row>
    <row r="147" spans="1:7">
      <c r="A147" s="19" t="s">
        <v>16</v>
      </c>
      <c r="B147" s="19" t="s">
        <v>349</v>
      </c>
      <c r="C147" s="7">
        <v>2021</v>
      </c>
      <c r="D147" s="9" t="s">
        <v>5</v>
      </c>
      <c r="E147" s="9" t="s">
        <v>36</v>
      </c>
      <c r="F147" s="44">
        <v>56.569733499999998</v>
      </c>
      <c r="G147" s="44">
        <v>43.430266500000002</v>
      </c>
    </row>
    <row r="148" spans="1:7">
      <c r="A148" s="19" t="s">
        <v>17</v>
      </c>
      <c r="B148" s="19" t="s">
        <v>350</v>
      </c>
      <c r="C148" s="7">
        <v>2021</v>
      </c>
      <c r="D148" s="9" t="s">
        <v>5</v>
      </c>
      <c r="E148" s="9" t="s">
        <v>36</v>
      </c>
      <c r="F148" s="44">
        <v>63.140402100000003</v>
      </c>
      <c r="G148" s="44">
        <v>36.859597899999997</v>
      </c>
    </row>
    <row r="149" spans="1:7">
      <c r="A149" s="19" t="s">
        <v>18</v>
      </c>
      <c r="B149" s="19" t="s">
        <v>351</v>
      </c>
      <c r="C149" s="7">
        <v>2021</v>
      </c>
      <c r="D149" s="9" t="s">
        <v>5</v>
      </c>
      <c r="E149" s="9" t="s">
        <v>36</v>
      </c>
      <c r="F149" s="44">
        <v>67.603297699999999</v>
      </c>
      <c r="G149" s="44">
        <v>32.396702300000001</v>
      </c>
    </row>
    <row r="150" spans="1:7">
      <c r="A150" s="19" t="s">
        <v>19</v>
      </c>
      <c r="B150" s="19" t="s">
        <v>352</v>
      </c>
      <c r="C150" s="7">
        <v>2021</v>
      </c>
      <c r="D150" s="9" t="s">
        <v>5</v>
      </c>
      <c r="E150" s="9" t="s">
        <v>36</v>
      </c>
      <c r="F150" s="44">
        <v>58.620229000000002</v>
      </c>
      <c r="G150" s="44">
        <v>41.379770999999998</v>
      </c>
    </row>
    <row r="151" spans="1:7">
      <c r="A151" s="19" t="s">
        <v>20</v>
      </c>
      <c r="B151" s="19" t="s">
        <v>353</v>
      </c>
      <c r="C151" s="7">
        <v>2021</v>
      </c>
      <c r="D151" s="9" t="s">
        <v>5</v>
      </c>
      <c r="E151" s="9" t="s">
        <v>36</v>
      </c>
      <c r="F151" s="44">
        <v>66.380872499999995</v>
      </c>
      <c r="G151" s="44">
        <v>33.619127499999998</v>
      </c>
    </row>
    <row r="152" spans="1:7">
      <c r="A152" s="19" t="s">
        <v>21</v>
      </c>
      <c r="B152" s="19" t="s">
        <v>354</v>
      </c>
      <c r="C152" s="7">
        <v>2021</v>
      </c>
      <c r="D152" s="9" t="s">
        <v>5</v>
      </c>
      <c r="E152" s="9" t="s">
        <v>36</v>
      </c>
      <c r="F152" s="44">
        <v>52.207253000000001</v>
      </c>
      <c r="G152" s="44">
        <v>47.792746999999999</v>
      </c>
    </row>
    <row r="153" spans="1:7">
      <c r="A153" s="19" t="s">
        <v>22</v>
      </c>
      <c r="B153" s="19" t="s">
        <v>355</v>
      </c>
      <c r="C153" s="7">
        <v>2021</v>
      </c>
      <c r="D153" s="9" t="s">
        <v>5</v>
      </c>
      <c r="E153" s="9" t="s">
        <v>36</v>
      </c>
      <c r="F153" s="44">
        <v>46.291263100000002</v>
      </c>
      <c r="G153" s="44">
        <v>53.708736899999998</v>
      </c>
    </row>
    <row r="154" spans="1:7">
      <c r="A154" s="19" t="s">
        <v>23</v>
      </c>
      <c r="B154" s="19" t="s">
        <v>356</v>
      </c>
      <c r="C154" s="7">
        <v>2021</v>
      </c>
      <c r="D154" s="9" t="s">
        <v>5</v>
      </c>
      <c r="E154" s="9" t="s">
        <v>36</v>
      </c>
      <c r="F154" s="44">
        <v>60.585564300000001</v>
      </c>
      <c r="G154" s="44">
        <v>39.414435699999999</v>
      </c>
    </row>
    <row r="155" spans="1:7">
      <c r="A155" s="19" t="s">
        <v>24</v>
      </c>
      <c r="B155" s="19" t="s">
        <v>357</v>
      </c>
      <c r="C155" s="7">
        <v>2021</v>
      </c>
      <c r="D155" s="9" t="s">
        <v>5</v>
      </c>
      <c r="E155" s="9" t="s">
        <v>36</v>
      </c>
      <c r="F155" s="44">
        <v>66.450735899999998</v>
      </c>
      <c r="G155" s="44">
        <v>33.549264100000002</v>
      </c>
    </row>
    <row r="156" spans="1:7">
      <c r="A156" s="19" t="s">
        <v>25</v>
      </c>
      <c r="B156" s="19" t="s">
        <v>358</v>
      </c>
      <c r="C156" s="7">
        <v>2021</v>
      </c>
      <c r="D156" s="9" t="s">
        <v>5</v>
      </c>
      <c r="E156" s="9" t="s">
        <v>36</v>
      </c>
      <c r="F156" s="44">
        <v>44.704169999999998</v>
      </c>
      <c r="G156" s="44">
        <v>55.295830000000002</v>
      </c>
    </row>
    <row r="157" spans="1:7">
      <c r="A157" s="19" t="s">
        <v>26</v>
      </c>
      <c r="B157" s="19" t="s">
        <v>359</v>
      </c>
      <c r="C157" s="7">
        <v>2021</v>
      </c>
      <c r="D157" s="9" t="s">
        <v>5</v>
      </c>
      <c r="E157" s="9" t="s">
        <v>36</v>
      </c>
      <c r="F157" s="44">
        <v>64.007148799999996</v>
      </c>
      <c r="G157" s="44">
        <v>35.992851199999997</v>
      </c>
    </row>
    <row r="158" spans="1:7">
      <c r="A158" s="19" t="s">
        <v>27</v>
      </c>
      <c r="B158" s="19" t="s">
        <v>360</v>
      </c>
      <c r="C158" s="7">
        <v>2021</v>
      </c>
      <c r="D158" s="9" t="s">
        <v>5</v>
      </c>
      <c r="E158" s="9" t="s">
        <v>36</v>
      </c>
      <c r="F158" s="44">
        <v>62.009766599999999</v>
      </c>
      <c r="G158" s="44">
        <v>37.990233400000001</v>
      </c>
    </row>
    <row r="159" spans="1:7">
      <c r="A159" s="19" t="s">
        <v>28</v>
      </c>
      <c r="B159" s="19" t="s">
        <v>361</v>
      </c>
      <c r="C159" s="7">
        <v>2021</v>
      </c>
      <c r="D159" s="9" t="s">
        <v>5</v>
      </c>
      <c r="E159" s="9" t="s">
        <v>36</v>
      </c>
      <c r="F159" s="44">
        <v>51.845378500000002</v>
      </c>
      <c r="G159" s="44">
        <v>48.154621499999998</v>
      </c>
    </row>
    <row r="160" spans="1:7">
      <c r="A160" s="19" t="s">
        <v>29</v>
      </c>
      <c r="B160" s="19" t="s">
        <v>362</v>
      </c>
      <c r="C160" s="7">
        <v>2021</v>
      </c>
      <c r="D160" s="9" t="s">
        <v>5</v>
      </c>
      <c r="E160" s="9" t="s">
        <v>36</v>
      </c>
      <c r="F160" s="44">
        <v>64.308291999999994</v>
      </c>
      <c r="G160" s="44">
        <v>35.691707999999998</v>
      </c>
    </row>
    <row r="161" spans="1:7">
      <c r="A161" s="19" t="s">
        <v>30</v>
      </c>
      <c r="B161" s="19" t="s">
        <v>363</v>
      </c>
      <c r="C161" s="7">
        <v>2021</v>
      </c>
      <c r="D161" s="9" t="s">
        <v>5</v>
      </c>
      <c r="E161" s="9" t="s">
        <v>36</v>
      </c>
      <c r="F161" s="44">
        <v>70.859248399999998</v>
      </c>
      <c r="G161" s="44">
        <v>29.140751600000002</v>
      </c>
    </row>
    <row r="162" spans="1:7">
      <c r="A162" s="19" t="s">
        <v>31</v>
      </c>
      <c r="B162" s="19" t="s">
        <v>364</v>
      </c>
      <c r="C162" s="7">
        <v>2021</v>
      </c>
      <c r="D162" s="9" t="s">
        <v>5</v>
      </c>
      <c r="E162" s="9" t="s">
        <v>36</v>
      </c>
      <c r="F162" s="44">
        <v>57.486469800000002</v>
      </c>
      <c r="G162" s="44">
        <v>42.513530199999998</v>
      </c>
    </row>
    <row r="163" spans="1:7">
      <c r="A163" s="19" t="s">
        <v>32</v>
      </c>
      <c r="B163" s="19" t="s">
        <v>365</v>
      </c>
      <c r="C163" s="7">
        <v>2021</v>
      </c>
      <c r="D163" s="9" t="s">
        <v>5</v>
      </c>
      <c r="E163" s="9" t="s">
        <v>36</v>
      </c>
      <c r="F163" s="44">
        <v>60.204916400000002</v>
      </c>
      <c r="G163" s="44">
        <v>39.795083599999998</v>
      </c>
    </row>
    <row r="164" spans="1:7">
      <c r="A164" s="19" t="s">
        <v>33</v>
      </c>
      <c r="B164" s="19" t="s">
        <v>366</v>
      </c>
      <c r="C164" s="7">
        <v>2021</v>
      </c>
      <c r="D164" s="9" t="s">
        <v>5</v>
      </c>
      <c r="E164" s="9" t="s">
        <v>36</v>
      </c>
      <c r="F164" s="44">
        <v>53.481864799999997</v>
      </c>
      <c r="G164" s="44">
        <v>46.518135200000003</v>
      </c>
    </row>
    <row r="165" spans="1:7">
      <c r="A165" s="19" t="s">
        <v>34</v>
      </c>
      <c r="B165" s="19" t="s">
        <v>367</v>
      </c>
      <c r="C165" s="7">
        <v>2021</v>
      </c>
      <c r="D165" s="9" t="s">
        <v>5</v>
      </c>
      <c r="E165" s="9" t="s">
        <v>36</v>
      </c>
      <c r="F165" s="44">
        <v>39.1471175</v>
      </c>
      <c r="G165" s="44">
        <v>60.8528825</v>
      </c>
    </row>
    <row r="166" spans="1:7">
      <c r="A166" s="19" t="s">
        <v>35</v>
      </c>
      <c r="B166" s="19" t="s">
        <v>368</v>
      </c>
      <c r="C166" s="7">
        <v>2021</v>
      </c>
      <c r="D166" s="9" t="s">
        <v>5</v>
      </c>
      <c r="E166" s="9" t="s">
        <v>36</v>
      </c>
      <c r="F166" s="44">
        <v>66.374113100000002</v>
      </c>
      <c r="G166" s="44">
        <v>33.625886899999998</v>
      </c>
    </row>
  </sheetData>
  <autoFilter ref="A1:G166" xr:uid="{00000000-0009-0000-0000-000022000000}"/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>
    <outlinePr summaryBelow="0" summaryRight="0"/>
  </sheetPr>
  <dimension ref="A1:G301"/>
  <sheetViews>
    <sheetView workbookViewId="0"/>
  </sheetViews>
  <sheetFormatPr baseColWidth="10" defaultColWidth="12.6640625" defaultRowHeight="15.75" customHeight="1"/>
  <sheetData>
    <row r="1" spans="1:7">
      <c r="A1" s="19" t="s">
        <v>1</v>
      </c>
      <c r="B1" s="19" t="s">
        <v>334</v>
      </c>
      <c r="C1" s="19" t="s">
        <v>0</v>
      </c>
      <c r="D1" s="19" t="s">
        <v>37</v>
      </c>
      <c r="E1" s="19" t="s">
        <v>39</v>
      </c>
      <c r="F1" s="7" t="s">
        <v>421</v>
      </c>
      <c r="G1" s="7" t="s">
        <v>335</v>
      </c>
    </row>
    <row r="2" spans="1:7">
      <c r="A2" s="19" t="s">
        <v>16</v>
      </c>
      <c r="B2" s="19" t="s">
        <v>349</v>
      </c>
      <c r="C2" s="7">
        <v>2015</v>
      </c>
      <c r="D2" s="9" t="s">
        <v>5</v>
      </c>
      <c r="E2" s="9" t="s">
        <v>213</v>
      </c>
      <c r="F2" s="7">
        <f t="shared" ref="F2:F166" si="0">(100-G2)</f>
        <v>30.559600000000003</v>
      </c>
      <c r="G2" s="23">
        <v>69.440399999999997</v>
      </c>
    </row>
    <row r="3" spans="1:7">
      <c r="A3" s="19" t="s">
        <v>10</v>
      </c>
      <c r="B3" s="19" t="s">
        <v>343</v>
      </c>
      <c r="C3" s="7">
        <v>2015</v>
      </c>
      <c r="D3" s="9" t="s">
        <v>5</v>
      </c>
      <c r="E3" s="9" t="s">
        <v>213</v>
      </c>
      <c r="F3" s="7">
        <f t="shared" si="0"/>
        <v>28.416499999999999</v>
      </c>
      <c r="G3" s="23">
        <v>71.583500000000001</v>
      </c>
    </row>
    <row r="4" spans="1:7">
      <c r="A4" s="19" t="s">
        <v>35</v>
      </c>
      <c r="B4" s="19" t="s">
        <v>368</v>
      </c>
      <c r="C4" s="7">
        <v>2015</v>
      </c>
      <c r="D4" s="9" t="s">
        <v>5</v>
      </c>
      <c r="E4" s="9" t="s">
        <v>213</v>
      </c>
      <c r="F4" s="7">
        <f t="shared" si="0"/>
        <v>26.394400000000005</v>
      </c>
      <c r="G4" s="23">
        <v>73.605599999999995</v>
      </c>
    </row>
    <row r="5" spans="1:7">
      <c r="A5" s="19" t="s">
        <v>13</v>
      </c>
      <c r="B5" s="19" t="s">
        <v>346</v>
      </c>
      <c r="C5" s="7">
        <v>2015</v>
      </c>
      <c r="D5" s="9" t="s">
        <v>5</v>
      </c>
      <c r="E5" s="9" t="s">
        <v>213</v>
      </c>
      <c r="F5" s="7">
        <f t="shared" si="0"/>
        <v>25.334900000000005</v>
      </c>
      <c r="G5" s="23">
        <v>74.665099999999995</v>
      </c>
    </row>
    <row r="6" spans="1:7">
      <c r="A6" s="19" t="s">
        <v>11</v>
      </c>
      <c r="B6" s="19" t="s">
        <v>344</v>
      </c>
      <c r="C6" s="7">
        <v>2015</v>
      </c>
      <c r="D6" s="9" t="s">
        <v>5</v>
      </c>
      <c r="E6" s="9" t="s">
        <v>213</v>
      </c>
      <c r="F6" s="7">
        <f t="shared" si="0"/>
        <v>24.872399999999999</v>
      </c>
      <c r="G6" s="23">
        <v>75.127600000000001</v>
      </c>
    </row>
    <row r="7" spans="1:7">
      <c r="A7" s="19" t="s">
        <v>15</v>
      </c>
      <c r="B7" s="19" t="s">
        <v>348</v>
      </c>
      <c r="C7" s="7">
        <v>2015</v>
      </c>
      <c r="D7" s="9" t="s">
        <v>5</v>
      </c>
      <c r="E7" s="9" t="s">
        <v>213</v>
      </c>
      <c r="F7" s="7">
        <f t="shared" si="0"/>
        <v>24.628399999999999</v>
      </c>
      <c r="G7" s="23">
        <v>75.371600000000001</v>
      </c>
    </row>
    <row r="8" spans="1:7">
      <c r="A8" s="19" t="s">
        <v>23</v>
      </c>
      <c r="B8" s="19" t="s">
        <v>356</v>
      </c>
      <c r="C8" s="7">
        <v>2015</v>
      </c>
      <c r="D8" s="9" t="s">
        <v>5</v>
      </c>
      <c r="E8" s="9" t="s">
        <v>213</v>
      </c>
      <c r="F8" s="7">
        <f t="shared" si="0"/>
        <v>24.419899999999998</v>
      </c>
      <c r="G8" s="23">
        <v>75.580100000000002</v>
      </c>
    </row>
    <row r="9" spans="1:7">
      <c r="A9" s="19" t="s">
        <v>28</v>
      </c>
      <c r="B9" s="19" t="s">
        <v>361</v>
      </c>
      <c r="C9" s="7">
        <v>2015</v>
      </c>
      <c r="D9" s="9" t="s">
        <v>5</v>
      </c>
      <c r="E9" s="9" t="s">
        <v>213</v>
      </c>
      <c r="F9" s="7">
        <f t="shared" si="0"/>
        <v>24.095100000000002</v>
      </c>
      <c r="G9" s="23">
        <v>75.904899999999998</v>
      </c>
    </row>
    <row r="10" spans="1:7">
      <c r="A10" s="19" t="s">
        <v>33</v>
      </c>
      <c r="B10" s="19" t="s">
        <v>366</v>
      </c>
      <c r="C10" s="7">
        <v>2015</v>
      </c>
      <c r="D10" s="9" t="s">
        <v>5</v>
      </c>
      <c r="E10" s="9" t="s">
        <v>213</v>
      </c>
      <c r="F10" s="7">
        <f t="shared" si="0"/>
        <v>22.631399999999999</v>
      </c>
      <c r="G10" s="23">
        <v>77.368600000000001</v>
      </c>
    </row>
    <row r="11" spans="1:7">
      <c r="A11" s="19" t="s">
        <v>14</v>
      </c>
      <c r="B11" s="19" t="s">
        <v>347</v>
      </c>
      <c r="C11" s="7">
        <v>2015</v>
      </c>
      <c r="D11" s="9" t="s">
        <v>5</v>
      </c>
      <c r="E11" s="9" t="s">
        <v>213</v>
      </c>
      <c r="F11" s="7">
        <f t="shared" si="0"/>
        <v>22.310500000000005</v>
      </c>
      <c r="G11" s="23">
        <v>77.689499999999995</v>
      </c>
    </row>
    <row r="12" spans="1:7">
      <c r="A12" s="19" t="s">
        <v>24</v>
      </c>
      <c r="B12" s="19" t="s">
        <v>357</v>
      </c>
      <c r="C12" s="7">
        <v>2015</v>
      </c>
      <c r="D12" s="9" t="s">
        <v>5</v>
      </c>
      <c r="E12" s="9" t="s">
        <v>213</v>
      </c>
      <c r="F12" s="7">
        <f t="shared" si="0"/>
        <v>22.055000000000007</v>
      </c>
      <c r="G12" s="23">
        <v>77.944999999999993</v>
      </c>
    </row>
    <row r="13" spans="1:7">
      <c r="A13" s="19" t="s">
        <v>30</v>
      </c>
      <c r="B13" s="19" t="s">
        <v>363</v>
      </c>
      <c r="C13" s="7">
        <v>2015</v>
      </c>
      <c r="D13" s="9" t="s">
        <v>5</v>
      </c>
      <c r="E13" s="9" t="s">
        <v>213</v>
      </c>
      <c r="F13" s="7">
        <f t="shared" si="0"/>
        <v>21.898600000000002</v>
      </c>
      <c r="G13" s="23">
        <v>78.101399999999998</v>
      </c>
    </row>
    <row r="14" spans="1:7">
      <c r="A14" s="19" t="s">
        <v>21</v>
      </c>
      <c r="B14" s="19" t="s">
        <v>354</v>
      </c>
      <c r="C14" s="7">
        <v>2015</v>
      </c>
      <c r="D14" s="9" t="s">
        <v>5</v>
      </c>
      <c r="E14" s="9" t="s">
        <v>213</v>
      </c>
      <c r="F14" s="7">
        <f t="shared" si="0"/>
        <v>21.600499999999997</v>
      </c>
      <c r="G14" s="23">
        <v>78.399500000000003</v>
      </c>
    </row>
    <row r="15" spans="1:7">
      <c r="A15" s="19" t="s">
        <v>8</v>
      </c>
      <c r="B15" s="19" t="s">
        <v>341</v>
      </c>
      <c r="C15" s="7">
        <v>2015</v>
      </c>
      <c r="D15" s="9" t="s">
        <v>5</v>
      </c>
      <c r="E15" s="9" t="s">
        <v>213</v>
      </c>
      <c r="F15" s="7">
        <f t="shared" si="0"/>
        <v>21.045599999999993</v>
      </c>
      <c r="G15" s="23">
        <v>78.954400000000007</v>
      </c>
    </row>
    <row r="16" spans="1:7">
      <c r="A16" s="19" t="s">
        <v>31</v>
      </c>
      <c r="B16" s="19" t="s">
        <v>364</v>
      </c>
      <c r="C16" s="7">
        <v>2015</v>
      </c>
      <c r="D16" s="9" t="s">
        <v>5</v>
      </c>
      <c r="E16" s="9" t="s">
        <v>213</v>
      </c>
      <c r="F16" s="7">
        <f t="shared" si="0"/>
        <v>20.548599999999993</v>
      </c>
      <c r="G16" s="23">
        <v>79.451400000000007</v>
      </c>
    </row>
    <row r="17" spans="1:7">
      <c r="A17" s="19" t="s">
        <v>32</v>
      </c>
      <c r="B17" s="19" t="s">
        <v>365</v>
      </c>
      <c r="C17" s="7">
        <v>2015</v>
      </c>
      <c r="D17" s="9" t="s">
        <v>5</v>
      </c>
      <c r="E17" s="9" t="s">
        <v>213</v>
      </c>
      <c r="F17" s="7">
        <f t="shared" si="0"/>
        <v>19.457999999999998</v>
      </c>
      <c r="G17" s="23">
        <v>80.542000000000002</v>
      </c>
    </row>
    <row r="18" spans="1:7">
      <c r="A18" s="19" t="s">
        <v>18</v>
      </c>
      <c r="B18" s="19" t="s">
        <v>351</v>
      </c>
      <c r="C18" s="7">
        <v>2015</v>
      </c>
      <c r="D18" s="9" t="s">
        <v>5</v>
      </c>
      <c r="E18" s="9" t="s">
        <v>213</v>
      </c>
      <c r="F18" s="7">
        <f t="shared" si="0"/>
        <v>19.423100000000005</v>
      </c>
      <c r="G18" s="23">
        <v>80.576899999999995</v>
      </c>
    </row>
    <row r="19" spans="1:7">
      <c r="A19" s="20" t="s">
        <v>3</v>
      </c>
      <c r="B19" s="19" t="s">
        <v>336</v>
      </c>
      <c r="C19" s="7">
        <v>2015</v>
      </c>
      <c r="D19" s="9" t="s">
        <v>5</v>
      </c>
      <c r="E19" s="9" t="s">
        <v>213</v>
      </c>
      <c r="F19" s="7">
        <f t="shared" si="0"/>
        <v>19.099999999999994</v>
      </c>
      <c r="G19" s="7">
        <v>80.900000000000006</v>
      </c>
    </row>
    <row r="20" spans="1:7">
      <c r="A20" s="19" t="s">
        <v>29</v>
      </c>
      <c r="B20" s="19" t="s">
        <v>362</v>
      </c>
      <c r="C20" s="7">
        <v>2015</v>
      </c>
      <c r="D20" s="9" t="s">
        <v>5</v>
      </c>
      <c r="E20" s="9" t="s">
        <v>213</v>
      </c>
      <c r="F20" s="7">
        <f t="shared" si="0"/>
        <v>18.866299999999995</v>
      </c>
      <c r="G20" s="23">
        <v>81.133700000000005</v>
      </c>
    </row>
    <row r="21" spans="1:7">
      <c r="A21" s="19" t="s">
        <v>19</v>
      </c>
      <c r="B21" s="19" t="s">
        <v>352</v>
      </c>
      <c r="C21" s="7">
        <v>2015</v>
      </c>
      <c r="D21" s="9" t="s">
        <v>5</v>
      </c>
      <c r="E21" s="9" t="s">
        <v>213</v>
      </c>
      <c r="F21" s="7">
        <f t="shared" si="0"/>
        <v>17.209699999999998</v>
      </c>
      <c r="G21" s="23">
        <v>82.790300000000002</v>
      </c>
    </row>
    <row r="22" spans="1:7">
      <c r="A22" s="19" t="s">
        <v>27</v>
      </c>
      <c r="B22" s="19" t="s">
        <v>360</v>
      </c>
      <c r="C22" s="7">
        <v>2015</v>
      </c>
      <c r="D22" s="9" t="s">
        <v>5</v>
      </c>
      <c r="E22" s="9" t="s">
        <v>213</v>
      </c>
      <c r="F22" s="7">
        <f t="shared" si="0"/>
        <v>16.268199999999993</v>
      </c>
      <c r="G22" s="23">
        <v>83.731800000000007</v>
      </c>
    </row>
    <row r="23" spans="1:7">
      <c r="A23" s="20" t="s">
        <v>4</v>
      </c>
      <c r="B23" s="19" t="s">
        <v>337</v>
      </c>
      <c r="C23" s="7">
        <v>2015</v>
      </c>
      <c r="D23" s="9" t="s">
        <v>5</v>
      </c>
      <c r="E23" s="9" t="s">
        <v>213</v>
      </c>
      <c r="F23" s="7">
        <f t="shared" si="0"/>
        <v>16.178700000000006</v>
      </c>
      <c r="G23" s="23">
        <v>83.821299999999994</v>
      </c>
    </row>
    <row r="24" spans="1:7">
      <c r="A24" s="19" t="s">
        <v>22</v>
      </c>
      <c r="B24" s="19" t="s">
        <v>355</v>
      </c>
      <c r="C24" s="7">
        <v>2015</v>
      </c>
      <c r="D24" s="9" t="s">
        <v>5</v>
      </c>
      <c r="E24" s="9" t="s">
        <v>213</v>
      </c>
      <c r="F24" s="7">
        <f t="shared" si="0"/>
        <v>16.101900000000001</v>
      </c>
      <c r="G24" s="23">
        <v>83.898099999999999</v>
      </c>
    </row>
    <row r="25" spans="1:7">
      <c r="A25" s="19" t="s">
        <v>20</v>
      </c>
      <c r="B25" s="19" t="s">
        <v>353</v>
      </c>
      <c r="C25" s="7">
        <v>2015</v>
      </c>
      <c r="D25" s="9" t="s">
        <v>5</v>
      </c>
      <c r="E25" s="9" t="s">
        <v>213</v>
      </c>
      <c r="F25" s="7">
        <f t="shared" si="0"/>
        <v>15.228999999999999</v>
      </c>
      <c r="G25" s="23">
        <v>84.771000000000001</v>
      </c>
    </row>
    <row r="26" spans="1:7">
      <c r="A26" s="19" t="s">
        <v>6</v>
      </c>
      <c r="B26" s="19" t="s">
        <v>339</v>
      </c>
      <c r="C26" s="7">
        <v>2015</v>
      </c>
      <c r="D26" s="9" t="s">
        <v>5</v>
      </c>
      <c r="E26" s="9" t="s">
        <v>213</v>
      </c>
      <c r="F26" s="7">
        <f t="shared" si="0"/>
        <v>15.206000000000003</v>
      </c>
      <c r="G26" s="23">
        <v>84.793999999999997</v>
      </c>
    </row>
    <row r="27" spans="1:7">
      <c r="A27" s="19" t="s">
        <v>25</v>
      </c>
      <c r="B27" s="19" t="s">
        <v>358</v>
      </c>
      <c r="C27" s="7">
        <v>2015</v>
      </c>
      <c r="D27" s="9" t="s">
        <v>5</v>
      </c>
      <c r="E27" s="9" t="s">
        <v>213</v>
      </c>
      <c r="F27" s="7">
        <f t="shared" si="0"/>
        <v>14.013099999999994</v>
      </c>
      <c r="G27" s="23">
        <v>85.986900000000006</v>
      </c>
    </row>
    <row r="28" spans="1:7">
      <c r="A28" s="19" t="s">
        <v>17</v>
      </c>
      <c r="B28" s="19" t="s">
        <v>350</v>
      </c>
      <c r="C28" s="7">
        <v>2015</v>
      </c>
      <c r="D28" s="9" t="s">
        <v>5</v>
      </c>
      <c r="E28" s="9" t="s">
        <v>213</v>
      </c>
      <c r="F28" s="7">
        <f t="shared" si="0"/>
        <v>13.528199999999998</v>
      </c>
      <c r="G28" s="23">
        <v>86.471800000000002</v>
      </c>
    </row>
    <row r="29" spans="1:7">
      <c r="A29" s="19" t="s">
        <v>9</v>
      </c>
      <c r="B29" s="19" t="s">
        <v>342</v>
      </c>
      <c r="C29" s="7">
        <v>2015</v>
      </c>
      <c r="D29" s="9" t="s">
        <v>5</v>
      </c>
      <c r="E29" s="9" t="s">
        <v>213</v>
      </c>
      <c r="F29" s="7">
        <f t="shared" si="0"/>
        <v>12.966899999999995</v>
      </c>
      <c r="G29" s="23">
        <v>87.033100000000005</v>
      </c>
    </row>
    <row r="30" spans="1:7">
      <c r="A30" s="19" t="s">
        <v>12</v>
      </c>
      <c r="B30" s="19" t="s">
        <v>345</v>
      </c>
      <c r="C30" s="7">
        <v>2015</v>
      </c>
      <c r="D30" s="9" t="s">
        <v>5</v>
      </c>
      <c r="E30" s="9" t="s">
        <v>213</v>
      </c>
      <c r="F30" s="7">
        <f t="shared" si="0"/>
        <v>11.803799999999995</v>
      </c>
      <c r="G30" s="23">
        <v>88.196200000000005</v>
      </c>
    </row>
    <row r="31" spans="1:7">
      <c r="A31" s="19" t="s">
        <v>5</v>
      </c>
      <c r="B31" s="19" t="s">
        <v>338</v>
      </c>
      <c r="C31" s="7">
        <v>2015</v>
      </c>
      <c r="D31" s="9" t="s">
        <v>5</v>
      </c>
      <c r="E31" s="9" t="s">
        <v>213</v>
      </c>
      <c r="F31" s="7">
        <f t="shared" si="0"/>
        <v>11.618499999999997</v>
      </c>
      <c r="G31" s="23">
        <v>88.381500000000003</v>
      </c>
    </row>
    <row r="32" spans="1:7">
      <c r="A32" s="19" t="s">
        <v>7</v>
      </c>
      <c r="B32" s="19" t="s">
        <v>340</v>
      </c>
      <c r="C32" s="7">
        <v>2015</v>
      </c>
      <c r="D32" s="9" t="s">
        <v>5</v>
      </c>
      <c r="E32" s="9" t="s">
        <v>213</v>
      </c>
      <c r="F32" s="7">
        <f t="shared" si="0"/>
        <v>10.757599999999996</v>
      </c>
      <c r="G32" s="23">
        <v>89.242400000000004</v>
      </c>
    </row>
    <row r="33" spans="1:7">
      <c r="A33" s="19" t="s">
        <v>26</v>
      </c>
      <c r="B33" s="19" t="s">
        <v>359</v>
      </c>
      <c r="C33" s="7">
        <v>2015</v>
      </c>
      <c r="D33" s="9" t="s">
        <v>5</v>
      </c>
      <c r="E33" s="9" t="s">
        <v>213</v>
      </c>
      <c r="F33" s="7">
        <f t="shared" si="0"/>
        <v>6.6252000000000066</v>
      </c>
      <c r="G33" s="23">
        <v>93.374799999999993</v>
      </c>
    </row>
    <row r="34" spans="1:7">
      <c r="A34" s="19" t="s">
        <v>34</v>
      </c>
      <c r="B34" s="19" t="s">
        <v>367</v>
      </c>
      <c r="C34" s="7">
        <v>2015</v>
      </c>
      <c r="D34" s="9" t="s">
        <v>5</v>
      </c>
      <c r="E34" s="9" t="s">
        <v>213</v>
      </c>
      <c r="F34" s="7">
        <f t="shared" si="0"/>
        <v>5.2669000000000068</v>
      </c>
      <c r="G34" s="23">
        <v>94.733099999999993</v>
      </c>
    </row>
    <row r="35" spans="1:7">
      <c r="A35" s="19" t="s">
        <v>10</v>
      </c>
      <c r="B35" s="19" t="s">
        <v>343</v>
      </c>
      <c r="C35" s="7">
        <v>2016</v>
      </c>
      <c r="D35" s="9" t="s">
        <v>5</v>
      </c>
      <c r="E35" s="9" t="s">
        <v>213</v>
      </c>
      <c r="F35" s="7">
        <f t="shared" si="0"/>
        <v>24.4084</v>
      </c>
      <c r="G35" s="23">
        <v>75.5916</v>
      </c>
    </row>
    <row r="36" spans="1:7">
      <c r="A36" s="19" t="s">
        <v>31</v>
      </c>
      <c r="B36" s="19" t="s">
        <v>364</v>
      </c>
      <c r="C36" s="7">
        <v>2016</v>
      </c>
      <c r="D36" s="9" t="s">
        <v>5</v>
      </c>
      <c r="E36" s="9" t="s">
        <v>213</v>
      </c>
      <c r="F36" s="7">
        <f t="shared" si="0"/>
        <v>20.266800000000003</v>
      </c>
      <c r="G36" s="23">
        <v>79.733199999999997</v>
      </c>
    </row>
    <row r="37" spans="1:7">
      <c r="A37" s="19" t="s">
        <v>16</v>
      </c>
      <c r="B37" s="19" t="s">
        <v>349</v>
      </c>
      <c r="C37" s="7">
        <v>2016</v>
      </c>
      <c r="D37" s="9" t="s">
        <v>5</v>
      </c>
      <c r="E37" s="9" t="s">
        <v>213</v>
      </c>
      <c r="F37" s="7">
        <f t="shared" si="0"/>
        <v>18.884900000000002</v>
      </c>
      <c r="G37" s="23">
        <v>81.115099999999998</v>
      </c>
    </row>
    <row r="38" spans="1:7">
      <c r="A38" s="19" t="s">
        <v>15</v>
      </c>
      <c r="B38" s="19" t="s">
        <v>348</v>
      </c>
      <c r="C38" s="7">
        <v>2016</v>
      </c>
      <c r="D38" s="9" t="s">
        <v>5</v>
      </c>
      <c r="E38" s="9" t="s">
        <v>213</v>
      </c>
      <c r="F38" s="7">
        <f t="shared" si="0"/>
        <v>17.016999999999996</v>
      </c>
      <c r="G38" s="23">
        <v>82.983000000000004</v>
      </c>
    </row>
    <row r="39" spans="1:7">
      <c r="A39" s="19" t="s">
        <v>11</v>
      </c>
      <c r="B39" s="19" t="s">
        <v>344</v>
      </c>
      <c r="C39" s="7">
        <v>2016</v>
      </c>
      <c r="D39" s="9" t="s">
        <v>5</v>
      </c>
      <c r="E39" s="9" t="s">
        <v>213</v>
      </c>
      <c r="F39" s="7">
        <f t="shared" si="0"/>
        <v>17.012</v>
      </c>
      <c r="G39" s="23">
        <v>82.988</v>
      </c>
    </row>
    <row r="40" spans="1:7">
      <c r="A40" s="19" t="s">
        <v>30</v>
      </c>
      <c r="B40" s="19" t="s">
        <v>363</v>
      </c>
      <c r="C40" s="7">
        <v>2016</v>
      </c>
      <c r="D40" s="9" t="s">
        <v>5</v>
      </c>
      <c r="E40" s="9" t="s">
        <v>213</v>
      </c>
      <c r="F40" s="7">
        <f t="shared" si="0"/>
        <v>16.983000000000004</v>
      </c>
      <c r="G40" s="23">
        <v>83.016999999999996</v>
      </c>
    </row>
    <row r="41" spans="1:7">
      <c r="A41" s="19" t="s">
        <v>14</v>
      </c>
      <c r="B41" s="19" t="s">
        <v>347</v>
      </c>
      <c r="C41" s="7">
        <v>2016</v>
      </c>
      <c r="D41" s="9" t="s">
        <v>5</v>
      </c>
      <c r="E41" s="9" t="s">
        <v>213</v>
      </c>
      <c r="F41" s="7">
        <f t="shared" si="0"/>
        <v>15.994500000000002</v>
      </c>
      <c r="G41" s="23">
        <v>84.005499999999998</v>
      </c>
    </row>
    <row r="42" spans="1:7">
      <c r="A42" s="19" t="s">
        <v>28</v>
      </c>
      <c r="B42" s="19" t="s">
        <v>361</v>
      </c>
      <c r="C42" s="7">
        <v>2016</v>
      </c>
      <c r="D42" s="9" t="s">
        <v>5</v>
      </c>
      <c r="E42" s="9" t="s">
        <v>213</v>
      </c>
      <c r="F42" s="7">
        <f t="shared" si="0"/>
        <v>15.945400000000006</v>
      </c>
      <c r="G42" s="23">
        <v>84.054599999999994</v>
      </c>
    </row>
    <row r="43" spans="1:7">
      <c r="A43" s="19" t="s">
        <v>8</v>
      </c>
      <c r="B43" s="19" t="s">
        <v>341</v>
      </c>
      <c r="C43" s="7">
        <v>2016</v>
      </c>
      <c r="D43" s="9" t="s">
        <v>5</v>
      </c>
      <c r="E43" s="9" t="s">
        <v>213</v>
      </c>
      <c r="F43" s="7">
        <f t="shared" si="0"/>
        <v>15.184200000000004</v>
      </c>
      <c r="G43" s="23">
        <v>84.815799999999996</v>
      </c>
    </row>
    <row r="44" spans="1:7">
      <c r="A44" s="19" t="s">
        <v>35</v>
      </c>
      <c r="B44" s="19" t="s">
        <v>368</v>
      </c>
      <c r="C44" s="7">
        <v>2016</v>
      </c>
      <c r="D44" s="9" t="s">
        <v>5</v>
      </c>
      <c r="E44" s="9" t="s">
        <v>213</v>
      </c>
      <c r="F44" s="7">
        <f t="shared" si="0"/>
        <v>14.771100000000004</v>
      </c>
      <c r="G44" s="23">
        <v>85.228899999999996</v>
      </c>
    </row>
    <row r="45" spans="1:7">
      <c r="A45" s="19" t="s">
        <v>19</v>
      </c>
      <c r="B45" s="19" t="s">
        <v>352</v>
      </c>
      <c r="C45" s="7">
        <v>2016</v>
      </c>
      <c r="D45" s="9" t="s">
        <v>5</v>
      </c>
      <c r="E45" s="9" t="s">
        <v>213</v>
      </c>
      <c r="F45" s="7">
        <f t="shared" si="0"/>
        <v>14.620699999999999</v>
      </c>
      <c r="G45" s="23">
        <v>85.379300000000001</v>
      </c>
    </row>
    <row r="46" spans="1:7">
      <c r="A46" s="19" t="s">
        <v>13</v>
      </c>
      <c r="B46" s="19" t="s">
        <v>346</v>
      </c>
      <c r="C46" s="7">
        <v>2016</v>
      </c>
      <c r="D46" s="9" t="s">
        <v>5</v>
      </c>
      <c r="E46" s="9" t="s">
        <v>213</v>
      </c>
      <c r="F46" s="7">
        <f t="shared" si="0"/>
        <v>14.557299999999998</v>
      </c>
      <c r="G46" s="23">
        <v>85.442700000000002</v>
      </c>
    </row>
    <row r="47" spans="1:7">
      <c r="A47" s="19" t="s">
        <v>17</v>
      </c>
      <c r="B47" s="19" t="s">
        <v>350</v>
      </c>
      <c r="C47" s="7">
        <v>2016</v>
      </c>
      <c r="D47" s="9" t="s">
        <v>5</v>
      </c>
      <c r="E47" s="9" t="s">
        <v>213</v>
      </c>
      <c r="F47" s="7">
        <f t="shared" si="0"/>
        <v>14.128500000000003</v>
      </c>
      <c r="G47" s="23">
        <v>85.871499999999997</v>
      </c>
    </row>
    <row r="48" spans="1:7">
      <c r="A48" s="19" t="s">
        <v>23</v>
      </c>
      <c r="B48" s="19" t="s">
        <v>356</v>
      </c>
      <c r="C48" s="7">
        <v>2016</v>
      </c>
      <c r="D48" s="9" t="s">
        <v>5</v>
      </c>
      <c r="E48" s="9" t="s">
        <v>213</v>
      </c>
      <c r="F48" s="7">
        <f t="shared" si="0"/>
        <v>13.920400000000001</v>
      </c>
      <c r="G48" s="23">
        <v>86.079599999999999</v>
      </c>
    </row>
    <row r="49" spans="1:7">
      <c r="A49" s="19" t="s">
        <v>21</v>
      </c>
      <c r="B49" s="19" t="s">
        <v>354</v>
      </c>
      <c r="C49" s="7">
        <v>2016</v>
      </c>
      <c r="D49" s="9" t="s">
        <v>5</v>
      </c>
      <c r="E49" s="9" t="s">
        <v>213</v>
      </c>
      <c r="F49" s="7">
        <f t="shared" si="0"/>
        <v>13.536600000000007</v>
      </c>
      <c r="G49" s="23">
        <v>86.463399999999993</v>
      </c>
    </row>
    <row r="50" spans="1:7">
      <c r="A50" s="19" t="s">
        <v>24</v>
      </c>
      <c r="B50" s="19" t="s">
        <v>357</v>
      </c>
      <c r="C50" s="7">
        <v>2016</v>
      </c>
      <c r="D50" s="9" t="s">
        <v>5</v>
      </c>
      <c r="E50" s="9" t="s">
        <v>213</v>
      </c>
      <c r="F50" s="7">
        <f t="shared" si="0"/>
        <v>13.233500000000006</v>
      </c>
      <c r="G50" s="23">
        <v>86.766499999999994</v>
      </c>
    </row>
    <row r="51" spans="1:7">
      <c r="A51" s="19" t="s">
        <v>29</v>
      </c>
      <c r="B51" s="19" t="s">
        <v>362</v>
      </c>
      <c r="C51" s="7">
        <v>2016</v>
      </c>
      <c r="D51" s="9" t="s">
        <v>5</v>
      </c>
      <c r="E51" s="9" t="s">
        <v>213</v>
      </c>
      <c r="F51" s="7">
        <f t="shared" si="0"/>
        <v>12.405799999999999</v>
      </c>
      <c r="G51" s="23">
        <v>87.594200000000001</v>
      </c>
    </row>
    <row r="52" spans="1:7">
      <c r="A52" s="20" t="s">
        <v>3</v>
      </c>
      <c r="B52" s="19" t="s">
        <v>336</v>
      </c>
      <c r="C52" s="7">
        <v>2016</v>
      </c>
      <c r="D52" s="9" t="s">
        <v>5</v>
      </c>
      <c r="E52" s="9" t="s">
        <v>213</v>
      </c>
      <c r="F52" s="7">
        <f t="shared" si="0"/>
        <v>12.400000000000006</v>
      </c>
      <c r="G52" s="23">
        <v>87.6</v>
      </c>
    </row>
    <row r="53" spans="1:7">
      <c r="A53" s="19" t="s">
        <v>32</v>
      </c>
      <c r="B53" s="19" t="s">
        <v>365</v>
      </c>
      <c r="C53" s="7">
        <v>2016</v>
      </c>
      <c r="D53" s="9" t="s">
        <v>5</v>
      </c>
      <c r="E53" s="9" t="s">
        <v>213</v>
      </c>
      <c r="F53" s="7">
        <f t="shared" si="0"/>
        <v>12.366900000000001</v>
      </c>
      <c r="G53" s="23">
        <v>87.633099999999999</v>
      </c>
    </row>
    <row r="54" spans="1:7">
      <c r="A54" s="19" t="s">
        <v>33</v>
      </c>
      <c r="B54" s="19" t="s">
        <v>366</v>
      </c>
      <c r="C54" s="7">
        <v>2016</v>
      </c>
      <c r="D54" s="9" t="s">
        <v>5</v>
      </c>
      <c r="E54" s="9" t="s">
        <v>213</v>
      </c>
      <c r="F54" s="7">
        <f t="shared" si="0"/>
        <v>12.201700000000002</v>
      </c>
      <c r="G54" s="23">
        <v>87.798299999999998</v>
      </c>
    </row>
    <row r="55" spans="1:7">
      <c r="A55" s="20" t="s">
        <v>4</v>
      </c>
      <c r="B55" s="19" t="s">
        <v>337</v>
      </c>
      <c r="C55" s="7">
        <v>2016</v>
      </c>
      <c r="D55" s="9" t="s">
        <v>5</v>
      </c>
      <c r="E55" s="9" t="s">
        <v>213</v>
      </c>
      <c r="F55" s="7">
        <f t="shared" si="0"/>
        <v>11.569400000000002</v>
      </c>
      <c r="G55" s="23">
        <v>88.430599999999998</v>
      </c>
    </row>
    <row r="56" spans="1:7">
      <c r="A56" s="19" t="s">
        <v>27</v>
      </c>
      <c r="B56" s="19" t="s">
        <v>360</v>
      </c>
      <c r="C56" s="7">
        <v>2016</v>
      </c>
      <c r="D56" s="9" t="s">
        <v>5</v>
      </c>
      <c r="E56" s="9" t="s">
        <v>213</v>
      </c>
      <c r="F56" s="7">
        <f t="shared" si="0"/>
        <v>10.778800000000004</v>
      </c>
      <c r="G56" s="23">
        <v>89.221199999999996</v>
      </c>
    </row>
    <row r="57" spans="1:7">
      <c r="A57" s="19" t="s">
        <v>5</v>
      </c>
      <c r="B57" s="19" t="s">
        <v>338</v>
      </c>
      <c r="C57" s="7">
        <v>2016</v>
      </c>
      <c r="D57" s="9" t="s">
        <v>5</v>
      </c>
      <c r="E57" s="9" t="s">
        <v>213</v>
      </c>
      <c r="F57" s="7">
        <f t="shared" si="0"/>
        <v>9.6689999999999969</v>
      </c>
      <c r="G57" s="23">
        <v>90.331000000000003</v>
      </c>
    </row>
    <row r="58" spans="1:7">
      <c r="A58" s="19" t="s">
        <v>25</v>
      </c>
      <c r="B58" s="19" t="s">
        <v>358</v>
      </c>
      <c r="C58" s="7">
        <v>2016</v>
      </c>
      <c r="D58" s="9" t="s">
        <v>5</v>
      </c>
      <c r="E58" s="9" t="s">
        <v>213</v>
      </c>
      <c r="F58" s="7">
        <f t="shared" si="0"/>
        <v>9.5652000000000044</v>
      </c>
      <c r="G58" s="23">
        <v>90.434799999999996</v>
      </c>
    </row>
    <row r="59" spans="1:7">
      <c r="A59" s="19" t="s">
        <v>9</v>
      </c>
      <c r="B59" s="19" t="s">
        <v>342</v>
      </c>
      <c r="C59" s="7">
        <v>2016</v>
      </c>
      <c r="D59" s="9" t="s">
        <v>5</v>
      </c>
      <c r="E59" s="9" t="s">
        <v>213</v>
      </c>
      <c r="F59" s="7">
        <f t="shared" si="0"/>
        <v>8.7578000000000031</v>
      </c>
      <c r="G59" s="23">
        <v>91.242199999999997</v>
      </c>
    </row>
    <row r="60" spans="1:7">
      <c r="A60" s="19" t="s">
        <v>18</v>
      </c>
      <c r="B60" s="19" t="s">
        <v>351</v>
      </c>
      <c r="C60" s="7">
        <v>2016</v>
      </c>
      <c r="D60" s="9" t="s">
        <v>5</v>
      </c>
      <c r="E60" s="9" t="s">
        <v>213</v>
      </c>
      <c r="F60" s="7">
        <f t="shared" si="0"/>
        <v>8.3336999999999932</v>
      </c>
      <c r="G60" s="23">
        <v>91.666300000000007</v>
      </c>
    </row>
    <row r="61" spans="1:7">
      <c r="A61" s="19" t="s">
        <v>22</v>
      </c>
      <c r="B61" s="19" t="s">
        <v>355</v>
      </c>
      <c r="C61" s="7">
        <v>2016</v>
      </c>
      <c r="D61" s="9" t="s">
        <v>5</v>
      </c>
      <c r="E61" s="9" t="s">
        <v>213</v>
      </c>
      <c r="F61" s="7">
        <f t="shared" si="0"/>
        <v>7.9879999999999995</v>
      </c>
      <c r="G61" s="23">
        <v>92.012</v>
      </c>
    </row>
    <row r="62" spans="1:7">
      <c r="A62" s="19" t="s">
        <v>6</v>
      </c>
      <c r="B62" s="19" t="s">
        <v>339</v>
      </c>
      <c r="C62" s="7">
        <v>2016</v>
      </c>
      <c r="D62" s="9" t="s">
        <v>5</v>
      </c>
      <c r="E62" s="9" t="s">
        <v>213</v>
      </c>
      <c r="F62" s="7">
        <f t="shared" si="0"/>
        <v>7.727800000000002</v>
      </c>
      <c r="G62" s="23">
        <v>92.272199999999998</v>
      </c>
    </row>
    <row r="63" spans="1:7">
      <c r="A63" s="19" t="s">
        <v>12</v>
      </c>
      <c r="B63" s="19" t="s">
        <v>345</v>
      </c>
      <c r="C63" s="7">
        <v>2016</v>
      </c>
      <c r="D63" s="9" t="s">
        <v>5</v>
      </c>
      <c r="E63" s="9" t="s">
        <v>213</v>
      </c>
      <c r="F63" s="7">
        <f t="shared" si="0"/>
        <v>7.0485000000000042</v>
      </c>
      <c r="G63" s="23">
        <v>92.951499999999996</v>
      </c>
    </row>
    <row r="64" spans="1:7">
      <c r="A64" s="19" t="s">
        <v>7</v>
      </c>
      <c r="B64" s="19" t="s">
        <v>340</v>
      </c>
      <c r="C64" s="7">
        <v>2016</v>
      </c>
      <c r="D64" s="9" t="s">
        <v>5</v>
      </c>
      <c r="E64" s="9" t="s">
        <v>213</v>
      </c>
      <c r="F64" s="7">
        <f t="shared" si="0"/>
        <v>6.3551999999999964</v>
      </c>
      <c r="G64" s="23">
        <v>93.644800000000004</v>
      </c>
    </row>
    <row r="65" spans="1:7">
      <c r="A65" s="19" t="s">
        <v>20</v>
      </c>
      <c r="B65" s="19" t="s">
        <v>353</v>
      </c>
      <c r="C65" s="7">
        <v>2016</v>
      </c>
      <c r="D65" s="9" t="s">
        <v>5</v>
      </c>
      <c r="E65" s="9" t="s">
        <v>213</v>
      </c>
      <c r="F65" s="7">
        <f t="shared" si="0"/>
        <v>6.2702000000000027</v>
      </c>
      <c r="G65" s="23">
        <v>93.729799999999997</v>
      </c>
    </row>
    <row r="66" spans="1:7">
      <c r="A66" s="19" t="s">
        <v>26</v>
      </c>
      <c r="B66" s="19" t="s">
        <v>359</v>
      </c>
      <c r="C66" s="7">
        <v>2016</v>
      </c>
      <c r="D66" s="9" t="s">
        <v>5</v>
      </c>
      <c r="E66" s="9" t="s">
        <v>213</v>
      </c>
      <c r="F66" s="7">
        <f t="shared" si="0"/>
        <v>3.1801999999999992</v>
      </c>
      <c r="G66" s="23">
        <v>96.819800000000001</v>
      </c>
    </row>
    <row r="67" spans="1:7">
      <c r="A67" s="19" t="s">
        <v>34</v>
      </c>
      <c r="B67" s="19" t="s">
        <v>367</v>
      </c>
      <c r="C67" s="7">
        <v>2016</v>
      </c>
      <c r="D67" s="9" t="s">
        <v>5</v>
      </c>
      <c r="E67" s="9" t="s">
        <v>213</v>
      </c>
      <c r="F67" s="7">
        <f t="shared" si="0"/>
        <v>2.3730000000000047</v>
      </c>
      <c r="G67" s="23">
        <v>97.626999999999995</v>
      </c>
    </row>
    <row r="68" spans="1:7">
      <c r="A68" s="19" t="s">
        <v>10</v>
      </c>
      <c r="B68" s="19" t="s">
        <v>343</v>
      </c>
      <c r="C68" s="7">
        <v>2017</v>
      </c>
      <c r="D68" s="9" t="s">
        <v>5</v>
      </c>
      <c r="E68" s="9" t="s">
        <v>213</v>
      </c>
      <c r="F68" s="7">
        <f t="shared" si="0"/>
        <v>24.076300000000003</v>
      </c>
      <c r="G68" s="23">
        <v>75.923699999999997</v>
      </c>
    </row>
    <row r="69" spans="1:7">
      <c r="A69" s="19" t="s">
        <v>31</v>
      </c>
      <c r="B69" s="19" t="s">
        <v>364</v>
      </c>
      <c r="C69" s="7">
        <v>2017</v>
      </c>
      <c r="D69" s="9" t="s">
        <v>5</v>
      </c>
      <c r="E69" s="9" t="s">
        <v>213</v>
      </c>
      <c r="F69" s="7">
        <f t="shared" si="0"/>
        <v>17.646000000000001</v>
      </c>
      <c r="G69" s="23">
        <v>82.353999999999999</v>
      </c>
    </row>
    <row r="70" spans="1:7">
      <c r="A70" s="19" t="s">
        <v>11</v>
      </c>
      <c r="B70" s="19" t="s">
        <v>344</v>
      </c>
      <c r="C70" s="7">
        <v>2017</v>
      </c>
      <c r="D70" s="9" t="s">
        <v>5</v>
      </c>
      <c r="E70" s="9" t="s">
        <v>213</v>
      </c>
      <c r="F70" s="7">
        <f t="shared" si="0"/>
        <v>16.683300000000003</v>
      </c>
      <c r="G70" s="23">
        <v>83.316699999999997</v>
      </c>
    </row>
    <row r="71" spans="1:7">
      <c r="A71" s="19" t="s">
        <v>15</v>
      </c>
      <c r="B71" s="19" t="s">
        <v>348</v>
      </c>
      <c r="C71" s="7">
        <v>2017</v>
      </c>
      <c r="D71" s="9" t="s">
        <v>5</v>
      </c>
      <c r="E71" s="9" t="s">
        <v>213</v>
      </c>
      <c r="F71" s="7">
        <f t="shared" si="0"/>
        <v>15.882400000000004</v>
      </c>
      <c r="G71" s="23">
        <v>84.117599999999996</v>
      </c>
    </row>
    <row r="72" spans="1:7">
      <c r="A72" s="19" t="s">
        <v>30</v>
      </c>
      <c r="B72" s="19" t="s">
        <v>363</v>
      </c>
      <c r="C72" s="7">
        <v>2017</v>
      </c>
      <c r="D72" s="9" t="s">
        <v>5</v>
      </c>
      <c r="E72" s="9" t="s">
        <v>213</v>
      </c>
      <c r="F72" s="7">
        <f t="shared" si="0"/>
        <v>14.971800000000002</v>
      </c>
      <c r="G72" s="23">
        <v>85.028199999999998</v>
      </c>
    </row>
    <row r="73" spans="1:7">
      <c r="A73" s="19" t="s">
        <v>35</v>
      </c>
      <c r="B73" s="19" t="s">
        <v>368</v>
      </c>
      <c r="C73" s="7">
        <v>2017</v>
      </c>
      <c r="D73" s="9" t="s">
        <v>5</v>
      </c>
      <c r="E73" s="9" t="s">
        <v>213</v>
      </c>
      <c r="F73" s="7">
        <f t="shared" si="0"/>
        <v>14.796000000000006</v>
      </c>
      <c r="G73" s="23">
        <v>85.203999999999994</v>
      </c>
    </row>
    <row r="74" spans="1:7">
      <c r="A74" s="19" t="s">
        <v>16</v>
      </c>
      <c r="B74" s="19" t="s">
        <v>349</v>
      </c>
      <c r="C74" s="7">
        <v>2017</v>
      </c>
      <c r="D74" s="9" t="s">
        <v>5</v>
      </c>
      <c r="E74" s="9" t="s">
        <v>213</v>
      </c>
      <c r="F74" s="7">
        <f t="shared" si="0"/>
        <v>13.827699999999993</v>
      </c>
      <c r="G74" s="23">
        <v>86.172300000000007</v>
      </c>
    </row>
    <row r="75" spans="1:7">
      <c r="A75" s="19" t="s">
        <v>13</v>
      </c>
      <c r="B75" s="19" t="s">
        <v>346</v>
      </c>
      <c r="C75" s="7">
        <v>2017</v>
      </c>
      <c r="D75" s="9" t="s">
        <v>5</v>
      </c>
      <c r="E75" s="9" t="s">
        <v>213</v>
      </c>
      <c r="F75" s="7">
        <f t="shared" si="0"/>
        <v>13.813800000000001</v>
      </c>
      <c r="G75" s="23">
        <v>86.186199999999999</v>
      </c>
    </row>
    <row r="76" spans="1:7">
      <c r="A76" s="19" t="s">
        <v>28</v>
      </c>
      <c r="B76" s="19" t="s">
        <v>361</v>
      </c>
      <c r="C76" s="7">
        <v>2017</v>
      </c>
      <c r="D76" s="9" t="s">
        <v>5</v>
      </c>
      <c r="E76" s="9" t="s">
        <v>213</v>
      </c>
      <c r="F76" s="7">
        <f t="shared" si="0"/>
        <v>13.320700000000002</v>
      </c>
      <c r="G76" s="23">
        <v>86.679299999999998</v>
      </c>
    </row>
    <row r="77" spans="1:7">
      <c r="A77" s="19" t="s">
        <v>17</v>
      </c>
      <c r="B77" s="19" t="s">
        <v>350</v>
      </c>
      <c r="C77" s="7">
        <v>2017</v>
      </c>
      <c r="D77" s="9" t="s">
        <v>5</v>
      </c>
      <c r="E77" s="9" t="s">
        <v>213</v>
      </c>
      <c r="F77" s="7">
        <f t="shared" si="0"/>
        <v>12.730199999999996</v>
      </c>
      <c r="G77" s="23">
        <v>87.269800000000004</v>
      </c>
    </row>
    <row r="78" spans="1:7">
      <c r="A78" s="19" t="s">
        <v>21</v>
      </c>
      <c r="B78" s="19" t="s">
        <v>354</v>
      </c>
      <c r="C78" s="7">
        <v>2017</v>
      </c>
      <c r="D78" s="9" t="s">
        <v>5</v>
      </c>
      <c r="E78" s="9" t="s">
        <v>213</v>
      </c>
      <c r="F78" s="7">
        <f t="shared" si="0"/>
        <v>12.213200000000001</v>
      </c>
      <c r="G78" s="23">
        <v>87.786799999999999</v>
      </c>
    </row>
    <row r="79" spans="1:7">
      <c r="A79" s="19" t="s">
        <v>24</v>
      </c>
      <c r="B79" s="19" t="s">
        <v>357</v>
      </c>
      <c r="C79" s="7">
        <v>2017</v>
      </c>
      <c r="D79" s="9" t="s">
        <v>5</v>
      </c>
      <c r="E79" s="9" t="s">
        <v>213</v>
      </c>
      <c r="F79" s="7">
        <f t="shared" si="0"/>
        <v>12.208100000000002</v>
      </c>
      <c r="G79" s="23">
        <v>87.791899999999998</v>
      </c>
    </row>
    <row r="80" spans="1:7">
      <c r="A80" s="19" t="s">
        <v>19</v>
      </c>
      <c r="B80" s="19" t="s">
        <v>352</v>
      </c>
      <c r="C80" s="7">
        <v>2017</v>
      </c>
      <c r="D80" s="9" t="s">
        <v>5</v>
      </c>
      <c r="E80" s="9" t="s">
        <v>213</v>
      </c>
      <c r="F80" s="7">
        <f t="shared" si="0"/>
        <v>11.763499999999993</v>
      </c>
      <c r="G80" s="23">
        <v>88.236500000000007</v>
      </c>
    </row>
    <row r="81" spans="1:7">
      <c r="A81" s="19" t="s">
        <v>8</v>
      </c>
      <c r="B81" s="19" t="s">
        <v>341</v>
      </c>
      <c r="C81" s="7">
        <v>2017</v>
      </c>
      <c r="D81" s="9" t="s">
        <v>5</v>
      </c>
      <c r="E81" s="9" t="s">
        <v>213</v>
      </c>
      <c r="F81" s="7">
        <f t="shared" si="0"/>
        <v>11.621300000000005</v>
      </c>
      <c r="G81" s="23">
        <v>88.378699999999995</v>
      </c>
    </row>
    <row r="82" spans="1:7">
      <c r="A82" s="19" t="s">
        <v>33</v>
      </c>
      <c r="B82" s="19" t="s">
        <v>366</v>
      </c>
      <c r="C82" s="7">
        <v>2017</v>
      </c>
      <c r="D82" s="9" t="s">
        <v>5</v>
      </c>
      <c r="E82" s="9" t="s">
        <v>213</v>
      </c>
      <c r="F82" s="7">
        <f t="shared" si="0"/>
        <v>11.403499999999994</v>
      </c>
      <c r="G82" s="23">
        <v>88.596500000000006</v>
      </c>
    </row>
    <row r="83" spans="1:7">
      <c r="A83" s="19" t="s">
        <v>14</v>
      </c>
      <c r="B83" s="19" t="s">
        <v>347</v>
      </c>
      <c r="C83" s="7">
        <v>2017</v>
      </c>
      <c r="D83" s="9" t="s">
        <v>5</v>
      </c>
      <c r="E83" s="9" t="s">
        <v>213</v>
      </c>
      <c r="F83" s="7">
        <f t="shared" si="0"/>
        <v>10.954700000000003</v>
      </c>
      <c r="G83" s="23">
        <v>89.045299999999997</v>
      </c>
    </row>
    <row r="84" spans="1:7">
      <c r="A84" s="20" t="s">
        <v>3</v>
      </c>
      <c r="B84" s="19" t="s">
        <v>336</v>
      </c>
      <c r="C84" s="7">
        <v>2017</v>
      </c>
      <c r="D84" s="9" t="s">
        <v>5</v>
      </c>
      <c r="E84" s="9" t="s">
        <v>213</v>
      </c>
      <c r="F84" s="7">
        <f t="shared" si="0"/>
        <v>10.900000000000006</v>
      </c>
      <c r="G84" s="7">
        <v>89.1</v>
      </c>
    </row>
    <row r="85" spans="1:7">
      <c r="A85" s="19" t="s">
        <v>29</v>
      </c>
      <c r="B85" s="19" t="s">
        <v>362</v>
      </c>
      <c r="C85" s="7">
        <v>2017</v>
      </c>
      <c r="D85" s="9" t="s">
        <v>5</v>
      </c>
      <c r="E85" s="9" t="s">
        <v>213</v>
      </c>
      <c r="F85" s="7">
        <f t="shared" si="0"/>
        <v>10.833399999999997</v>
      </c>
      <c r="G85" s="23">
        <v>89.166600000000003</v>
      </c>
    </row>
    <row r="86" spans="1:7">
      <c r="A86" s="19" t="s">
        <v>27</v>
      </c>
      <c r="B86" s="19" t="s">
        <v>360</v>
      </c>
      <c r="C86" s="7">
        <v>2017</v>
      </c>
      <c r="D86" s="9" t="s">
        <v>5</v>
      </c>
      <c r="E86" s="9" t="s">
        <v>213</v>
      </c>
      <c r="F86" s="7">
        <f t="shared" si="0"/>
        <v>10.830299999999994</v>
      </c>
      <c r="G86" s="23">
        <v>89.169700000000006</v>
      </c>
    </row>
    <row r="87" spans="1:7">
      <c r="A87" s="19" t="s">
        <v>23</v>
      </c>
      <c r="B87" s="19" t="s">
        <v>356</v>
      </c>
      <c r="C87" s="7">
        <v>2017</v>
      </c>
      <c r="D87" s="9" t="s">
        <v>5</v>
      </c>
      <c r="E87" s="9" t="s">
        <v>213</v>
      </c>
      <c r="F87" s="7">
        <f t="shared" si="0"/>
        <v>10.758200000000002</v>
      </c>
      <c r="G87" s="23">
        <v>89.241799999999998</v>
      </c>
    </row>
    <row r="88" spans="1:7">
      <c r="A88" s="20" t="s">
        <v>4</v>
      </c>
      <c r="B88" s="19" t="s">
        <v>337</v>
      </c>
      <c r="C88" s="7">
        <v>2017</v>
      </c>
      <c r="D88" s="9" t="s">
        <v>5</v>
      </c>
      <c r="E88" s="9" t="s">
        <v>213</v>
      </c>
      <c r="F88" s="7">
        <f t="shared" si="0"/>
        <v>9.4382999999999981</v>
      </c>
      <c r="G88" s="23">
        <v>90.561700000000002</v>
      </c>
    </row>
    <row r="89" spans="1:7">
      <c r="A89" s="19" t="s">
        <v>6</v>
      </c>
      <c r="B89" s="19" t="s">
        <v>339</v>
      </c>
      <c r="C89" s="7">
        <v>2017</v>
      </c>
      <c r="D89" s="9" t="s">
        <v>5</v>
      </c>
      <c r="E89" s="9" t="s">
        <v>213</v>
      </c>
      <c r="F89" s="7">
        <f t="shared" si="0"/>
        <v>8.7177999999999969</v>
      </c>
      <c r="G89" s="23">
        <v>91.282200000000003</v>
      </c>
    </row>
    <row r="90" spans="1:7">
      <c r="A90" s="19" t="s">
        <v>32</v>
      </c>
      <c r="B90" s="19" t="s">
        <v>365</v>
      </c>
      <c r="C90" s="7">
        <v>2017</v>
      </c>
      <c r="D90" s="9" t="s">
        <v>5</v>
      </c>
      <c r="E90" s="9" t="s">
        <v>213</v>
      </c>
      <c r="F90" s="7">
        <f t="shared" si="0"/>
        <v>8.6483000000000061</v>
      </c>
      <c r="G90" s="23">
        <v>91.351699999999994</v>
      </c>
    </row>
    <row r="91" spans="1:7">
      <c r="A91" s="19" t="s">
        <v>22</v>
      </c>
      <c r="B91" s="19" t="s">
        <v>355</v>
      </c>
      <c r="C91" s="7">
        <v>2017</v>
      </c>
      <c r="D91" s="9" t="s">
        <v>5</v>
      </c>
      <c r="E91" s="9" t="s">
        <v>213</v>
      </c>
      <c r="F91" s="7">
        <f t="shared" si="0"/>
        <v>8.2531000000000034</v>
      </c>
      <c r="G91" s="23">
        <v>91.746899999999997</v>
      </c>
    </row>
    <row r="92" spans="1:7">
      <c r="A92" s="19" t="s">
        <v>9</v>
      </c>
      <c r="B92" s="19" t="s">
        <v>342</v>
      </c>
      <c r="C92" s="7">
        <v>2017</v>
      </c>
      <c r="D92" s="9" t="s">
        <v>5</v>
      </c>
      <c r="E92" s="9" t="s">
        <v>213</v>
      </c>
      <c r="F92" s="7">
        <f t="shared" si="0"/>
        <v>7.6273999999999944</v>
      </c>
      <c r="G92" s="23">
        <v>92.372600000000006</v>
      </c>
    </row>
    <row r="93" spans="1:7">
      <c r="A93" s="19" t="s">
        <v>12</v>
      </c>
      <c r="B93" s="19" t="s">
        <v>345</v>
      </c>
      <c r="C93" s="7">
        <v>2017</v>
      </c>
      <c r="D93" s="9" t="s">
        <v>5</v>
      </c>
      <c r="E93" s="9" t="s">
        <v>213</v>
      </c>
      <c r="F93" s="7">
        <f t="shared" si="0"/>
        <v>7.2133999999999929</v>
      </c>
      <c r="G93" s="23">
        <v>92.786600000000007</v>
      </c>
    </row>
    <row r="94" spans="1:7">
      <c r="A94" s="19" t="s">
        <v>18</v>
      </c>
      <c r="B94" s="19" t="s">
        <v>351</v>
      </c>
      <c r="C94" s="7">
        <v>2017</v>
      </c>
      <c r="D94" s="9" t="s">
        <v>5</v>
      </c>
      <c r="E94" s="9" t="s">
        <v>213</v>
      </c>
      <c r="F94" s="7">
        <f t="shared" si="0"/>
        <v>7.0961999999999961</v>
      </c>
      <c r="G94" s="23">
        <v>92.903800000000004</v>
      </c>
    </row>
    <row r="95" spans="1:7">
      <c r="A95" s="19" t="s">
        <v>5</v>
      </c>
      <c r="B95" s="19" t="s">
        <v>338</v>
      </c>
      <c r="C95" s="7">
        <v>2017</v>
      </c>
      <c r="D95" s="9" t="s">
        <v>5</v>
      </c>
      <c r="E95" s="9" t="s">
        <v>213</v>
      </c>
      <c r="F95" s="7">
        <f t="shared" si="0"/>
        <v>6.8991000000000042</v>
      </c>
      <c r="G95" s="23">
        <v>93.100899999999996</v>
      </c>
    </row>
    <row r="96" spans="1:7">
      <c r="A96" s="19" t="s">
        <v>25</v>
      </c>
      <c r="B96" s="19" t="s">
        <v>358</v>
      </c>
      <c r="C96" s="7">
        <v>2017</v>
      </c>
      <c r="D96" s="9" t="s">
        <v>5</v>
      </c>
      <c r="E96" s="9" t="s">
        <v>213</v>
      </c>
      <c r="F96" s="7">
        <f t="shared" si="0"/>
        <v>6.7741999999999933</v>
      </c>
      <c r="G96" s="23">
        <v>93.225800000000007</v>
      </c>
    </row>
    <row r="97" spans="1:7">
      <c r="A97" s="19" t="s">
        <v>7</v>
      </c>
      <c r="B97" s="19" t="s">
        <v>340</v>
      </c>
      <c r="C97" s="7">
        <v>2017</v>
      </c>
      <c r="D97" s="9" t="s">
        <v>5</v>
      </c>
      <c r="E97" s="9" t="s">
        <v>213</v>
      </c>
      <c r="F97" s="7">
        <f t="shared" si="0"/>
        <v>6.3149999999999977</v>
      </c>
      <c r="G97" s="23">
        <v>93.685000000000002</v>
      </c>
    </row>
    <row r="98" spans="1:7">
      <c r="A98" s="19" t="s">
        <v>20</v>
      </c>
      <c r="B98" s="19" t="s">
        <v>353</v>
      </c>
      <c r="C98" s="7">
        <v>2017</v>
      </c>
      <c r="D98" s="9" t="s">
        <v>5</v>
      </c>
      <c r="E98" s="9" t="s">
        <v>213</v>
      </c>
      <c r="F98" s="7">
        <f t="shared" si="0"/>
        <v>5.8111999999999995</v>
      </c>
      <c r="G98" s="23">
        <v>94.188800000000001</v>
      </c>
    </row>
    <row r="99" spans="1:7">
      <c r="A99" s="19" t="s">
        <v>26</v>
      </c>
      <c r="B99" s="19" t="s">
        <v>359</v>
      </c>
      <c r="C99" s="7">
        <v>2017</v>
      </c>
      <c r="D99" s="9" t="s">
        <v>5</v>
      </c>
      <c r="E99" s="9" t="s">
        <v>213</v>
      </c>
      <c r="F99" s="7">
        <f t="shared" si="0"/>
        <v>2.4073999999999955</v>
      </c>
      <c r="G99" s="23">
        <v>97.592600000000004</v>
      </c>
    </row>
    <row r="100" spans="1:7">
      <c r="A100" s="19" t="s">
        <v>34</v>
      </c>
      <c r="B100" s="19" t="s">
        <v>367</v>
      </c>
      <c r="C100" s="7">
        <v>2017</v>
      </c>
      <c r="D100" s="9" t="s">
        <v>5</v>
      </c>
      <c r="E100" s="9" t="s">
        <v>213</v>
      </c>
      <c r="F100" s="7">
        <f t="shared" si="0"/>
        <v>2.2373000000000047</v>
      </c>
      <c r="G100" s="23">
        <v>97.762699999999995</v>
      </c>
    </row>
    <row r="101" spans="1:7">
      <c r="A101" s="19" t="s">
        <v>10</v>
      </c>
      <c r="B101" s="19" t="s">
        <v>343</v>
      </c>
      <c r="C101" s="7">
        <v>2018</v>
      </c>
      <c r="D101" s="9" t="s">
        <v>5</v>
      </c>
      <c r="E101" s="9" t="s">
        <v>213</v>
      </c>
      <c r="F101" s="7">
        <f t="shared" si="0"/>
        <v>26.472579999999994</v>
      </c>
      <c r="G101" s="23">
        <v>73.527420000000006</v>
      </c>
    </row>
    <row r="102" spans="1:7">
      <c r="A102" s="19" t="s">
        <v>35</v>
      </c>
      <c r="B102" s="19" t="s">
        <v>368</v>
      </c>
      <c r="C102" s="7">
        <v>2018</v>
      </c>
      <c r="D102" s="9" t="s">
        <v>5</v>
      </c>
      <c r="E102" s="9" t="s">
        <v>213</v>
      </c>
      <c r="F102" s="7">
        <f t="shared" si="0"/>
        <v>22.140950000000004</v>
      </c>
      <c r="G102" s="23">
        <v>77.859049999999996</v>
      </c>
    </row>
    <row r="103" spans="1:7">
      <c r="A103" s="19" t="s">
        <v>11</v>
      </c>
      <c r="B103" s="19" t="s">
        <v>344</v>
      </c>
      <c r="C103" s="7">
        <v>2018</v>
      </c>
      <c r="D103" s="9" t="s">
        <v>5</v>
      </c>
      <c r="E103" s="9" t="s">
        <v>213</v>
      </c>
      <c r="F103" s="7">
        <f t="shared" si="0"/>
        <v>21.487740000000002</v>
      </c>
      <c r="G103" s="23">
        <v>78.512259999999998</v>
      </c>
    </row>
    <row r="104" spans="1:7">
      <c r="A104" s="19" t="s">
        <v>31</v>
      </c>
      <c r="B104" s="19" t="s">
        <v>364</v>
      </c>
      <c r="C104" s="7">
        <v>2018</v>
      </c>
      <c r="D104" s="9" t="s">
        <v>5</v>
      </c>
      <c r="E104" s="9" t="s">
        <v>213</v>
      </c>
      <c r="F104" s="7">
        <f t="shared" si="0"/>
        <v>20.78819</v>
      </c>
      <c r="G104" s="23">
        <v>79.21181</v>
      </c>
    </row>
    <row r="105" spans="1:7">
      <c r="A105" s="19" t="s">
        <v>13</v>
      </c>
      <c r="B105" s="19" t="s">
        <v>346</v>
      </c>
      <c r="C105" s="7">
        <v>2018</v>
      </c>
      <c r="D105" s="9" t="s">
        <v>5</v>
      </c>
      <c r="E105" s="9" t="s">
        <v>213</v>
      </c>
      <c r="F105" s="7">
        <f t="shared" si="0"/>
        <v>20.292540000000002</v>
      </c>
      <c r="G105" s="23">
        <v>79.707459999999998</v>
      </c>
    </row>
    <row r="106" spans="1:7">
      <c r="A106" s="19" t="s">
        <v>30</v>
      </c>
      <c r="B106" s="19" t="s">
        <v>363</v>
      </c>
      <c r="C106" s="7">
        <v>2018</v>
      </c>
      <c r="D106" s="9" t="s">
        <v>5</v>
      </c>
      <c r="E106" s="9" t="s">
        <v>213</v>
      </c>
      <c r="F106" s="7">
        <f t="shared" si="0"/>
        <v>17.882620000000003</v>
      </c>
      <c r="G106" s="23">
        <v>82.117379999999997</v>
      </c>
    </row>
    <row r="107" spans="1:7">
      <c r="A107" s="19" t="s">
        <v>16</v>
      </c>
      <c r="B107" s="19" t="s">
        <v>349</v>
      </c>
      <c r="C107" s="7">
        <v>2018</v>
      </c>
      <c r="D107" s="9" t="s">
        <v>5</v>
      </c>
      <c r="E107" s="9" t="s">
        <v>213</v>
      </c>
      <c r="F107" s="7">
        <f t="shared" si="0"/>
        <v>17.774760000000001</v>
      </c>
      <c r="G107" s="23">
        <v>82.225239999999999</v>
      </c>
    </row>
    <row r="108" spans="1:7">
      <c r="A108" s="19" t="s">
        <v>15</v>
      </c>
      <c r="B108" s="19" t="s">
        <v>348</v>
      </c>
      <c r="C108" s="7">
        <v>2018</v>
      </c>
      <c r="D108" s="9" t="s">
        <v>5</v>
      </c>
      <c r="E108" s="9" t="s">
        <v>213</v>
      </c>
      <c r="F108" s="7">
        <f t="shared" si="0"/>
        <v>17.110830000000007</v>
      </c>
      <c r="G108" s="23">
        <v>82.889169999999993</v>
      </c>
    </row>
    <row r="109" spans="1:7">
      <c r="A109" s="19" t="s">
        <v>28</v>
      </c>
      <c r="B109" s="19" t="s">
        <v>361</v>
      </c>
      <c r="C109" s="7">
        <v>2018</v>
      </c>
      <c r="D109" s="9" t="s">
        <v>5</v>
      </c>
      <c r="E109" s="9" t="s">
        <v>213</v>
      </c>
      <c r="F109" s="7">
        <f t="shared" si="0"/>
        <v>15.842089999999999</v>
      </c>
      <c r="G109" s="23">
        <v>84.157910000000001</v>
      </c>
    </row>
    <row r="110" spans="1:7">
      <c r="A110" s="19" t="s">
        <v>17</v>
      </c>
      <c r="B110" s="19" t="s">
        <v>350</v>
      </c>
      <c r="C110" s="7">
        <v>2018</v>
      </c>
      <c r="D110" s="9" t="s">
        <v>5</v>
      </c>
      <c r="E110" s="9" t="s">
        <v>213</v>
      </c>
      <c r="F110" s="7">
        <f t="shared" si="0"/>
        <v>14.704359999999994</v>
      </c>
      <c r="G110" s="23">
        <v>85.295640000000006</v>
      </c>
    </row>
    <row r="111" spans="1:7">
      <c r="A111" s="19" t="s">
        <v>21</v>
      </c>
      <c r="B111" s="19" t="s">
        <v>354</v>
      </c>
      <c r="C111" s="7">
        <v>2018</v>
      </c>
      <c r="D111" s="9" t="s">
        <v>5</v>
      </c>
      <c r="E111" s="9" t="s">
        <v>213</v>
      </c>
      <c r="F111" s="7">
        <f t="shared" si="0"/>
        <v>14.170150000000007</v>
      </c>
      <c r="G111" s="23">
        <v>85.829849999999993</v>
      </c>
    </row>
    <row r="112" spans="1:7">
      <c r="A112" s="19" t="s">
        <v>27</v>
      </c>
      <c r="B112" s="19" t="s">
        <v>360</v>
      </c>
      <c r="C112" s="7">
        <v>2018</v>
      </c>
      <c r="D112" s="9" t="s">
        <v>5</v>
      </c>
      <c r="E112" s="9" t="s">
        <v>213</v>
      </c>
      <c r="F112" s="7">
        <f t="shared" si="0"/>
        <v>13.898920000000004</v>
      </c>
      <c r="G112" s="23">
        <v>86.101079999999996</v>
      </c>
    </row>
    <row r="113" spans="1:7">
      <c r="A113" s="20" t="s">
        <v>3</v>
      </c>
      <c r="B113" s="19" t="s">
        <v>336</v>
      </c>
      <c r="C113" s="7">
        <v>2018</v>
      </c>
      <c r="D113" s="9" t="s">
        <v>5</v>
      </c>
      <c r="E113" s="9" t="s">
        <v>213</v>
      </c>
      <c r="F113" s="7">
        <f t="shared" si="0"/>
        <v>13.452389999999994</v>
      </c>
      <c r="G113" s="7">
        <v>86.547610000000006</v>
      </c>
    </row>
    <row r="114" spans="1:7">
      <c r="A114" s="19" t="s">
        <v>19</v>
      </c>
      <c r="B114" s="19" t="s">
        <v>352</v>
      </c>
      <c r="C114" s="7">
        <v>2018</v>
      </c>
      <c r="D114" s="9" t="s">
        <v>5</v>
      </c>
      <c r="E114" s="9" t="s">
        <v>213</v>
      </c>
      <c r="F114" s="7">
        <f t="shared" si="0"/>
        <v>13.283680000000004</v>
      </c>
      <c r="G114" s="23">
        <v>86.716319999999996</v>
      </c>
    </row>
    <row r="115" spans="1:7">
      <c r="A115" s="19" t="s">
        <v>14</v>
      </c>
      <c r="B115" s="19" t="s">
        <v>347</v>
      </c>
      <c r="C115" s="7">
        <v>2018</v>
      </c>
      <c r="D115" s="9" t="s">
        <v>5</v>
      </c>
      <c r="E115" s="9" t="s">
        <v>213</v>
      </c>
      <c r="F115" s="7">
        <f t="shared" si="0"/>
        <v>13.178210000000007</v>
      </c>
      <c r="G115" s="23">
        <v>86.821789999999993</v>
      </c>
    </row>
    <row r="116" spans="1:7">
      <c r="A116" s="19" t="s">
        <v>18</v>
      </c>
      <c r="B116" s="19" t="s">
        <v>351</v>
      </c>
      <c r="C116" s="7">
        <v>2018</v>
      </c>
      <c r="D116" s="9" t="s">
        <v>5</v>
      </c>
      <c r="E116" s="9" t="s">
        <v>213</v>
      </c>
      <c r="F116" s="7">
        <f t="shared" si="0"/>
        <v>12.783339999999995</v>
      </c>
      <c r="G116" s="23">
        <v>87.216660000000005</v>
      </c>
    </row>
    <row r="117" spans="1:7">
      <c r="A117" s="19" t="s">
        <v>8</v>
      </c>
      <c r="B117" s="19" t="s">
        <v>341</v>
      </c>
      <c r="C117" s="7">
        <v>2018</v>
      </c>
      <c r="D117" s="9" t="s">
        <v>5</v>
      </c>
      <c r="E117" s="9" t="s">
        <v>213</v>
      </c>
      <c r="F117" s="7">
        <f t="shared" si="0"/>
        <v>12.698210000000003</v>
      </c>
      <c r="G117" s="23">
        <v>87.301789999999997</v>
      </c>
    </row>
    <row r="118" spans="1:7">
      <c r="A118" s="19" t="s">
        <v>33</v>
      </c>
      <c r="B118" s="19" t="s">
        <v>366</v>
      </c>
      <c r="C118" s="7">
        <v>2018</v>
      </c>
      <c r="D118" s="9" t="s">
        <v>5</v>
      </c>
      <c r="E118" s="9" t="s">
        <v>213</v>
      </c>
      <c r="F118" s="7">
        <f t="shared" si="0"/>
        <v>12.652829999999994</v>
      </c>
      <c r="G118" s="23">
        <v>87.347170000000006</v>
      </c>
    </row>
    <row r="119" spans="1:7">
      <c r="A119" s="19" t="s">
        <v>24</v>
      </c>
      <c r="B119" s="19" t="s">
        <v>357</v>
      </c>
      <c r="C119" s="7">
        <v>2018</v>
      </c>
      <c r="D119" s="9" t="s">
        <v>5</v>
      </c>
      <c r="E119" s="9" t="s">
        <v>213</v>
      </c>
      <c r="F119" s="7">
        <f t="shared" si="0"/>
        <v>12.390749999999997</v>
      </c>
      <c r="G119" s="23">
        <v>87.609250000000003</v>
      </c>
    </row>
    <row r="120" spans="1:7">
      <c r="A120" s="19" t="s">
        <v>29</v>
      </c>
      <c r="B120" s="19" t="s">
        <v>362</v>
      </c>
      <c r="C120" s="7">
        <v>2018</v>
      </c>
      <c r="D120" s="9" t="s">
        <v>5</v>
      </c>
      <c r="E120" s="9" t="s">
        <v>213</v>
      </c>
      <c r="F120" s="7">
        <f t="shared" si="0"/>
        <v>11.771270000000001</v>
      </c>
      <c r="G120" s="23">
        <v>88.228729999999999</v>
      </c>
    </row>
    <row r="121" spans="1:7">
      <c r="A121" s="19" t="s">
        <v>5</v>
      </c>
      <c r="B121" s="19" t="s">
        <v>338</v>
      </c>
      <c r="C121" s="7">
        <v>2018</v>
      </c>
      <c r="D121" s="9" t="s">
        <v>5</v>
      </c>
      <c r="E121" s="9" t="s">
        <v>213</v>
      </c>
      <c r="F121" s="7">
        <f t="shared" si="0"/>
        <v>11.411249999999995</v>
      </c>
      <c r="G121" s="23">
        <v>88.588750000000005</v>
      </c>
    </row>
    <row r="122" spans="1:7">
      <c r="A122" s="19" t="s">
        <v>23</v>
      </c>
      <c r="B122" s="19" t="s">
        <v>356</v>
      </c>
      <c r="C122" s="7">
        <v>2018</v>
      </c>
      <c r="D122" s="9" t="s">
        <v>5</v>
      </c>
      <c r="E122" s="9" t="s">
        <v>213</v>
      </c>
      <c r="F122" s="7">
        <f t="shared" si="0"/>
        <v>11.123609999999999</v>
      </c>
      <c r="G122" s="23">
        <v>88.876390000000001</v>
      </c>
    </row>
    <row r="123" spans="1:7">
      <c r="A123" s="20" t="s">
        <v>4</v>
      </c>
      <c r="B123" s="19" t="s">
        <v>337</v>
      </c>
      <c r="C123" s="7">
        <v>2018</v>
      </c>
      <c r="D123" s="9" t="s">
        <v>5</v>
      </c>
      <c r="E123" s="9" t="s">
        <v>213</v>
      </c>
      <c r="F123" s="7">
        <f t="shared" si="0"/>
        <v>11.086160000000007</v>
      </c>
      <c r="G123" s="23">
        <v>88.913839999999993</v>
      </c>
    </row>
    <row r="124" spans="1:7">
      <c r="A124" s="19" t="s">
        <v>25</v>
      </c>
      <c r="B124" s="19" t="s">
        <v>358</v>
      </c>
      <c r="C124" s="7">
        <v>2018</v>
      </c>
      <c r="D124" s="9" t="s">
        <v>5</v>
      </c>
      <c r="E124" s="9" t="s">
        <v>213</v>
      </c>
      <c r="F124" s="7">
        <f t="shared" si="0"/>
        <v>10.104500000000002</v>
      </c>
      <c r="G124" s="23">
        <v>89.895499999999998</v>
      </c>
    </row>
    <row r="125" spans="1:7">
      <c r="A125" s="19" t="s">
        <v>7</v>
      </c>
      <c r="B125" s="19" t="s">
        <v>340</v>
      </c>
      <c r="C125" s="7">
        <v>2018</v>
      </c>
      <c r="D125" s="9" t="s">
        <v>5</v>
      </c>
      <c r="E125" s="9" t="s">
        <v>213</v>
      </c>
      <c r="F125" s="7">
        <f t="shared" si="0"/>
        <v>9.3119800000000055</v>
      </c>
      <c r="G125" s="23">
        <v>90.688019999999995</v>
      </c>
    </row>
    <row r="126" spans="1:7">
      <c r="A126" s="19" t="s">
        <v>22</v>
      </c>
      <c r="B126" s="19" t="s">
        <v>355</v>
      </c>
      <c r="C126" s="7">
        <v>2018</v>
      </c>
      <c r="D126" s="9" t="s">
        <v>5</v>
      </c>
      <c r="E126" s="9" t="s">
        <v>213</v>
      </c>
      <c r="F126" s="7">
        <f t="shared" si="0"/>
        <v>8.993549999999999</v>
      </c>
      <c r="G126" s="23">
        <v>91.006450000000001</v>
      </c>
    </row>
    <row r="127" spans="1:7">
      <c r="A127" s="19" t="s">
        <v>32</v>
      </c>
      <c r="B127" s="19" t="s">
        <v>365</v>
      </c>
      <c r="C127" s="7">
        <v>2018</v>
      </c>
      <c r="D127" s="9" t="s">
        <v>5</v>
      </c>
      <c r="E127" s="9" t="s">
        <v>213</v>
      </c>
      <c r="F127" s="7">
        <f t="shared" si="0"/>
        <v>8.606110000000001</v>
      </c>
      <c r="G127" s="23">
        <v>91.393889999999999</v>
      </c>
    </row>
    <row r="128" spans="1:7">
      <c r="A128" s="19" t="s">
        <v>12</v>
      </c>
      <c r="B128" s="19" t="s">
        <v>345</v>
      </c>
      <c r="C128" s="7">
        <v>2018</v>
      </c>
      <c r="D128" s="9" t="s">
        <v>5</v>
      </c>
      <c r="E128" s="9" t="s">
        <v>213</v>
      </c>
      <c r="F128" s="7">
        <f t="shared" si="0"/>
        <v>8.2804200000000066</v>
      </c>
      <c r="G128" s="23">
        <v>91.719579999999993</v>
      </c>
    </row>
    <row r="129" spans="1:7">
      <c r="A129" s="19" t="s">
        <v>9</v>
      </c>
      <c r="B129" s="19" t="s">
        <v>342</v>
      </c>
      <c r="C129" s="7">
        <v>2018</v>
      </c>
      <c r="D129" s="9" t="s">
        <v>5</v>
      </c>
      <c r="E129" s="9" t="s">
        <v>213</v>
      </c>
      <c r="F129" s="7">
        <f t="shared" si="0"/>
        <v>8.0905499999999932</v>
      </c>
      <c r="G129" s="23">
        <v>91.909450000000007</v>
      </c>
    </row>
    <row r="130" spans="1:7">
      <c r="A130" s="19" t="s">
        <v>20</v>
      </c>
      <c r="B130" s="19" t="s">
        <v>353</v>
      </c>
      <c r="C130" s="7">
        <v>2018</v>
      </c>
      <c r="D130" s="9" t="s">
        <v>5</v>
      </c>
      <c r="E130" s="9" t="s">
        <v>213</v>
      </c>
      <c r="F130" s="7">
        <f t="shared" si="0"/>
        <v>7.7075600000000009</v>
      </c>
      <c r="G130" s="23">
        <v>92.292439999999999</v>
      </c>
    </row>
    <row r="131" spans="1:7">
      <c r="A131" s="19" t="s">
        <v>6</v>
      </c>
      <c r="B131" s="19" t="s">
        <v>339</v>
      </c>
      <c r="C131" s="7">
        <v>2018</v>
      </c>
      <c r="D131" s="9" t="s">
        <v>5</v>
      </c>
      <c r="E131" s="9" t="s">
        <v>213</v>
      </c>
      <c r="F131" s="7">
        <f t="shared" si="0"/>
        <v>7.1740700000000004</v>
      </c>
      <c r="G131" s="23">
        <v>92.82593</v>
      </c>
    </row>
    <row r="132" spans="1:7">
      <c r="A132" s="19" t="s">
        <v>26</v>
      </c>
      <c r="B132" s="19" t="s">
        <v>359</v>
      </c>
      <c r="C132" s="7">
        <v>2018</v>
      </c>
      <c r="D132" s="9" t="s">
        <v>5</v>
      </c>
      <c r="E132" s="9" t="s">
        <v>213</v>
      </c>
      <c r="F132" s="7">
        <f t="shared" si="0"/>
        <v>4.0882900000000006</v>
      </c>
      <c r="G132" s="23">
        <v>95.911709999999999</v>
      </c>
    </row>
    <row r="133" spans="1:7">
      <c r="A133" s="19" t="s">
        <v>34</v>
      </c>
      <c r="B133" s="19" t="s">
        <v>367</v>
      </c>
      <c r="C133" s="7">
        <v>2018</v>
      </c>
      <c r="D133" s="9" t="s">
        <v>5</v>
      </c>
      <c r="E133" s="9" t="s">
        <v>213</v>
      </c>
      <c r="F133" s="7">
        <f t="shared" si="0"/>
        <v>2.8935400000000016</v>
      </c>
      <c r="G133" s="23">
        <v>97.106459999999998</v>
      </c>
    </row>
    <row r="134" spans="1:7">
      <c r="A134" s="19" t="s">
        <v>10</v>
      </c>
      <c r="B134" s="19" t="s">
        <v>343</v>
      </c>
      <c r="C134" s="7">
        <v>2020</v>
      </c>
      <c r="D134" s="9" t="s">
        <v>5</v>
      </c>
      <c r="E134" s="9" t="s">
        <v>213</v>
      </c>
      <c r="F134" s="7">
        <f t="shared" si="0"/>
        <v>20.070800000000006</v>
      </c>
      <c r="G134" s="23">
        <v>79.929199999999994</v>
      </c>
    </row>
    <row r="135" spans="1:7">
      <c r="A135" s="19" t="s">
        <v>35</v>
      </c>
      <c r="B135" s="19" t="s">
        <v>368</v>
      </c>
      <c r="C135" s="7">
        <v>2020</v>
      </c>
      <c r="D135" s="9" t="s">
        <v>5</v>
      </c>
      <c r="E135" s="9" t="s">
        <v>213</v>
      </c>
      <c r="F135" s="7">
        <f t="shared" si="0"/>
        <v>19.00967</v>
      </c>
      <c r="G135" s="23">
        <v>80.99033</v>
      </c>
    </row>
    <row r="136" spans="1:7">
      <c r="A136" s="19" t="s">
        <v>11</v>
      </c>
      <c r="B136" s="19" t="s">
        <v>344</v>
      </c>
      <c r="C136" s="7">
        <v>2020</v>
      </c>
      <c r="D136" s="9" t="s">
        <v>5</v>
      </c>
      <c r="E136" s="9" t="s">
        <v>213</v>
      </c>
      <c r="F136" s="7">
        <f t="shared" si="0"/>
        <v>18.971670000000003</v>
      </c>
      <c r="G136" s="23">
        <v>81.028329999999997</v>
      </c>
    </row>
    <row r="137" spans="1:7">
      <c r="A137" s="19" t="s">
        <v>31</v>
      </c>
      <c r="B137" s="19" t="s">
        <v>364</v>
      </c>
      <c r="C137" s="7">
        <v>2020</v>
      </c>
      <c r="D137" s="9" t="s">
        <v>5</v>
      </c>
      <c r="E137" s="9" t="s">
        <v>213</v>
      </c>
      <c r="F137" s="7">
        <f t="shared" si="0"/>
        <v>16.403499999999994</v>
      </c>
      <c r="G137" s="23">
        <v>83.596500000000006</v>
      </c>
    </row>
    <row r="138" spans="1:7">
      <c r="A138" s="19" t="s">
        <v>30</v>
      </c>
      <c r="B138" s="19" t="s">
        <v>363</v>
      </c>
      <c r="C138" s="7">
        <v>2020</v>
      </c>
      <c r="D138" s="9" t="s">
        <v>5</v>
      </c>
      <c r="E138" s="9" t="s">
        <v>213</v>
      </c>
      <c r="F138" s="7">
        <f t="shared" si="0"/>
        <v>16.177769999999995</v>
      </c>
      <c r="G138" s="23">
        <v>83.822230000000005</v>
      </c>
    </row>
    <row r="139" spans="1:7">
      <c r="A139" s="19" t="s">
        <v>13</v>
      </c>
      <c r="B139" s="19" t="s">
        <v>346</v>
      </c>
      <c r="C139" s="7">
        <v>2020</v>
      </c>
      <c r="D139" s="9" t="s">
        <v>5</v>
      </c>
      <c r="E139" s="9" t="s">
        <v>213</v>
      </c>
      <c r="F139" s="7">
        <f t="shared" si="0"/>
        <v>15.968130000000002</v>
      </c>
      <c r="G139" s="23">
        <v>84.031869999999998</v>
      </c>
    </row>
    <row r="140" spans="1:7">
      <c r="A140" s="19" t="s">
        <v>15</v>
      </c>
      <c r="B140" s="19" t="s">
        <v>348</v>
      </c>
      <c r="C140" s="7">
        <v>2020</v>
      </c>
      <c r="D140" s="9" t="s">
        <v>5</v>
      </c>
      <c r="E140" s="9" t="s">
        <v>213</v>
      </c>
      <c r="F140" s="7">
        <f t="shared" si="0"/>
        <v>13.555949999999996</v>
      </c>
      <c r="G140" s="23">
        <v>86.444050000000004</v>
      </c>
    </row>
    <row r="141" spans="1:7">
      <c r="A141" s="19" t="s">
        <v>28</v>
      </c>
      <c r="B141" s="19" t="s">
        <v>361</v>
      </c>
      <c r="C141" s="7">
        <v>2020</v>
      </c>
      <c r="D141" s="9" t="s">
        <v>5</v>
      </c>
      <c r="E141" s="9" t="s">
        <v>213</v>
      </c>
      <c r="F141" s="7">
        <f t="shared" si="0"/>
        <v>12.697640000000007</v>
      </c>
      <c r="G141" s="23">
        <v>87.302359999999993</v>
      </c>
    </row>
    <row r="142" spans="1:7">
      <c r="A142" s="19" t="s">
        <v>16</v>
      </c>
      <c r="B142" s="19" t="s">
        <v>349</v>
      </c>
      <c r="C142" s="7">
        <v>2020</v>
      </c>
      <c r="D142" s="9" t="s">
        <v>5</v>
      </c>
      <c r="E142" s="9" t="s">
        <v>213</v>
      </c>
      <c r="F142" s="7">
        <f t="shared" si="0"/>
        <v>12.344800000000006</v>
      </c>
      <c r="G142" s="23">
        <v>87.655199999999994</v>
      </c>
    </row>
    <row r="143" spans="1:7">
      <c r="A143" s="19" t="s">
        <v>8</v>
      </c>
      <c r="B143" s="19" t="s">
        <v>341</v>
      </c>
      <c r="C143" s="7">
        <v>2020</v>
      </c>
      <c r="D143" s="9" t="s">
        <v>5</v>
      </c>
      <c r="E143" s="9" t="s">
        <v>213</v>
      </c>
      <c r="F143" s="7">
        <f t="shared" si="0"/>
        <v>12.327610000000007</v>
      </c>
      <c r="G143" s="23">
        <v>87.672389999999993</v>
      </c>
    </row>
    <row r="144" spans="1:7">
      <c r="A144" s="19" t="s">
        <v>29</v>
      </c>
      <c r="B144" s="19" t="s">
        <v>362</v>
      </c>
      <c r="C144" s="7">
        <v>2020</v>
      </c>
      <c r="D144" s="9" t="s">
        <v>5</v>
      </c>
      <c r="E144" s="9" t="s">
        <v>213</v>
      </c>
      <c r="F144" s="7">
        <f t="shared" si="0"/>
        <v>11.586470000000006</v>
      </c>
      <c r="G144" s="23">
        <v>88.413529999999994</v>
      </c>
    </row>
    <row r="145" spans="1:7">
      <c r="A145" s="19" t="s">
        <v>33</v>
      </c>
      <c r="B145" s="19" t="s">
        <v>366</v>
      </c>
      <c r="C145" s="7">
        <v>2020</v>
      </c>
      <c r="D145" s="9" t="s">
        <v>5</v>
      </c>
      <c r="E145" s="9" t="s">
        <v>213</v>
      </c>
      <c r="F145" s="7">
        <f t="shared" si="0"/>
        <v>10.917180000000002</v>
      </c>
      <c r="G145" s="23">
        <v>89.082819999999998</v>
      </c>
    </row>
    <row r="146" spans="1:7">
      <c r="A146" s="19" t="s">
        <v>19</v>
      </c>
      <c r="B146" s="19" t="s">
        <v>352</v>
      </c>
      <c r="C146" s="7">
        <v>2020</v>
      </c>
      <c r="D146" s="9" t="s">
        <v>5</v>
      </c>
      <c r="E146" s="9" t="s">
        <v>213</v>
      </c>
      <c r="F146" s="7">
        <f t="shared" si="0"/>
        <v>10.755430000000004</v>
      </c>
      <c r="G146" s="23">
        <v>89.244569999999996</v>
      </c>
    </row>
    <row r="147" spans="1:7">
      <c r="A147" s="19" t="s">
        <v>17</v>
      </c>
      <c r="B147" s="19" t="s">
        <v>350</v>
      </c>
      <c r="C147" s="7">
        <v>2020</v>
      </c>
      <c r="D147" s="9" t="s">
        <v>5</v>
      </c>
      <c r="E147" s="9" t="s">
        <v>213</v>
      </c>
      <c r="F147" s="7">
        <f t="shared" si="0"/>
        <v>10.750990000000002</v>
      </c>
      <c r="G147" s="23">
        <v>89.249009999999998</v>
      </c>
    </row>
    <row r="148" spans="1:7">
      <c r="A148" s="19" t="s">
        <v>27</v>
      </c>
      <c r="B148" s="19" t="s">
        <v>360</v>
      </c>
      <c r="C148" s="7">
        <v>2020</v>
      </c>
      <c r="D148" s="9" t="s">
        <v>5</v>
      </c>
      <c r="E148" s="9" t="s">
        <v>213</v>
      </c>
      <c r="F148" s="7">
        <f t="shared" si="0"/>
        <v>10.579650000000001</v>
      </c>
      <c r="G148" s="23">
        <v>89.420349999999999</v>
      </c>
    </row>
    <row r="149" spans="1:7">
      <c r="A149" s="19" t="s">
        <v>23</v>
      </c>
      <c r="B149" s="19" t="s">
        <v>356</v>
      </c>
      <c r="C149" s="7">
        <v>2020</v>
      </c>
      <c r="D149" s="9" t="s">
        <v>5</v>
      </c>
      <c r="E149" s="9" t="s">
        <v>213</v>
      </c>
      <c r="F149" s="7">
        <f t="shared" si="0"/>
        <v>10.532139999999998</v>
      </c>
      <c r="G149" s="23">
        <v>89.467860000000002</v>
      </c>
    </row>
    <row r="150" spans="1:7">
      <c r="A150" s="19" t="s">
        <v>21</v>
      </c>
      <c r="B150" s="19" t="s">
        <v>354</v>
      </c>
      <c r="C150" s="7">
        <v>2020</v>
      </c>
      <c r="D150" s="9" t="s">
        <v>5</v>
      </c>
      <c r="E150" s="9" t="s">
        <v>213</v>
      </c>
      <c r="F150" s="7">
        <f t="shared" si="0"/>
        <v>10.047939999999997</v>
      </c>
      <c r="G150" s="23">
        <v>89.952060000000003</v>
      </c>
    </row>
    <row r="151" spans="1:7">
      <c r="A151" s="20" t="s">
        <v>3</v>
      </c>
      <c r="B151" s="19" t="s">
        <v>336</v>
      </c>
      <c r="C151" s="7">
        <v>2020</v>
      </c>
      <c r="D151" s="9" t="s">
        <v>5</v>
      </c>
      <c r="E151" s="9" t="s">
        <v>213</v>
      </c>
      <c r="F151" s="7">
        <f t="shared" si="0"/>
        <v>10.012829999999994</v>
      </c>
      <c r="G151" s="7">
        <v>89.987170000000006</v>
      </c>
    </row>
    <row r="152" spans="1:7">
      <c r="A152" s="19" t="s">
        <v>14</v>
      </c>
      <c r="B152" s="19" t="s">
        <v>347</v>
      </c>
      <c r="C152" s="7">
        <v>2020</v>
      </c>
      <c r="D152" s="9" t="s">
        <v>5</v>
      </c>
      <c r="E152" s="9" t="s">
        <v>213</v>
      </c>
      <c r="F152" s="7">
        <f t="shared" si="0"/>
        <v>9.0563300000000027</v>
      </c>
      <c r="G152" s="23">
        <v>90.943669999999997</v>
      </c>
    </row>
    <row r="153" spans="1:7">
      <c r="A153" s="19" t="s">
        <v>24</v>
      </c>
      <c r="B153" s="19" t="s">
        <v>357</v>
      </c>
      <c r="C153" s="7">
        <v>2020</v>
      </c>
      <c r="D153" s="9" t="s">
        <v>5</v>
      </c>
      <c r="E153" s="9" t="s">
        <v>213</v>
      </c>
      <c r="F153" s="7">
        <f t="shared" si="0"/>
        <v>8.9529399999999981</v>
      </c>
      <c r="G153" s="23">
        <v>91.047060000000002</v>
      </c>
    </row>
    <row r="154" spans="1:7">
      <c r="A154" s="19" t="s">
        <v>32</v>
      </c>
      <c r="B154" s="19" t="s">
        <v>365</v>
      </c>
      <c r="C154" s="7">
        <v>2020</v>
      </c>
      <c r="D154" s="9" t="s">
        <v>5</v>
      </c>
      <c r="E154" s="9" t="s">
        <v>213</v>
      </c>
      <c r="F154" s="7">
        <f t="shared" si="0"/>
        <v>8.0558300000000003</v>
      </c>
      <c r="G154" s="23">
        <v>91.94417</v>
      </c>
    </row>
    <row r="155" spans="1:7">
      <c r="A155" s="19" t="s">
        <v>22</v>
      </c>
      <c r="B155" s="19" t="s">
        <v>355</v>
      </c>
      <c r="C155" s="7">
        <v>2020</v>
      </c>
      <c r="D155" s="9" t="s">
        <v>5</v>
      </c>
      <c r="E155" s="9" t="s">
        <v>213</v>
      </c>
      <c r="F155" s="7">
        <f t="shared" si="0"/>
        <v>7.9697000000000031</v>
      </c>
      <c r="G155" s="23">
        <v>92.030299999999997</v>
      </c>
    </row>
    <row r="156" spans="1:7">
      <c r="A156" s="19" t="s">
        <v>5</v>
      </c>
      <c r="B156" s="19" t="s">
        <v>338</v>
      </c>
      <c r="C156" s="7">
        <v>2020</v>
      </c>
      <c r="D156" s="9" t="s">
        <v>5</v>
      </c>
      <c r="E156" s="9" t="s">
        <v>213</v>
      </c>
      <c r="F156" s="7">
        <f t="shared" si="0"/>
        <v>7.7012</v>
      </c>
      <c r="G156" s="23">
        <v>92.2988</v>
      </c>
    </row>
    <row r="157" spans="1:7">
      <c r="A157" s="20" t="s">
        <v>4</v>
      </c>
      <c r="B157" s="19" t="s">
        <v>337</v>
      </c>
      <c r="C157" s="7">
        <v>2020</v>
      </c>
      <c r="D157" s="9" t="s">
        <v>5</v>
      </c>
      <c r="E157" s="9" t="s">
        <v>213</v>
      </c>
      <c r="F157" s="7">
        <f t="shared" si="0"/>
        <v>7.5413400000000053</v>
      </c>
      <c r="G157" s="23">
        <v>92.458659999999995</v>
      </c>
    </row>
    <row r="158" spans="1:7">
      <c r="A158" s="19" t="s">
        <v>18</v>
      </c>
      <c r="B158" s="19" t="s">
        <v>351</v>
      </c>
      <c r="C158" s="7">
        <v>2020</v>
      </c>
      <c r="D158" s="9" t="s">
        <v>5</v>
      </c>
      <c r="E158" s="9" t="s">
        <v>213</v>
      </c>
      <c r="F158" s="7">
        <f t="shared" si="0"/>
        <v>6.8005699999999933</v>
      </c>
      <c r="G158" s="23">
        <v>93.199430000000007</v>
      </c>
    </row>
    <row r="159" spans="1:7">
      <c r="A159" s="19" t="s">
        <v>25</v>
      </c>
      <c r="B159" s="19" t="s">
        <v>358</v>
      </c>
      <c r="C159" s="7">
        <v>2020</v>
      </c>
      <c r="D159" s="9" t="s">
        <v>5</v>
      </c>
      <c r="E159" s="9" t="s">
        <v>213</v>
      </c>
      <c r="F159" s="7">
        <f t="shared" si="0"/>
        <v>6.3094999999999999</v>
      </c>
      <c r="G159" s="23">
        <v>93.6905</v>
      </c>
    </row>
    <row r="160" spans="1:7">
      <c r="A160" s="19" t="s">
        <v>9</v>
      </c>
      <c r="B160" s="19" t="s">
        <v>342</v>
      </c>
      <c r="C160" s="7">
        <v>2020</v>
      </c>
      <c r="D160" s="9" t="s">
        <v>5</v>
      </c>
      <c r="E160" s="9" t="s">
        <v>213</v>
      </c>
      <c r="F160" s="7">
        <f t="shared" si="0"/>
        <v>6.0192600000000027</v>
      </c>
      <c r="G160" s="23">
        <v>93.980739999999997</v>
      </c>
    </row>
    <row r="161" spans="1:7">
      <c r="A161" s="19" t="s">
        <v>7</v>
      </c>
      <c r="B161" s="19" t="s">
        <v>340</v>
      </c>
      <c r="C161" s="7">
        <v>2020</v>
      </c>
      <c r="D161" s="9" t="s">
        <v>5</v>
      </c>
      <c r="E161" s="9" t="s">
        <v>213</v>
      </c>
      <c r="F161" s="7">
        <f t="shared" si="0"/>
        <v>5.5307600000000008</v>
      </c>
      <c r="G161" s="23">
        <v>94.469239999999999</v>
      </c>
    </row>
    <row r="162" spans="1:7">
      <c r="A162" s="19" t="s">
        <v>6</v>
      </c>
      <c r="B162" s="19" t="s">
        <v>339</v>
      </c>
      <c r="C162" s="7">
        <v>2020</v>
      </c>
      <c r="D162" s="9" t="s">
        <v>5</v>
      </c>
      <c r="E162" s="9" t="s">
        <v>213</v>
      </c>
      <c r="F162" s="7">
        <f t="shared" si="0"/>
        <v>4.9785300000000063</v>
      </c>
      <c r="G162" s="23">
        <v>95.021469999999994</v>
      </c>
    </row>
    <row r="163" spans="1:7">
      <c r="A163" s="19" t="s">
        <v>20</v>
      </c>
      <c r="B163" s="19" t="s">
        <v>353</v>
      </c>
      <c r="C163" s="7">
        <v>2020</v>
      </c>
      <c r="D163" s="9" t="s">
        <v>5</v>
      </c>
      <c r="E163" s="9" t="s">
        <v>213</v>
      </c>
      <c r="F163" s="7">
        <f t="shared" si="0"/>
        <v>4.8840000000000003</v>
      </c>
      <c r="G163" s="23">
        <v>95.116</v>
      </c>
    </row>
    <row r="164" spans="1:7">
      <c r="A164" s="19" t="s">
        <v>12</v>
      </c>
      <c r="B164" s="19" t="s">
        <v>345</v>
      </c>
      <c r="C164" s="7">
        <v>2020</v>
      </c>
      <c r="D164" s="9" t="s">
        <v>5</v>
      </c>
      <c r="E164" s="9" t="s">
        <v>213</v>
      </c>
      <c r="F164" s="7">
        <f t="shared" si="0"/>
        <v>4.4328799999999973</v>
      </c>
      <c r="G164" s="23">
        <v>95.567120000000003</v>
      </c>
    </row>
    <row r="165" spans="1:7">
      <c r="A165" s="19" t="s">
        <v>34</v>
      </c>
      <c r="B165" s="19" t="s">
        <v>367</v>
      </c>
      <c r="C165" s="7">
        <v>2020</v>
      </c>
      <c r="D165" s="9" t="s">
        <v>5</v>
      </c>
      <c r="E165" s="9" t="s">
        <v>213</v>
      </c>
      <c r="F165" s="7">
        <f t="shared" si="0"/>
        <v>2.3614199999999954</v>
      </c>
      <c r="G165" s="23">
        <v>97.638580000000005</v>
      </c>
    </row>
    <row r="166" spans="1:7">
      <c r="A166" s="19" t="s">
        <v>26</v>
      </c>
      <c r="B166" s="19" t="s">
        <v>359</v>
      </c>
      <c r="C166" s="7">
        <v>2020</v>
      </c>
      <c r="D166" s="9" t="s">
        <v>5</v>
      </c>
      <c r="E166" s="9" t="s">
        <v>213</v>
      </c>
      <c r="F166" s="7">
        <f t="shared" si="0"/>
        <v>2.131219999999999</v>
      </c>
      <c r="G166" s="23">
        <v>97.868780000000001</v>
      </c>
    </row>
    <row r="167" spans="1:7" ht="15.75" customHeight="1">
      <c r="F167" s="7"/>
    </row>
    <row r="168" spans="1:7" ht="15.75" customHeight="1">
      <c r="F168" s="7"/>
    </row>
    <row r="169" spans="1:7" ht="15.75" customHeight="1">
      <c r="F169" s="7"/>
    </row>
    <row r="170" spans="1:7" ht="15.75" customHeight="1">
      <c r="F170" s="7"/>
    </row>
    <row r="171" spans="1:7" ht="15.75" customHeight="1">
      <c r="F171" s="7"/>
    </row>
    <row r="172" spans="1:7" ht="15.75" customHeight="1">
      <c r="F172" s="7"/>
    </row>
    <row r="173" spans="1:7" ht="15.75" customHeight="1">
      <c r="F173" s="7"/>
    </row>
    <row r="174" spans="1:7" ht="15.75" customHeight="1">
      <c r="F174" s="7"/>
    </row>
    <row r="175" spans="1:7" ht="15.75" customHeight="1">
      <c r="F175" s="7"/>
    </row>
    <row r="176" spans="1:7" ht="15.75" customHeight="1">
      <c r="F176" s="7"/>
    </row>
    <row r="177" spans="6:6" ht="15.75" customHeight="1">
      <c r="F177" s="7"/>
    </row>
    <row r="178" spans="6:6" ht="15.75" customHeight="1">
      <c r="F178" s="7"/>
    </row>
    <row r="179" spans="6:6" ht="15.75" customHeight="1">
      <c r="F179" s="7"/>
    </row>
    <row r="180" spans="6:6" ht="15.75" customHeight="1">
      <c r="F180" s="7"/>
    </row>
    <row r="181" spans="6:6" ht="15.75" customHeight="1">
      <c r="F181" s="7"/>
    </row>
    <row r="182" spans="6:6" ht="15.75" customHeight="1">
      <c r="F182" s="7"/>
    </row>
    <row r="183" spans="6:6" ht="15.75" customHeight="1">
      <c r="F183" s="7"/>
    </row>
    <row r="184" spans="6:6" ht="15.75" customHeight="1">
      <c r="F184" s="7"/>
    </row>
    <row r="185" spans="6:6" ht="15.75" customHeight="1">
      <c r="F185" s="7"/>
    </row>
    <row r="186" spans="6:6" ht="15.75" customHeight="1">
      <c r="F186" s="7"/>
    </row>
    <row r="187" spans="6:6" ht="15.75" customHeight="1">
      <c r="F187" s="7"/>
    </row>
    <row r="188" spans="6:6" ht="15.75" customHeight="1">
      <c r="F188" s="7"/>
    </row>
    <row r="189" spans="6:6" ht="15.75" customHeight="1">
      <c r="F189" s="7"/>
    </row>
    <row r="190" spans="6:6" ht="15.75" customHeight="1">
      <c r="F190" s="7"/>
    </row>
    <row r="191" spans="6:6" ht="15.75" customHeight="1">
      <c r="F191" s="7"/>
    </row>
    <row r="192" spans="6:6" ht="15.75" customHeight="1">
      <c r="F192" s="7"/>
    </row>
    <row r="193" spans="6:6" ht="15.75" customHeight="1">
      <c r="F193" s="7"/>
    </row>
    <row r="194" spans="6:6" ht="15.75" customHeight="1">
      <c r="F194" s="7"/>
    </row>
    <row r="195" spans="6:6" ht="15.75" customHeight="1">
      <c r="F195" s="7"/>
    </row>
    <row r="196" spans="6:6" ht="15.75" customHeight="1">
      <c r="F196" s="7"/>
    </row>
    <row r="197" spans="6:6" ht="15.75" customHeight="1">
      <c r="F197" s="7"/>
    </row>
    <row r="198" spans="6:6" ht="15.75" customHeight="1">
      <c r="F198" s="7"/>
    </row>
    <row r="199" spans="6:6" ht="15.75" customHeight="1">
      <c r="F199" s="7"/>
    </row>
    <row r="200" spans="6:6" ht="15.75" customHeight="1">
      <c r="F200" s="7"/>
    </row>
    <row r="201" spans="6:6" ht="15.75" customHeight="1">
      <c r="F201" s="7"/>
    </row>
    <row r="202" spans="6:6" ht="15.75" customHeight="1">
      <c r="F202" s="7"/>
    </row>
    <row r="203" spans="6:6" ht="15.75" customHeight="1">
      <c r="F203" s="7"/>
    </row>
    <row r="204" spans="6:6" ht="15.75" customHeight="1">
      <c r="F204" s="7"/>
    </row>
    <row r="205" spans="6:6" ht="15.75" customHeight="1">
      <c r="F205" s="7"/>
    </row>
    <row r="206" spans="6:6" ht="15.75" customHeight="1">
      <c r="F206" s="7"/>
    </row>
    <row r="207" spans="6:6" ht="15.75" customHeight="1">
      <c r="F207" s="7"/>
    </row>
    <row r="208" spans="6:6" ht="15.75" customHeight="1">
      <c r="F208" s="7"/>
    </row>
    <row r="209" spans="6:6" ht="15.75" customHeight="1">
      <c r="F209" s="7"/>
    </row>
    <row r="210" spans="6:6" ht="15.75" customHeight="1">
      <c r="F210" s="7"/>
    </row>
    <row r="211" spans="6:6" ht="15.75" customHeight="1">
      <c r="F211" s="7"/>
    </row>
    <row r="212" spans="6:6" ht="15.75" customHeight="1">
      <c r="F212" s="7"/>
    </row>
    <row r="213" spans="6:6" ht="15.75" customHeight="1">
      <c r="F213" s="7"/>
    </row>
    <row r="214" spans="6:6" ht="15.75" customHeight="1">
      <c r="F214" s="7"/>
    </row>
    <row r="215" spans="6:6" ht="15.75" customHeight="1">
      <c r="F215" s="7"/>
    </row>
    <row r="216" spans="6:6" ht="15.75" customHeight="1">
      <c r="F216" s="7"/>
    </row>
    <row r="217" spans="6:6" ht="15.75" customHeight="1">
      <c r="F217" s="7"/>
    </row>
    <row r="218" spans="6:6" ht="15.75" customHeight="1">
      <c r="F218" s="7"/>
    </row>
    <row r="219" spans="6:6" ht="15.75" customHeight="1">
      <c r="F219" s="7"/>
    </row>
    <row r="220" spans="6:6" ht="15.75" customHeight="1">
      <c r="F220" s="7"/>
    </row>
    <row r="221" spans="6:6" ht="15.75" customHeight="1">
      <c r="F221" s="7"/>
    </row>
    <row r="222" spans="6:6" ht="15.75" customHeight="1">
      <c r="F222" s="7"/>
    </row>
    <row r="223" spans="6:6" ht="15.75" customHeight="1">
      <c r="F223" s="7"/>
    </row>
    <row r="224" spans="6:6" ht="15.75" customHeight="1">
      <c r="F224" s="7"/>
    </row>
    <row r="225" spans="6:6" ht="15.75" customHeight="1">
      <c r="F225" s="7"/>
    </row>
    <row r="226" spans="6:6" ht="15.75" customHeight="1">
      <c r="F226" s="7"/>
    </row>
    <row r="227" spans="6:6" ht="15.75" customHeight="1">
      <c r="F227" s="7"/>
    </row>
    <row r="228" spans="6:6" ht="15.75" customHeight="1">
      <c r="F228" s="7"/>
    </row>
    <row r="229" spans="6:6" ht="15.75" customHeight="1">
      <c r="F229" s="7"/>
    </row>
    <row r="230" spans="6:6" ht="15.75" customHeight="1">
      <c r="F230" s="7"/>
    </row>
    <row r="231" spans="6:6" ht="15.75" customHeight="1">
      <c r="F231" s="7"/>
    </row>
    <row r="232" spans="6:6" ht="15.75" customHeight="1">
      <c r="F232" s="7"/>
    </row>
    <row r="233" spans="6:6" ht="15.75" customHeight="1">
      <c r="F233" s="7"/>
    </row>
    <row r="234" spans="6:6" ht="15.75" customHeight="1">
      <c r="F234" s="7"/>
    </row>
    <row r="235" spans="6:6" ht="15.75" customHeight="1">
      <c r="F235" s="7"/>
    </row>
    <row r="236" spans="6:6" ht="15.75" customHeight="1">
      <c r="F236" s="7"/>
    </row>
    <row r="237" spans="6:6" ht="15.75" customHeight="1">
      <c r="F237" s="7"/>
    </row>
    <row r="238" spans="6:6" ht="15.75" customHeight="1">
      <c r="F238" s="7"/>
    </row>
    <row r="239" spans="6:6" ht="15.75" customHeight="1">
      <c r="F239" s="7"/>
    </row>
    <row r="240" spans="6:6" ht="15.75" customHeight="1">
      <c r="F240" s="7"/>
    </row>
    <row r="241" spans="6:6" ht="15.75" customHeight="1">
      <c r="F241" s="7"/>
    </row>
    <row r="242" spans="6:6" ht="15.75" customHeight="1">
      <c r="F242" s="7"/>
    </row>
    <row r="243" spans="6:6" ht="15.75" customHeight="1">
      <c r="F243" s="7"/>
    </row>
    <row r="244" spans="6:6" ht="15.75" customHeight="1">
      <c r="F244" s="7"/>
    </row>
    <row r="245" spans="6:6" ht="15.75" customHeight="1">
      <c r="F245" s="7"/>
    </row>
    <row r="246" spans="6:6" ht="15.75" customHeight="1">
      <c r="F246" s="7"/>
    </row>
    <row r="247" spans="6:6" ht="15.75" customHeight="1">
      <c r="F247" s="7"/>
    </row>
    <row r="248" spans="6:6" ht="15.75" customHeight="1">
      <c r="F248" s="7"/>
    </row>
    <row r="249" spans="6:6" ht="15.75" customHeight="1">
      <c r="F249" s="7"/>
    </row>
    <row r="250" spans="6:6" ht="15.75" customHeight="1">
      <c r="F250" s="7"/>
    </row>
    <row r="251" spans="6:6" ht="15.75" customHeight="1">
      <c r="F251" s="7"/>
    </row>
    <row r="252" spans="6:6" ht="15.75" customHeight="1">
      <c r="F252" s="7"/>
    </row>
    <row r="253" spans="6:6" ht="15.75" customHeight="1">
      <c r="F253" s="7"/>
    </row>
    <row r="254" spans="6:6" ht="15.75" customHeight="1">
      <c r="F254" s="7"/>
    </row>
    <row r="255" spans="6:6" ht="15.75" customHeight="1">
      <c r="F255" s="7"/>
    </row>
    <row r="256" spans="6:6" ht="15.75" customHeight="1">
      <c r="F256" s="7"/>
    </row>
    <row r="257" spans="6:6" ht="15.75" customHeight="1">
      <c r="F257" s="7"/>
    </row>
    <row r="258" spans="6:6" ht="15.75" customHeight="1">
      <c r="F258" s="7"/>
    </row>
    <row r="259" spans="6:6" ht="15.75" customHeight="1">
      <c r="F259" s="7"/>
    </row>
    <row r="260" spans="6:6" ht="15.75" customHeight="1">
      <c r="F260" s="7"/>
    </row>
    <row r="261" spans="6:6" ht="15.75" customHeight="1">
      <c r="F261" s="7"/>
    </row>
    <row r="262" spans="6:6" ht="15.75" customHeight="1">
      <c r="F262" s="7"/>
    </row>
    <row r="263" spans="6:6" ht="15.75" customHeight="1">
      <c r="F263" s="7"/>
    </row>
    <row r="264" spans="6:6" ht="15.75" customHeight="1">
      <c r="F264" s="7"/>
    </row>
    <row r="265" spans="6:6" ht="15.75" customHeight="1">
      <c r="F265" s="7"/>
    </row>
    <row r="266" spans="6:6" ht="15.75" customHeight="1">
      <c r="F266" s="7"/>
    </row>
    <row r="267" spans="6:6" ht="15.75" customHeight="1">
      <c r="F267" s="7"/>
    </row>
    <row r="268" spans="6:6" ht="15.75" customHeight="1">
      <c r="F268" s="7"/>
    </row>
    <row r="269" spans="6:6" ht="15.75" customHeight="1">
      <c r="F269" s="7"/>
    </row>
    <row r="270" spans="6:6" ht="15.75" customHeight="1">
      <c r="F270" s="7"/>
    </row>
    <row r="271" spans="6:6" ht="15.75" customHeight="1">
      <c r="F271" s="7"/>
    </row>
    <row r="272" spans="6:6" ht="15.75" customHeight="1">
      <c r="F272" s="7"/>
    </row>
    <row r="273" spans="6:6" ht="15.75" customHeight="1">
      <c r="F273" s="7"/>
    </row>
    <row r="274" spans="6:6" ht="15.75" customHeight="1">
      <c r="F274" s="7"/>
    </row>
    <row r="275" spans="6:6" ht="15.75" customHeight="1">
      <c r="F275" s="7"/>
    </row>
    <row r="276" spans="6:6" ht="15.75" customHeight="1">
      <c r="F276" s="7"/>
    </row>
    <row r="277" spans="6:6" ht="15.75" customHeight="1">
      <c r="F277" s="7"/>
    </row>
    <row r="278" spans="6:6" ht="15.75" customHeight="1">
      <c r="F278" s="7"/>
    </row>
    <row r="279" spans="6:6" ht="15.75" customHeight="1">
      <c r="F279" s="7"/>
    </row>
    <row r="280" spans="6:6" ht="15.75" customHeight="1">
      <c r="F280" s="7"/>
    </row>
    <row r="281" spans="6:6" ht="15.75" customHeight="1">
      <c r="F281" s="7"/>
    </row>
    <row r="282" spans="6:6" ht="15.75" customHeight="1">
      <c r="F282" s="7"/>
    </row>
    <row r="283" spans="6:6" ht="15.75" customHeight="1">
      <c r="F283" s="7"/>
    </row>
    <row r="284" spans="6:6" ht="15.75" customHeight="1">
      <c r="F284" s="7"/>
    </row>
    <row r="285" spans="6:6" ht="15.75" customHeight="1">
      <c r="F285" s="7"/>
    </row>
    <row r="286" spans="6:6" ht="15.75" customHeight="1">
      <c r="F286" s="7"/>
    </row>
    <row r="287" spans="6:6" ht="15.75" customHeight="1">
      <c r="F287" s="7"/>
    </row>
    <row r="288" spans="6:6" ht="15.75" customHeight="1">
      <c r="F288" s="7"/>
    </row>
    <row r="289" spans="6:6" ht="15.75" customHeight="1">
      <c r="F289" s="7"/>
    </row>
    <row r="290" spans="6:6" ht="15.75" customHeight="1">
      <c r="F290" s="7"/>
    </row>
    <row r="291" spans="6:6" ht="15.75" customHeight="1">
      <c r="F291" s="7"/>
    </row>
    <row r="292" spans="6:6" ht="15.75" customHeight="1">
      <c r="F292" s="7"/>
    </row>
    <row r="293" spans="6:6" ht="15.75" customHeight="1">
      <c r="F293" s="7"/>
    </row>
    <row r="294" spans="6:6" ht="15.75" customHeight="1">
      <c r="F294" s="7"/>
    </row>
    <row r="295" spans="6:6" ht="15.75" customHeight="1">
      <c r="F295" s="7"/>
    </row>
    <row r="296" spans="6:6" ht="15.75" customHeight="1">
      <c r="F296" s="7"/>
    </row>
    <row r="297" spans="6:6" ht="15.75" customHeight="1">
      <c r="F297" s="7"/>
    </row>
    <row r="298" spans="6:6" ht="15.75" customHeight="1">
      <c r="F298" s="7"/>
    </row>
    <row r="299" spans="6:6" ht="15.75" customHeight="1">
      <c r="F299" s="7"/>
    </row>
    <row r="300" spans="6:6" ht="15.75" customHeight="1">
      <c r="F300" s="7"/>
    </row>
    <row r="301" spans="6:6" ht="15.75" customHeight="1">
      <c r="F301" s="7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>
    <outlinePr summaryBelow="0" summaryRight="0"/>
  </sheetPr>
  <dimension ref="A1:F232"/>
  <sheetViews>
    <sheetView workbookViewId="0"/>
  </sheetViews>
  <sheetFormatPr baseColWidth="10" defaultColWidth="12.6640625" defaultRowHeight="15.75" customHeight="1"/>
  <sheetData>
    <row r="1" spans="1:6">
      <c r="A1" s="19" t="s">
        <v>1</v>
      </c>
      <c r="B1" s="19" t="s">
        <v>334</v>
      </c>
      <c r="C1" s="19" t="s">
        <v>0</v>
      </c>
      <c r="D1" s="19" t="s">
        <v>37</v>
      </c>
      <c r="E1" s="19" t="s">
        <v>39</v>
      </c>
      <c r="F1" s="19" t="s">
        <v>335</v>
      </c>
    </row>
    <row r="2" spans="1:6">
      <c r="A2" s="20" t="s">
        <v>3</v>
      </c>
      <c r="B2" s="19" t="s">
        <v>336</v>
      </c>
      <c r="C2" s="7">
        <v>2015</v>
      </c>
      <c r="D2" s="9" t="s">
        <v>5</v>
      </c>
      <c r="E2" s="9" t="s">
        <v>218</v>
      </c>
      <c r="F2" s="84">
        <f>AVERAGE(F3:F34)</f>
        <v>5167012.9496874996</v>
      </c>
    </row>
    <row r="3" spans="1:6">
      <c r="A3" s="20" t="s">
        <v>4</v>
      </c>
      <c r="B3" s="19" t="s">
        <v>337</v>
      </c>
      <c r="C3" s="7">
        <v>2015</v>
      </c>
      <c r="D3" s="9" t="s">
        <v>5</v>
      </c>
      <c r="E3" s="9" t="s">
        <v>218</v>
      </c>
      <c r="F3" s="85">
        <v>0</v>
      </c>
    </row>
    <row r="4" spans="1:6">
      <c r="A4" s="19" t="s">
        <v>5</v>
      </c>
      <c r="B4" s="19" t="s">
        <v>338</v>
      </c>
      <c r="C4" s="7">
        <v>2015</v>
      </c>
      <c r="D4" s="9" t="s">
        <v>5</v>
      </c>
      <c r="E4" s="9" t="s">
        <v>218</v>
      </c>
      <c r="F4" s="85">
        <v>8206531.1799999997</v>
      </c>
    </row>
    <row r="5" spans="1:6">
      <c r="A5" s="19" t="s">
        <v>6</v>
      </c>
      <c r="B5" s="19" t="s">
        <v>339</v>
      </c>
      <c r="C5" s="7">
        <v>2015</v>
      </c>
      <c r="D5" s="9" t="s">
        <v>5</v>
      </c>
      <c r="E5" s="9" t="s">
        <v>218</v>
      </c>
      <c r="F5" s="85">
        <v>2749662.11</v>
      </c>
    </row>
    <row r="6" spans="1:6">
      <c r="A6" s="19" t="s">
        <v>7</v>
      </c>
      <c r="B6" s="19" t="s">
        <v>340</v>
      </c>
      <c r="C6" s="7">
        <v>2015</v>
      </c>
      <c r="D6" s="9" t="s">
        <v>5</v>
      </c>
      <c r="E6" s="9" t="s">
        <v>218</v>
      </c>
      <c r="F6" s="85">
        <v>3075380.52</v>
      </c>
    </row>
    <row r="7" spans="1:6">
      <c r="A7" s="19" t="s">
        <v>8</v>
      </c>
      <c r="B7" s="19" t="s">
        <v>341</v>
      </c>
      <c r="C7" s="7">
        <v>2015</v>
      </c>
      <c r="D7" s="9" t="s">
        <v>5</v>
      </c>
      <c r="E7" s="9" t="s">
        <v>218</v>
      </c>
      <c r="F7" s="85">
        <v>239267.5</v>
      </c>
    </row>
    <row r="8" spans="1:6">
      <c r="A8" s="19" t="s">
        <v>9</v>
      </c>
      <c r="B8" s="19" t="s">
        <v>342</v>
      </c>
      <c r="C8" s="7">
        <v>2015</v>
      </c>
      <c r="D8" s="9" t="s">
        <v>5</v>
      </c>
      <c r="E8" s="9" t="s">
        <v>218</v>
      </c>
      <c r="F8" s="85">
        <v>8612534.8100000005</v>
      </c>
    </row>
    <row r="9" spans="1:6">
      <c r="A9" s="19" t="s">
        <v>10</v>
      </c>
      <c r="B9" s="19" t="s">
        <v>343</v>
      </c>
      <c r="C9" s="7">
        <v>2015</v>
      </c>
      <c r="D9" s="9" t="s">
        <v>5</v>
      </c>
      <c r="E9" s="9" t="s">
        <v>218</v>
      </c>
      <c r="F9" s="85">
        <v>688133.33</v>
      </c>
    </row>
    <row r="10" spans="1:6">
      <c r="A10" s="19" t="s">
        <v>11</v>
      </c>
      <c r="B10" s="19" t="s">
        <v>344</v>
      </c>
      <c r="C10" s="7">
        <v>2015</v>
      </c>
      <c r="D10" s="9" t="s">
        <v>5</v>
      </c>
      <c r="E10" s="9" t="s">
        <v>218</v>
      </c>
      <c r="F10" s="85">
        <v>16573999.380000001</v>
      </c>
    </row>
    <row r="11" spans="1:6">
      <c r="A11" s="19" t="s">
        <v>12</v>
      </c>
      <c r="B11" s="19" t="s">
        <v>345</v>
      </c>
      <c r="C11" s="7">
        <v>2015</v>
      </c>
      <c r="D11" s="9" t="s">
        <v>5</v>
      </c>
      <c r="E11" s="9" t="s">
        <v>218</v>
      </c>
      <c r="F11" s="85">
        <v>7990317.2599999998</v>
      </c>
    </row>
    <row r="12" spans="1:6">
      <c r="A12" s="19" t="s">
        <v>13</v>
      </c>
      <c r="B12" s="19" t="s">
        <v>346</v>
      </c>
      <c r="C12" s="7">
        <v>2015</v>
      </c>
      <c r="D12" s="9" t="s">
        <v>5</v>
      </c>
      <c r="E12" s="9" t="s">
        <v>218</v>
      </c>
      <c r="F12" s="85">
        <v>4973060.63</v>
      </c>
    </row>
    <row r="13" spans="1:6">
      <c r="A13" s="19" t="s">
        <v>14</v>
      </c>
      <c r="B13" s="19" t="s">
        <v>347</v>
      </c>
      <c r="C13" s="7">
        <v>2015</v>
      </c>
      <c r="D13" s="9" t="s">
        <v>5</v>
      </c>
      <c r="E13" s="9" t="s">
        <v>218</v>
      </c>
      <c r="F13" s="85">
        <v>5001880.4000000004</v>
      </c>
    </row>
    <row r="14" spans="1:6">
      <c r="A14" s="19" t="s">
        <v>15</v>
      </c>
      <c r="B14" s="19" t="s">
        <v>348</v>
      </c>
      <c r="C14" s="7">
        <v>2015</v>
      </c>
      <c r="D14" s="9" t="s">
        <v>5</v>
      </c>
      <c r="E14" s="9" t="s">
        <v>218</v>
      </c>
      <c r="F14" s="85">
        <v>6327683.4299999997</v>
      </c>
    </row>
    <row r="15" spans="1:6">
      <c r="A15" s="19" t="s">
        <v>16</v>
      </c>
      <c r="B15" s="19" t="s">
        <v>349</v>
      </c>
      <c r="C15" s="7">
        <v>2015</v>
      </c>
      <c r="D15" s="9" t="s">
        <v>5</v>
      </c>
      <c r="E15" s="9" t="s">
        <v>218</v>
      </c>
      <c r="F15" s="85">
        <v>15503487.07</v>
      </c>
    </row>
    <row r="16" spans="1:6">
      <c r="A16" s="19" t="s">
        <v>17</v>
      </c>
      <c r="B16" s="19" t="s">
        <v>350</v>
      </c>
      <c r="C16" s="7">
        <v>2015</v>
      </c>
      <c r="D16" s="9" t="s">
        <v>5</v>
      </c>
      <c r="E16" s="9" t="s">
        <v>218</v>
      </c>
      <c r="F16" s="85">
        <v>9228073.2500000019</v>
      </c>
    </row>
    <row r="17" spans="1:6">
      <c r="A17" s="19" t="s">
        <v>18</v>
      </c>
      <c r="B17" s="19" t="s">
        <v>351</v>
      </c>
      <c r="C17" s="7">
        <v>2015</v>
      </c>
      <c r="D17" s="9" t="s">
        <v>5</v>
      </c>
      <c r="E17" s="9" t="s">
        <v>218</v>
      </c>
      <c r="F17" s="85">
        <v>206727.12</v>
      </c>
    </row>
    <row r="18" spans="1:6">
      <c r="A18" s="19" t="s">
        <v>19</v>
      </c>
      <c r="B18" s="19" t="s">
        <v>352</v>
      </c>
      <c r="C18" s="7">
        <v>2015</v>
      </c>
      <c r="D18" s="9" t="s">
        <v>5</v>
      </c>
      <c r="E18" s="9" t="s">
        <v>218</v>
      </c>
      <c r="F18" s="85">
        <v>279464.44</v>
      </c>
    </row>
    <row r="19" spans="1:6">
      <c r="A19" s="19" t="s">
        <v>20</v>
      </c>
      <c r="B19" s="19" t="s">
        <v>353</v>
      </c>
      <c r="C19" s="7">
        <v>2015</v>
      </c>
      <c r="D19" s="9" t="s">
        <v>5</v>
      </c>
      <c r="E19" s="9" t="s">
        <v>218</v>
      </c>
      <c r="F19" s="85">
        <v>135225.54</v>
      </c>
    </row>
    <row r="20" spans="1:6">
      <c r="A20" s="19" t="s">
        <v>21</v>
      </c>
      <c r="B20" s="19" t="s">
        <v>354</v>
      </c>
      <c r="C20" s="7">
        <v>2015</v>
      </c>
      <c r="D20" s="9" t="s">
        <v>5</v>
      </c>
      <c r="E20" s="9" t="s">
        <v>218</v>
      </c>
      <c r="F20" s="85">
        <v>8613.6299999999992</v>
      </c>
    </row>
    <row r="21" spans="1:6">
      <c r="A21" s="19" t="s">
        <v>22</v>
      </c>
      <c r="B21" s="19" t="s">
        <v>355</v>
      </c>
      <c r="C21" s="7">
        <v>2015</v>
      </c>
      <c r="D21" s="9" t="s">
        <v>5</v>
      </c>
      <c r="E21" s="9" t="s">
        <v>218</v>
      </c>
      <c r="F21" s="85">
        <v>8492493.8900000006</v>
      </c>
    </row>
    <row r="22" spans="1:6">
      <c r="A22" s="19" t="s">
        <v>23</v>
      </c>
      <c r="B22" s="19" t="s">
        <v>356</v>
      </c>
      <c r="C22" s="7">
        <v>2015</v>
      </c>
      <c r="D22" s="9" t="s">
        <v>5</v>
      </c>
      <c r="E22" s="9" t="s">
        <v>218</v>
      </c>
      <c r="F22" s="85">
        <v>388570.42</v>
      </c>
    </row>
    <row r="23" spans="1:6">
      <c r="A23" s="19" t="s">
        <v>24</v>
      </c>
      <c r="B23" s="19" t="s">
        <v>357</v>
      </c>
      <c r="C23" s="7">
        <v>2015</v>
      </c>
      <c r="D23" s="9" t="s">
        <v>5</v>
      </c>
      <c r="E23" s="9" t="s">
        <v>218</v>
      </c>
      <c r="F23" s="85">
        <v>1576968.53</v>
      </c>
    </row>
    <row r="24" spans="1:6">
      <c r="A24" s="19" t="s">
        <v>25</v>
      </c>
      <c r="B24" s="19" t="s">
        <v>358</v>
      </c>
      <c r="C24" s="7">
        <v>2015</v>
      </c>
      <c r="D24" s="9" t="s">
        <v>5</v>
      </c>
      <c r="E24" s="9" t="s">
        <v>218</v>
      </c>
      <c r="F24" s="85">
        <v>2087172.1500000001</v>
      </c>
    </row>
    <row r="25" spans="1:6">
      <c r="A25" s="19" t="s">
        <v>26</v>
      </c>
      <c r="B25" s="19" t="s">
        <v>359</v>
      </c>
      <c r="C25" s="7">
        <v>2015</v>
      </c>
      <c r="D25" s="9" t="s">
        <v>5</v>
      </c>
      <c r="E25" s="9" t="s">
        <v>218</v>
      </c>
      <c r="F25" s="85">
        <v>79436.81</v>
      </c>
    </row>
    <row r="26" spans="1:6">
      <c r="A26" s="19" t="s">
        <v>27</v>
      </c>
      <c r="B26" s="19" t="s">
        <v>360</v>
      </c>
      <c r="C26" s="7">
        <v>2015</v>
      </c>
      <c r="D26" s="9" t="s">
        <v>5</v>
      </c>
      <c r="E26" s="9" t="s">
        <v>218</v>
      </c>
      <c r="F26" s="85">
        <v>9665870.8100000005</v>
      </c>
    </row>
    <row r="27" spans="1:6">
      <c r="A27" s="19" t="s">
        <v>28</v>
      </c>
      <c r="B27" s="19" t="s">
        <v>361</v>
      </c>
      <c r="C27" s="7">
        <v>2015</v>
      </c>
      <c r="D27" s="9" t="s">
        <v>5</v>
      </c>
      <c r="E27" s="9" t="s">
        <v>218</v>
      </c>
      <c r="F27" s="85">
        <v>2635770.7800000003</v>
      </c>
    </row>
    <row r="28" spans="1:6">
      <c r="A28" s="19" t="s">
        <v>29</v>
      </c>
      <c r="B28" s="19" t="s">
        <v>362</v>
      </c>
      <c r="C28" s="7">
        <v>2015</v>
      </c>
      <c r="D28" s="9" t="s">
        <v>5</v>
      </c>
      <c r="E28" s="9" t="s">
        <v>218</v>
      </c>
      <c r="F28" s="85">
        <v>9930608.2199999988</v>
      </c>
    </row>
    <row r="29" spans="1:6">
      <c r="A29" s="19" t="s">
        <v>30</v>
      </c>
      <c r="B29" s="19" t="s">
        <v>363</v>
      </c>
      <c r="C29" s="7">
        <v>2015</v>
      </c>
      <c r="D29" s="9" t="s">
        <v>5</v>
      </c>
      <c r="E29" s="9" t="s">
        <v>218</v>
      </c>
      <c r="F29" s="85">
        <v>484277.42</v>
      </c>
    </row>
    <row r="30" spans="1:6">
      <c r="A30" s="19" t="s">
        <v>31</v>
      </c>
      <c r="B30" s="19" t="s">
        <v>364</v>
      </c>
      <c r="C30" s="7">
        <v>2015</v>
      </c>
      <c r="D30" s="9" t="s">
        <v>5</v>
      </c>
      <c r="E30" s="9" t="s">
        <v>218</v>
      </c>
      <c r="F30" s="85">
        <v>19915997.620000001</v>
      </c>
    </row>
    <row r="31" spans="1:6">
      <c r="A31" s="19" t="s">
        <v>32</v>
      </c>
      <c r="B31" s="19" t="s">
        <v>365</v>
      </c>
      <c r="C31" s="7">
        <v>2015</v>
      </c>
      <c r="D31" s="9" t="s">
        <v>5</v>
      </c>
      <c r="E31" s="9" t="s">
        <v>218</v>
      </c>
      <c r="F31" s="85">
        <v>223219.16999999998</v>
      </c>
    </row>
    <row r="32" spans="1:6">
      <c r="A32" s="19" t="s">
        <v>33</v>
      </c>
      <c r="B32" s="19" t="s">
        <v>366</v>
      </c>
      <c r="C32" s="7">
        <v>2015</v>
      </c>
      <c r="D32" s="9" t="s">
        <v>5</v>
      </c>
      <c r="E32" s="9" t="s">
        <v>218</v>
      </c>
      <c r="F32" s="85">
        <v>16522800.539999999</v>
      </c>
    </row>
    <row r="33" spans="1:6">
      <c r="A33" s="19" t="s">
        <v>34</v>
      </c>
      <c r="B33" s="19" t="s">
        <v>367</v>
      </c>
      <c r="C33" s="7">
        <v>2015</v>
      </c>
      <c r="D33" s="9" t="s">
        <v>5</v>
      </c>
      <c r="E33" s="9" t="s">
        <v>218</v>
      </c>
      <c r="F33" s="85">
        <v>3400497.1399999997</v>
      </c>
    </row>
    <row r="34" spans="1:6">
      <c r="A34" s="19" t="s">
        <v>35</v>
      </c>
      <c r="B34" s="19" t="s">
        <v>368</v>
      </c>
      <c r="C34" s="7">
        <v>2015</v>
      </c>
      <c r="D34" s="9" t="s">
        <v>5</v>
      </c>
      <c r="E34" s="9" t="s">
        <v>218</v>
      </c>
      <c r="F34" s="85">
        <v>140689.29</v>
      </c>
    </row>
    <row r="35" spans="1:6">
      <c r="A35" s="20" t="s">
        <v>3</v>
      </c>
      <c r="B35" s="19" t="s">
        <v>336</v>
      </c>
      <c r="C35" s="7">
        <v>2016</v>
      </c>
      <c r="D35" s="9" t="s">
        <v>5</v>
      </c>
      <c r="E35" s="9" t="s">
        <v>218</v>
      </c>
      <c r="F35" s="84">
        <f>AVERAGE(F36:F67)</f>
        <v>5167012.9496874996</v>
      </c>
    </row>
    <row r="36" spans="1:6">
      <c r="A36" s="20" t="s">
        <v>4</v>
      </c>
      <c r="B36" s="19" t="s">
        <v>337</v>
      </c>
      <c r="C36" s="7">
        <v>2016</v>
      </c>
      <c r="D36" s="9" t="s">
        <v>5</v>
      </c>
      <c r="E36" s="9" t="s">
        <v>218</v>
      </c>
      <c r="F36" s="85">
        <v>0</v>
      </c>
    </row>
    <row r="37" spans="1:6">
      <c r="A37" s="19" t="s">
        <v>5</v>
      </c>
      <c r="B37" s="19" t="s">
        <v>338</v>
      </c>
      <c r="C37" s="7">
        <v>2016</v>
      </c>
      <c r="D37" s="9" t="s">
        <v>5</v>
      </c>
      <c r="E37" s="9" t="s">
        <v>218</v>
      </c>
      <c r="F37" s="85">
        <v>8206531.1799999997</v>
      </c>
    </row>
    <row r="38" spans="1:6">
      <c r="A38" s="19" t="s">
        <v>6</v>
      </c>
      <c r="B38" s="19" t="s">
        <v>339</v>
      </c>
      <c r="C38" s="7">
        <v>2016</v>
      </c>
      <c r="D38" s="9" t="s">
        <v>5</v>
      </c>
      <c r="E38" s="9" t="s">
        <v>218</v>
      </c>
      <c r="F38" s="85">
        <v>2749662.11</v>
      </c>
    </row>
    <row r="39" spans="1:6">
      <c r="A39" s="19" t="s">
        <v>7</v>
      </c>
      <c r="B39" s="19" t="s">
        <v>340</v>
      </c>
      <c r="C39" s="7">
        <v>2016</v>
      </c>
      <c r="D39" s="9" t="s">
        <v>5</v>
      </c>
      <c r="E39" s="9" t="s">
        <v>218</v>
      </c>
      <c r="F39" s="85">
        <v>3075380.52</v>
      </c>
    </row>
    <row r="40" spans="1:6">
      <c r="A40" s="19" t="s">
        <v>8</v>
      </c>
      <c r="B40" s="19" t="s">
        <v>341</v>
      </c>
      <c r="C40" s="7">
        <v>2016</v>
      </c>
      <c r="D40" s="9" t="s">
        <v>5</v>
      </c>
      <c r="E40" s="9" t="s">
        <v>218</v>
      </c>
      <c r="F40" s="85">
        <v>239267.5</v>
      </c>
    </row>
    <row r="41" spans="1:6">
      <c r="A41" s="19" t="s">
        <v>9</v>
      </c>
      <c r="B41" s="19" t="s">
        <v>342</v>
      </c>
      <c r="C41" s="7">
        <v>2016</v>
      </c>
      <c r="D41" s="9" t="s">
        <v>5</v>
      </c>
      <c r="E41" s="9" t="s">
        <v>218</v>
      </c>
      <c r="F41" s="85">
        <v>8612534.8100000005</v>
      </c>
    </row>
    <row r="42" spans="1:6">
      <c r="A42" s="19" t="s">
        <v>10</v>
      </c>
      <c r="B42" s="19" t="s">
        <v>343</v>
      </c>
      <c r="C42" s="7">
        <v>2016</v>
      </c>
      <c r="D42" s="9" t="s">
        <v>5</v>
      </c>
      <c r="E42" s="9" t="s">
        <v>218</v>
      </c>
      <c r="F42" s="85">
        <v>688133.33</v>
      </c>
    </row>
    <row r="43" spans="1:6">
      <c r="A43" s="19" t="s">
        <v>11</v>
      </c>
      <c r="B43" s="19" t="s">
        <v>344</v>
      </c>
      <c r="C43" s="7">
        <v>2016</v>
      </c>
      <c r="D43" s="9" t="s">
        <v>5</v>
      </c>
      <c r="E43" s="9" t="s">
        <v>218</v>
      </c>
      <c r="F43" s="85">
        <v>16573999.380000001</v>
      </c>
    </row>
    <row r="44" spans="1:6">
      <c r="A44" s="19" t="s">
        <v>12</v>
      </c>
      <c r="B44" s="19" t="s">
        <v>345</v>
      </c>
      <c r="C44" s="7">
        <v>2016</v>
      </c>
      <c r="D44" s="9" t="s">
        <v>5</v>
      </c>
      <c r="E44" s="9" t="s">
        <v>218</v>
      </c>
      <c r="F44" s="85">
        <v>7990317.2599999998</v>
      </c>
    </row>
    <row r="45" spans="1:6">
      <c r="A45" s="19" t="s">
        <v>13</v>
      </c>
      <c r="B45" s="19" t="s">
        <v>346</v>
      </c>
      <c r="C45" s="7">
        <v>2016</v>
      </c>
      <c r="D45" s="9" t="s">
        <v>5</v>
      </c>
      <c r="E45" s="9" t="s">
        <v>218</v>
      </c>
      <c r="F45" s="85">
        <v>4973060.63</v>
      </c>
    </row>
    <row r="46" spans="1:6">
      <c r="A46" s="19" t="s">
        <v>14</v>
      </c>
      <c r="B46" s="19" t="s">
        <v>347</v>
      </c>
      <c r="C46" s="7">
        <v>2016</v>
      </c>
      <c r="D46" s="9" t="s">
        <v>5</v>
      </c>
      <c r="E46" s="9" t="s">
        <v>218</v>
      </c>
      <c r="F46" s="85">
        <v>5001880.4000000004</v>
      </c>
    </row>
    <row r="47" spans="1:6">
      <c r="A47" s="19" t="s">
        <v>15</v>
      </c>
      <c r="B47" s="19" t="s">
        <v>348</v>
      </c>
      <c r="C47" s="7">
        <v>2016</v>
      </c>
      <c r="D47" s="9" t="s">
        <v>5</v>
      </c>
      <c r="E47" s="9" t="s">
        <v>218</v>
      </c>
      <c r="F47" s="85">
        <v>6327683.4299999997</v>
      </c>
    </row>
    <row r="48" spans="1:6">
      <c r="A48" s="19" t="s">
        <v>16</v>
      </c>
      <c r="B48" s="19" t="s">
        <v>349</v>
      </c>
      <c r="C48" s="7">
        <v>2016</v>
      </c>
      <c r="D48" s="9" t="s">
        <v>5</v>
      </c>
      <c r="E48" s="9" t="s">
        <v>218</v>
      </c>
      <c r="F48" s="85">
        <v>15503487.07</v>
      </c>
    </row>
    <row r="49" spans="1:6">
      <c r="A49" s="19" t="s">
        <v>17</v>
      </c>
      <c r="B49" s="19" t="s">
        <v>350</v>
      </c>
      <c r="C49" s="7">
        <v>2016</v>
      </c>
      <c r="D49" s="9" t="s">
        <v>5</v>
      </c>
      <c r="E49" s="9" t="s">
        <v>218</v>
      </c>
      <c r="F49" s="85">
        <v>9228073.2500000019</v>
      </c>
    </row>
    <row r="50" spans="1:6">
      <c r="A50" s="19" t="s">
        <v>18</v>
      </c>
      <c r="B50" s="19" t="s">
        <v>351</v>
      </c>
      <c r="C50" s="7">
        <v>2016</v>
      </c>
      <c r="D50" s="9" t="s">
        <v>5</v>
      </c>
      <c r="E50" s="9" t="s">
        <v>218</v>
      </c>
      <c r="F50" s="85">
        <v>206727.12</v>
      </c>
    </row>
    <row r="51" spans="1:6">
      <c r="A51" s="19" t="s">
        <v>19</v>
      </c>
      <c r="B51" s="19" t="s">
        <v>352</v>
      </c>
      <c r="C51" s="7">
        <v>2016</v>
      </c>
      <c r="D51" s="9" t="s">
        <v>5</v>
      </c>
      <c r="E51" s="9" t="s">
        <v>218</v>
      </c>
      <c r="F51" s="85">
        <v>279464.44</v>
      </c>
    </row>
    <row r="52" spans="1:6">
      <c r="A52" s="19" t="s">
        <v>20</v>
      </c>
      <c r="B52" s="19" t="s">
        <v>353</v>
      </c>
      <c r="C52" s="7">
        <v>2016</v>
      </c>
      <c r="D52" s="9" t="s">
        <v>5</v>
      </c>
      <c r="E52" s="9" t="s">
        <v>218</v>
      </c>
      <c r="F52" s="85">
        <v>135225.54</v>
      </c>
    </row>
    <row r="53" spans="1:6">
      <c r="A53" s="19" t="s">
        <v>21</v>
      </c>
      <c r="B53" s="19" t="s">
        <v>354</v>
      </c>
      <c r="C53" s="7">
        <v>2016</v>
      </c>
      <c r="D53" s="9" t="s">
        <v>5</v>
      </c>
      <c r="E53" s="9" t="s">
        <v>218</v>
      </c>
      <c r="F53" s="85">
        <v>8613.6299999999992</v>
      </c>
    </row>
    <row r="54" spans="1:6">
      <c r="A54" s="19" t="s">
        <v>22</v>
      </c>
      <c r="B54" s="19" t="s">
        <v>355</v>
      </c>
      <c r="C54" s="7">
        <v>2016</v>
      </c>
      <c r="D54" s="9" t="s">
        <v>5</v>
      </c>
      <c r="E54" s="9" t="s">
        <v>218</v>
      </c>
      <c r="F54" s="85">
        <v>8492493.8900000006</v>
      </c>
    </row>
    <row r="55" spans="1:6">
      <c r="A55" s="19" t="s">
        <v>23</v>
      </c>
      <c r="B55" s="19" t="s">
        <v>356</v>
      </c>
      <c r="C55" s="7">
        <v>2016</v>
      </c>
      <c r="D55" s="9" t="s">
        <v>5</v>
      </c>
      <c r="E55" s="9" t="s">
        <v>218</v>
      </c>
      <c r="F55" s="85">
        <v>388570.42</v>
      </c>
    </row>
    <row r="56" spans="1:6">
      <c r="A56" s="19" t="s">
        <v>24</v>
      </c>
      <c r="B56" s="19" t="s">
        <v>357</v>
      </c>
      <c r="C56" s="7">
        <v>2016</v>
      </c>
      <c r="D56" s="9" t="s">
        <v>5</v>
      </c>
      <c r="E56" s="9" t="s">
        <v>218</v>
      </c>
      <c r="F56" s="85">
        <v>1576968.53</v>
      </c>
    </row>
    <row r="57" spans="1:6">
      <c r="A57" s="19" t="s">
        <v>25</v>
      </c>
      <c r="B57" s="19" t="s">
        <v>358</v>
      </c>
      <c r="C57" s="7">
        <v>2016</v>
      </c>
      <c r="D57" s="9" t="s">
        <v>5</v>
      </c>
      <c r="E57" s="9" t="s">
        <v>218</v>
      </c>
      <c r="F57" s="85">
        <v>2087172.1500000001</v>
      </c>
    </row>
    <row r="58" spans="1:6">
      <c r="A58" s="19" t="s">
        <v>26</v>
      </c>
      <c r="B58" s="19" t="s">
        <v>359</v>
      </c>
      <c r="C58" s="7">
        <v>2016</v>
      </c>
      <c r="D58" s="9" t="s">
        <v>5</v>
      </c>
      <c r="E58" s="9" t="s">
        <v>218</v>
      </c>
      <c r="F58" s="85">
        <v>79436.81</v>
      </c>
    </row>
    <row r="59" spans="1:6">
      <c r="A59" s="19" t="s">
        <v>27</v>
      </c>
      <c r="B59" s="19" t="s">
        <v>360</v>
      </c>
      <c r="C59" s="7">
        <v>2016</v>
      </c>
      <c r="D59" s="9" t="s">
        <v>5</v>
      </c>
      <c r="E59" s="9" t="s">
        <v>218</v>
      </c>
      <c r="F59" s="85">
        <v>9665870.8100000005</v>
      </c>
    </row>
    <row r="60" spans="1:6">
      <c r="A60" s="19" t="s">
        <v>28</v>
      </c>
      <c r="B60" s="19" t="s">
        <v>361</v>
      </c>
      <c r="C60" s="7">
        <v>2016</v>
      </c>
      <c r="D60" s="9" t="s">
        <v>5</v>
      </c>
      <c r="E60" s="9" t="s">
        <v>218</v>
      </c>
      <c r="F60" s="85">
        <v>2635770.7800000003</v>
      </c>
    </row>
    <row r="61" spans="1:6">
      <c r="A61" s="19" t="s">
        <v>29</v>
      </c>
      <c r="B61" s="19" t="s">
        <v>362</v>
      </c>
      <c r="C61" s="7">
        <v>2016</v>
      </c>
      <c r="D61" s="9" t="s">
        <v>5</v>
      </c>
      <c r="E61" s="9" t="s">
        <v>218</v>
      </c>
      <c r="F61" s="85">
        <v>9930608.2199999988</v>
      </c>
    </row>
    <row r="62" spans="1:6">
      <c r="A62" s="19" t="s">
        <v>30</v>
      </c>
      <c r="B62" s="19" t="s">
        <v>363</v>
      </c>
      <c r="C62" s="7">
        <v>2016</v>
      </c>
      <c r="D62" s="9" t="s">
        <v>5</v>
      </c>
      <c r="E62" s="9" t="s">
        <v>218</v>
      </c>
      <c r="F62" s="85">
        <v>484277.42</v>
      </c>
    </row>
    <row r="63" spans="1:6">
      <c r="A63" s="19" t="s">
        <v>31</v>
      </c>
      <c r="B63" s="19" t="s">
        <v>364</v>
      </c>
      <c r="C63" s="7">
        <v>2016</v>
      </c>
      <c r="D63" s="9" t="s">
        <v>5</v>
      </c>
      <c r="E63" s="9" t="s">
        <v>218</v>
      </c>
      <c r="F63" s="85">
        <v>19915997.620000001</v>
      </c>
    </row>
    <row r="64" spans="1:6">
      <c r="A64" s="19" t="s">
        <v>32</v>
      </c>
      <c r="B64" s="19" t="s">
        <v>365</v>
      </c>
      <c r="C64" s="7">
        <v>2016</v>
      </c>
      <c r="D64" s="9" t="s">
        <v>5</v>
      </c>
      <c r="E64" s="9" t="s">
        <v>218</v>
      </c>
      <c r="F64" s="85">
        <v>223219.16999999998</v>
      </c>
    </row>
    <row r="65" spans="1:6">
      <c r="A65" s="19" t="s">
        <v>33</v>
      </c>
      <c r="B65" s="19" t="s">
        <v>366</v>
      </c>
      <c r="C65" s="7">
        <v>2016</v>
      </c>
      <c r="D65" s="9" t="s">
        <v>5</v>
      </c>
      <c r="E65" s="9" t="s">
        <v>218</v>
      </c>
      <c r="F65" s="85">
        <v>16522800.539999999</v>
      </c>
    </row>
    <row r="66" spans="1:6">
      <c r="A66" s="19" t="s">
        <v>34</v>
      </c>
      <c r="B66" s="19" t="s">
        <v>367</v>
      </c>
      <c r="C66" s="7">
        <v>2016</v>
      </c>
      <c r="D66" s="9" t="s">
        <v>5</v>
      </c>
      <c r="E66" s="9" t="s">
        <v>218</v>
      </c>
      <c r="F66" s="85">
        <v>3400497.1399999997</v>
      </c>
    </row>
    <row r="67" spans="1:6">
      <c r="A67" s="19" t="s">
        <v>35</v>
      </c>
      <c r="B67" s="19" t="s">
        <v>368</v>
      </c>
      <c r="C67" s="7">
        <v>2016</v>
      </c>
      <c r="D67" s="9" t="s">
        <v>5</v>
      </c>
      <c r="E67" s="9" t="s">
        <v>218</v>
      </c>
      <c r="F67" s="85">
        <v>140689.29</v>
      </c>
    </row>
    <row r="68" spans="1:6">
      <c r="A68" s="20" t="s">
        <v>3</v>
      </c>
      <c r="B68" s="19" t="s">
        <v>336</v>
      </c>
      <c r="C68" s="7">
        <v>2017</v>
      </c>
      <c r="D68" s="9" t="s">
        <v>5</v>
      </c>
      <c r="E68" s="9" t="s">
        <v>218</v>
      </c>
      <c r="F68" s="84">
        <f>AVERAGE(F69:F100)</f>
        <v>5262261.82</v>
      </c>
    </row>
    <row r="69" spans="1:6">
      <c r="A69" s="20" t="s">
        <v>4</v>
      </c>
      <c r="B69" s="19" t="s">
        <v>337</v>
      </c>
      <c r="C69" s="7">
        <v>2017</v>
      </c>
      <c r="D69" s="9" t="s">
        <v>5</v>
      </c>
      <c r="E69" s="9" t="s">
        <v>218</v>
      </c>
      <c r="F69" s="85">
        <v>0</v>
      </c>
    </row>
    <row r="70" spans="1:6">
      <c r="A70" s="19" t="s">
        <v>5</v>
      </c>
      <c r="B70" s="19" t="s">
        <v>338</v>
      </c>
      <c r="C70" s="7">
        <v>2017</v>
      </c>
      <c r="D70" s="9" t="s">
        <v>5</v>
      </c>
      <c r="E70" s="9" t="s">
        <v>218</v>
      </c>
      <c r="F70" s="85">
        <v>8323844.6500000004</v>
      </c>
    </row>
    <row r="71" spans="1:6">
      <c r="A71" s="19" t="s">
        <v>6</v>
      </c>
      <c r="B71" s="19" t="s">
        <v>339</v>
      </c>
      <c r="C71" s="7">
        <v>2017</v>
      </c>
      <c r="D71" s="9" t="s">
        <v>5</v>
      </c>
      <c r="E71" s="9" t="s">
        <v>218</v>
      </c>
      <c r="F71" s="85">
        <v>2826227.71</v>
      </c>
    </row>
    <row r="72" spans="1:6">
      <c r="A72" s="19" t="s">
        <v>7</v>
      </c>
      <c r="B72" s="19" t="s">
        <v>340</v>
      </c>
      <c r="C72" s="7">
        <v>2017</v>
      </c>
      <c r="D72" s="9" t="s">
        <v>5</v>
      </c>
      <c r="E72" s="9" t="s">
        <v>218</v>
      </c>
      <c r="F72" s="85">
        <v>3109890.82</v>
      </c>
    </row>
    <row r="73" spans="1:6">
      <c r="A73" s="19" t="s">
        <v>8</v>
      </c>
      <c r="B73" s="19" t="s">
        <v>341</v>
      </c>
      <c r="C73" s="7">
        <v>2017</v>
      </c>
      <c r="D73" s="9" t="s">
        <v>5</v>
      </c>
      <c r="E73" s="9" t="s">
        <v>218</v>
      </c>
      <c r="F73" s="85">
        <v>250752.34</v>
      </c>
    </row>
    <row r="74" spans="1:6">
      <c r="A74" s="19" t="s">
        <v>9</v>
      </c>
      <c r="B74" s="19" t="s">
        <v>342</v>
      </c>
      <c r="C74" s="7">
        <v>2017</v>
      </c>
      <c r="D74" s="9" t="s">
        <v>5</v>
      </c>
      <c r="E74" s="9" t="s">
        <v>218</v>
      </c>
      <c r="F74" s="85">
        <v>7920190.2199999997</v>
      </c>
    </row>
    <row r="75" spans="1:6">
      <c r="A75" s="19" t="s">
        <v>10</v>
      </c>
      <c r="B75" s="19" t="s">
        <v>343</v>
      </c>
      <c r="C75" s="7">
        <v>2017</v>
      </c>
      <c r="D75" s="9" t="s">
        <v>5</v>
      </c>
      <c r="E75" s="9" t="s">
        <v>218</v>
      </c>
      <c r="F75" s="85">
        <v>915915.99</v>
      </c>
    </row>
    <row r="76" spans="1:6">
      <c r="A76" s="19" t="s">
        <v>11</v>
      </c>
      <c r="B76" s="19" t="s">
        <v>344</v>
      </c>
      <c r="C76" s="7">
        <v>2017</v>
      </c>
      <c r="D76" s="9" t="s">
        <v>5</v>
      </c>
      <c r="E76" s="9" t="s">
        <v>218</v>
      </c>
      <c r="F76" s="85">
        <v>12674318.379999999</v>
      </c>
    </row>
    <row r="77" spans="1:6">
      <c r="A77" s="19" t="s">
        <v>12</v>
      </c>
      <c r="B77" s="19" t="s">
        <v>345</v>
      </c>
      <c r="C77" s="7">
        <v>2017</v>
      </c>
      <c r="D77" s="9" t="s">
        <v>5</v>
      </c>
      <c r="E77" s="9" t="s">
        <v>218</v>
      </c>
      <c r="F77" s="85">
        <v>9044896.2300000004</v>
      </c>
    </row>
    <row r="78" spans="1:6">
      <c r="A78" s="19" t="s">
        <v>13</v>
      </c>
      <c r="B78" s="19" t="s">
        <v>346</v>
      </c>
      <c r="C78" s="7">
        <v>2017</v>
      </c>
      <c r="D78" s="9" t="s">
        <v>5</v>
      </c>
      <c r="E78" s="9" t="s">
        <v>218</v>
      </c>
      <c r="F78" s="85">
        <v>5408511.5700000003</v>
      </c>
    </row>
    <row r="79" spans="1:6">
      <c r="A79" s="19" t="s">
        <v>14</v>
      </c>
      <c r="B79" s="19" t="s">
        <v>347</v>
      </c>
      <c r="C79" s="7">
        <v>2017</v>
      </c>
      <c r="D79" s="9" t="s">
        <v>5</v>
      </c>
      <c r="E79" s="9" t="s">
        <v>218</v>
      </c>
      <c r="F79" s="85">
        <v>4517969.0199999996</v>
      </c>
    </row>
    <row r="80" spans="1:6">
      <c r="A80" s="19" t="s">
        <v>15</v>
      </c>
      <c r="B80" s="19" t="s">
        <v>348</v>
      </c>
      <c r="C80" s="7">
        <v>2017</v>
      </c>
      <c r="D80" s="9" t="s">
        <v>5</v>
      </c>
      <c r="E80" s="9" t="s">
        <v>218</v>
      </c>
      <c r="F80" s="85">
        <v>7666060.6099999994</v>
      </c>
    </row>
    <row r="81" spans="1:6">
      <c r="A81" s="19" t="s">
        <v>16</v>
      </c>
      <c r="B81" s="19" t="s">
        <v>349</v>
      </c>
      <c r="C81" s="7">
        <v>2017</v>
      </c>
      <c r="D81" s="9" t="s">
        <v>5</v>
      </c>
      <c r="E81" s="9" t="s">
        <v>218</v>
      </c>
      <c r="F81" s="85">
        <v>15731427.07</v>
      </c>
    </row>
    <row r="82" spans="1:6">
      <c r="A82" s="19" t="s">
        <v>17</v>
      </c>
      <c r="B82" s="19" t="s">
        <v>350</v>
      </c>
      <c r="C82" s="7">
        <v>2017</v>
      </c>
      <c r="D82" s="9" t="s">
        <v>5</v>
      </c>
      <c r="E82" s="9" t="s">
        <v>218</v>
      </c>
      <c r="F82" s="85">
        <v>9968801.2499999981</v>
      </c>
    </row>
    <row r="83" spans="1:6">
      <c r="A83" s="19" t="s">
        <v>18</v>
      </c>
      <c r="B83" s="19" t="s">
        <v>351</v>
      </c>
      <c r="C83" s="7">
        <v>2017</v>
      </c>
      <c r="D83" s="9" t="s">
        <v>5</v>
      </c>
      <c r="E83" s="9" t="s">
        <v>218</v>
      </c>
      <c r="F83" s="85">
        <v>171315.53</v>
      </c>
    </row>
    <row r="84" spans="1:6">
      <c r="A84" s="19" t="s">
        <v>19</v>
      </c>
      <c r="B84" s="19" t="s">
        <v>352</v>
      </c>
      <c r="C84" s="7">
        <v>2017</v>
      </c>
      <c r="D84" s="9" t="s">
        <v>5</v>
      </c>
      <c r="E84" s="9" t="s">
        <v>218</v>
      </c>
      <c r="F84" s="85">
        <v>197156.42</v>
      </c>
    </row>
    <row r="85" spans="1:6">
      <c r="A85" s="19" t="s">
        <v>20</v>
      </c>
      <c r="B85" s="19" t="s">
        <v>353</v>
      </c>
      <c r="C85" s="7">
        <v>2017</v>
      </c>
      <c r="D85" s="9" t="s">
        <v>5</v>
      </c>
      <c r="E85" s="9" t="s">
        <v>218</v>
      </c>
      <c r="F85" s="85">
        <v>195518.47</v>
      </c>
    </row>
    <row r="86" spans="1:6">
      <c r="A86" s="19" t="s">
        <v>21</v>
      </c>
      <c r="B86" s="19" t="s">
        <v>354</v>
      </c>
      <c r="C86" s="7">
        <v>2017</v>
      </c>
      <c r="D86" s="9" t="s">
        <v>5</v>
      </c>
      <c r="E86" s="9" t="s">
        <v>218</v>
      </c>
      <c r="F86" s="85">
        <v>9570.6999999999989</v>
      </c>
    </row>
    <row r="87" spans="1:6">
      <c r="A87" s="19" t="s">
        <v>22</v>
      </c>
      <c r="B87" s="19" t="s">
        <v>355</v>
      </c>
      <c r="C87" s="7">
        <v>2017</v>
      </c>
      <c r="D87" s="9" t="s">
        <v>5</v>
      </c>
      <c r="E87" s="9" t="s">
        <v>218</v>
      </c>
      <c r="F87" s="85">
        <v>12014745.9</v>
      </c>
    </row>
    <row r="88" spans="1:6">
      <c r="A88" s="19" t="s">
        <v>23</v>
      </c>
      <c r="B88" s="19" t="s">
        <v>356</v>
      </c>
      <c r="C88" s="7">
        <v>2017</v>
      </c>
      <c r="D88" s="9" t="s">
        <v>5</v>
      </c>
      <c r="E88" s="9" t="s">
        <v>218</v>
      </c>
      <c r="F88" s="85">
        <v>363686.6</v>
      </c>
    </row>
    <row r="89" spans="1:6">
      <c r="A89" s="19" t="s">
        <v>24</v>
      </c>
      <c r="B89" s="19" t="s">
        <v>357</v>
      </c>
      <c r="C89" s="7">
        <v>2017</v>
      </c>
      <c r="D89" s="9" t="s">
        <v>5</v>
      </c>
      <c r="E89" s="9" t="s">
        <v>218</v>
      </c>
      <c r="F89" s="85">
        <v>1636728.08</v>
      </c>
    </row>
    <row r="90" spans="1:6">
      <c r="A90" s="19" t="s">
        <v>25</v>
      </c>
      <c r="B90" s="19" t="s">
        <v>358</v>
      </c>
      <c r="C90" s="7">
        <v>2017</v>
      </c>
      <c r="D90" s="9" t="s">
        <v>5</v>
      </c>
      <c r="E90" s="9" t="s">
        <v>218</v>
      </c>
      <c r="F90" s="85">
        <v>2457520.4300000002</v>
      </c>
    </row>
    <row r="91" spans="1:6">
      <c r="A91" s="19" t="s">
        <v>26</v>
      </c>
      <c r="B91" s="19" t="s">
        <v>359</v>
      </c>
      <c r="C91" s="7">
        <v>2017</v>
      </c>
      <c r="D91" s="9" t="s">
        <v>5</v>
      </c>
      <c r="E91" s="9" t="s">
        <v>218</v>
      </c>
      <c r="F91" s="85">
        <v>117719.61</v>
      </c>
    </row>
    <row r="92" spans="1:6">
      <c r="A92" s="19" t="s">
        <v>27</v>
      </c>
      <c r="B92" s="19" t="s">
        <v>360</v>
      </c>
      <c r="C92" s="7">
        <v>2017</v>
      </c>
      <c r="D92" s="9" t="s">
        <v>5</v>
      </c>
      <c r="E92" s="9" t="s">
        <v>218</v>
      </c>
      <c r="F92" s="85">
        <v>11088424</v>
      </c>
    </row>
    <row r="93" spans="1:6">
      <c r="A93" s="19" t="s">
        <v>28</v>
      </c>
      <c r="B93" s="19" t="s">
        <v>361</v>
      </c>
      <c r="C93" s="7">
        <v>2017</v>
      </c>
      <c r="D93" s="9" t="s">
        <v>5</v>
      </c>
      <c r="E93" s="9" t="s">
        <v>218</v>
      </c>
      <c r="F93" s="85">
        <v>3933557.7</v>
      </c>
    </row>
    <row r="94" spans="1:6">
      <c r="A94" s="19" t="s">
        <v>29</v>
      </c>
      <c r="B94" s="19" t="s">
        <v>362</v>
      </c>
      <c r="C94" s="7">
        <v>2017</v>
      </c>
      <c r="D94" s="9" t="s">
        <v>5</v>
      </c>
      <c r="E94" s="9" t="s">
        <v>218</v>
      </c>
      <c r="F94" s="85">
        <v>10389438.68</v>
      </c>
    </row>
    <row r="95" spans="1:6">
      <c r="A95" s="19" t="s">
        <v>30</v>
      </c>
      <c r="B95" s="19" t="s">
        <v>363</v>
      </c>
      <c r="C95" s="7">
        <v>2017</v>
      </c>
      <c r="D95" s="9" t="s">
        <v>5</v>
      </c>
      <c r="E95" s="9" t="s">
        <v>218</v>
      </c>
      <c r="F95" s="85">
        <v>463221.88</v>
      </c>
    </row>
    <row r="96" spans="1:6">
      <c r="A96" s="19" t="s">
        <v>31</v>
      </c>
      <c r="B96" s="19" t="s">
        <v>364</v>
      </c>
      <c r="C96" s="7">
        <v>2017</v>
      </c>
      <c r="D96" s="9" t="s">
        <v>5</v>
      </c>
      <c r="E96" s="9" t="s">
        <v>218</v>
      </c>
      <c r="F96" s="85">
        <v>19163870.129999999</v>
      </c>
    </row>
    <row r="97" spans="1:6">
      <c r="A97" s="19" t="s">
        <v>32</v>
      </c>
      <c r="B97" s="19" t="s">
        <v>365</v>
      </c>
      <c r="C97" s="7">
        <v>2017</v>
      </c>
      <c r="D97" s="9" t="s">
        <v>5</v>
      </c>
      <c r="E97" s="9" t="s">
        <v>218</v>
      </c>
      <c r="F97" s="85">
        <v>215846.24</v>
      </c>
    </row>
    <row r="98" spans="1:6">
      <c r="A98" s="19" t="s">
        <v>33</v>
      </c>
      <c r="B98" s="19" t="s">
        <v>366</v>
      </c>
      <c r="C98" s="7">
        <v>2017</v>
      </c>
      <c r="D98" s="9" t="s">
        <v>5</v>
      </c>
      <c r="E98" s="9" t="s">
        <v>218</v>
      </c>
      <c r="F98" s="85">
        <v>14992088.23</v>
      </c>
    </row>
    <row r="99" spans="1:6">
      <c r="A99" s="19" t="s">
        <v>34</v>
      </c>
      <c r="B99" s="19" t="s">
        <v>367</v>
      </c>
      <c r="C99" s="7">
        <v>2017</v>
      </c>
      <c r="D99" s="9" t="s">
        <v>5</v>
      </c>
      <c r="E99" s="9" t="s">
        <v>218</v>
      </c>
      <c r="F99" s="85">
        <v>2623163.7800000003</v>
      </c>
    </row>
    <row r="100" spans="1:6">
      <c r="A100" s="19" t="s">
        <v>35</v>
      </c>
      <c r="B100" s="19" t="s">
        <v>368</v>
      </c>
      <c r="C100" s="7">
        <v>2017</v>
      </c>
      <c r="D100" s="9" t="s">
        <v>5</v>
      </c>
      <c r="E100" s="9" t="s">
        <v>218</v>
      </c>
      <c r="F100" s="85">
        <v>0</v>
      </c>
    </row>
    <row r="101" spans="1:6">
      <c r="A101" s="20" t="s">
        <v>3</v>
      </c>
      <c r="B101" s="19" t="s">
        <v>336</v>
      </c>
      <c r="C101" s="7">
        <v>2018</v>
      </c>
      <c r="D101" s="9" t="s">
        <v>5</v>
      </c>
      <c r="E101" s="9" t="s">
        <v>218</v>
      </c>
      <c r="F101" s="84">
        <f>AVERAGE(F102:F133)</f>
        <v>4833165.145624999</v>
      </c>
    </row>
    <row r="102" spans="1:6">
      <c r="A102" s="20" t="s">
        <v>4</v>
      </c>
      <c r="B102" s="19" t="s">
        <v>337</v>
      </c>
      <c r="C102" s="7">
        <v>2018</v>
      </c>
      <c r="D102" s="9" t="s">
        <v>5</v>
      </c>
      <c r="E102" s="9" t="s">
        <v>218</v>
      </c>
      <c r="F102" s="85">
        <v>0</v>
      </c>
    </row>
    <row r="103" spans="1:6">
      <c r="A103" s="19" t="s">
        <v>5</v>
      </c>
      <c r="B103" s="19" t="s">
        <v>338</v>
      </c>
      <c r="C103" s="7">
        <v>2018</v>
      </c>
      <c r="D103" s="9" t="s">
        <v>5</v>
      </c>
      <c r="E103" s="9" t="s">
        <v>218</v>
      </c>
      <c r="F103" s="85">
        <v>7958409.6591159785</v>
      </c>
    </row>
    <row r="104" spans="1:6">
      <c r="A104" s="19" t="s">
        <v>6</v>
      </c>
      <c r="B104" s="19" t="s">
        <v>339</v>
      </c>
      <c r="C104" s="7">
        <v>2018</v>
      </c>
      <c r="D104" s="9" t="s">
        <v>5</v>
      </c>
      <c r="E104" s="9" t="s">
        <v>218</v>
      </c>
      <c r="F104" s="85">
        <v>2446753.9532833835</v>
      </c>
    </row>
    <row r="105" spans="1:6">
      <c r="A105" s="19" t="s">
        <v>7</v>
      </c>
      <c r="B105" s="19" t="s">
        <v>340</v>
      </c>
      <c r="C105" s="7">
        <v>2018</v>
      </c>
      <c r="D105" s="9" t="s">
        <v>5</v>
      </c>
      <c r="E105" s="9" t="s">
        <v>218</v>
      </c>
      <c r="F105" s="85">
        <v>1245129.8536643358</v>
      </c>
    </row>
    <row r="106" spans="1:6">
      <c r="A106" s="19" t="s">
        <v>8</v>
      </c>
      <c r="B106" s="19" t="s">
        <v>341</v>
      </c>
      <c r="C106" s="7">
        <v>2018</v>
      </c>
      <c r="D106" s="9" t="s">
        <v>5</v>
      </c>
      <c r="E106" s="9" t="s">
        <v>218</v>
      </c>
      <c r="F106" s="85">
        <v>63440.068571428572</v>
      </c>
    </row>
    <row r="107" spans="1:6">
      <c r="A107" s="19" t="s">
        <v>9</v>
      </c>
      <c r="B107" s="19" t="s">
        <v>342</v>
      </c>
      <c r="C107" s="7">
        <v>2018</v>
      </c>
      <c r="D107" s="9" t="s">
        <v>5</v>
      </c>
      <c r="E107" s="9" t="s">
        <v>218</v>
      </c>
      <c r="F107" s="85">
        <v>8254591.7328071715</v>
      </c>
    </row>
    <row r="108" spans="1:6">
      <c r="A108" s="19" t="s">
        <v>10</v>
      </c>
      <c r="B108" s="19" t="s">
        <v>343</v>
      </c>
      <c r="C108" s="7">
        <v>2018</v>
      </c>
      <c r="D108" s="9" t="s">
        <v>5</v>
      </c>
      <c r="E108" s="9" t="s">
        <v>218</v>
      </c>
      <c r="F108" s="85">
        <v>982555.13064646465</v>
      </c>
    </row>
    <row r="109" spans="1:6">
      <c r="A109" s="19" t="s">
        <v>11</v>
      </c>
      <c r="B109" s="19" t="s">
        <v>344</v>
      </c>
      <c r="C109" s="7">
        <v>2018</v>
      </c>
      <c r="D109" s="9" t="s">
        <v>5</v>
      </c>
      <c r="E109" s="9" t="s">
        <v>218</v>
      </c>
      <c r="F109" s="85">
        <v>13798731.601467425</v>
      </c>
    </row>
    <row r="110" spans="1:6">
      <c r="A110" s="19" t="s">
        <v>12</v>
      </c>
      <c r="B110" s="19" t="s">
        <v>345</v>
      </c>
      <c r="C110" s="7">
        <v>2018</v>
      </c>
      <c r="D110" s="9" t="s">
        <v>5</v>
      </c>
      <c r="E110" s="9" t="s">
        <v>218</v>
      </c>
      <c r="F110" s="85">
        <v>8321393.1600729702</v>
      </c>
    </row>
    <row r="111" spans="1:6">
      <c r="A111" s="19" t="s">
        <v>13</v>
      </c>
      <c r="B111" s="19" t="s">
        <v>346</v>
      </c>
      <c r="C111" s="7">
        <v>2018</v>
      </c>
      <c r="D111" s="9" t="s">
        <v>5</v>
      </c>
      <c r="E111" s="9" t="s">
        <v>218</v>
      </c>
      <c r="F111" s="85">
        <v>5241577.8113801954</v>
      </c>
    </row>
    <row r="112" spans="1:6">
      <c r="A112" s="19" t="s">
        <v>14</v>
      </c>
      <c r="B112" s="19" t="s">
        <v>347</v>
      </c>
      <c r="C112" s="7">
        <v>2018</v>
      </c>
      <c r="D112" s="9" t="s">
        <v>5</v>
      </c>
      <c r="E112" s="9" t="s">
        <v>218</v>
      </c>
      <c r="F112" s="85">
        <v>4482011.389607437</v>
      </c>
    </row>
    <row r="113" spans="1:6">
      <c r="A113" s="19" t="s">
        <v>15</v>
      </c>
      <c r="B113" s="19" t="s">
        <v>348</v>
      </c>
      <c r="C113" s="7">
        <v>2018</v>
      </c>
      <c r="D113" s="9" t="s">
        <v>5</v>
      </c>
      <c r="E113" s="9" t="s">
        <v>218</v>
      </c>
      <c r="F113" s="85">
        <v>5770713.9952090895</v>
      </c>
    </row>
    <row r="114" spans="1:6">
      <c r="A114" s="19" t="s">
        <v>16</v>
      </c>
      <c r="B114" s="19" t="s">
        <v>349</v>
      </c>
      <c r="C114" s="7">
        <v>2018</v>
      </c>
      <c r="D114" s="9" t="s">
        <v>5</v>
      </c>
      <c r="E114" s="9" t="s">
        <v>218</v>
      </c>
      <c r="F114" s="85">
        <v>12098456.968698516</v>
      </c>
    </row>
    <row r="115" spans="1:6">
      <c r="A115" s="19" t="s">
        <v>17</v>
      </c>
      <c r="B115" s="19" t="s">
        <v>350</v>
      </c>
      <c r="C115" s="7">
        <v>2018</v>
      </c>
      <c r="D115" s="9" t="s">
        <v>5</v>
      </c>
      <c r="E115" s="9" t="s">
        <v>218</v>
      </c>
      <c r="F115" s="85">
        <v>6170555.0485248435</v>
      </c>
    </row>
    <row r="116" spans="1:6">
      <c r="A116" s="19" t="s">
        <v>18</v>
      </c>
      <c r="B116" s="19" t="s">
        <v>351</v>
      </c>
      <c r="C116" s="7">
        <v>2018</v>
      </c>
      <c r="D116" s="9" t="s">
        <v>5</v>
      </c>
      <c r="E116" s="9" t="s">
        <v>218</v>
      </c>
      <c r="F116" s="85">
        <v>94890.423897794928</v>
      </c>
    </row>
    <row r="117" spans="1:6">
      <c r="A117" s="19" t="s">
        <v>19</v>
      </c>
      <c r="B117" s="19" t="s">
        <v>352</v>
      </c>
      <c r="C117" s="7">
        <v>2018</v>
      </c>
      <c r="D117" s="9" t="s">
        <v>5</v>
      </c>
      <c r="E117" s="9" t="s">
        <v>218</v>
      </c>
      <c r="F117" s="85">
        <v>40422.526254166682</v>
      </c>
    </row>
    <row r="118" spans="1:6">
      <c r="A118" s="19" t="s">
        <v>20</v>
      </c>
      <c r="B118" s="19" t="s">
        <v>353</v>
      </c>
      <c r="C118" s="7">
        <v>2018</v>
      </c>
      <c r="D118" s="9" t="s">
        <v>5</v>
      </c>
      <c r="E118" s="9" t="s">
        <v>218</v>
      </c>
      <c r="F118" s="85">
        <v>17622.241269841266</v>
      </c>
    </row>
    <row r="119" spans="1:6">
      <c r="A119" s="19" t="s">
        <v>21</v>
      </c>
      <c r="B119" s="19" t="s">
        <v>354</v>
      </c>
      <c r="C119" s="7">
        <v>2018</v>
      </c>
      <c r="D119" s="9" t="s">
        <v>5</v>
      </c>
      <c r="E119" s="9" t="s">
        <v>218</v>
      </c>
      <c r="F119" s="85">
        <v>0</v>
      </c>
    </row>
    <row r="120" spans="1:6">
      <c r="A120" s="19" t="s">
        <v>22</v>
      </c>
      <c r="B120" s="19" t="s">
        <v>355</v>
      </c>
      <c r="C120" s="7">
        <v>2018</v>
      </c>
      <c r="D120" s="9" t="s">
        <v>5</v>
      </c>
      <c r="E120" s="9" t="s">
        <v>218</v>
      </c>
      <c r="F120" s="85">
        <v>12218269.747160513</v>
      </c>
    </row>
    <row r="121" spans="1:6">
      <c r="A121" s="19" t="s">
        <v>23</v>
      </c>
      <c r="B121" s="19" t="s">
        <v>356</v>
      </c>
      <c r="C121" s="7">
        <v>2018</v>
      </c>
      <c r="D121" s="9" t="s">
        <v>5</v>
      </c>
      <c r="E121" s="9" t="s">
        <v>218</v>
      </c>
      <c r="F121" s="85">
        <v>45851.025834077438</v>
      </c>
    </row>
    <row r="122" spans="1:6">
      <c r="A122" s="19" t="s">
        <v>24</v>
      </c>
      <c r="B122" s="19" t="s">
        <v>357</v>
      </c>
      <c r="C122" s="7">
        <v>2018</v>
      </c>
      <c r="D122" s="9" t="s">
        <v>5</v>
      </c>
      <c r="E122" s="9" t="s">
        <v>218</v>
      </c>
      <c r="F122" s="85">
        <v>1321369.0667071373</v>
      </c>
    </row>
    <row r="123" spans="1:6">
      <c r="A123" s="19" t="s">
        <v>25</v>
      </c>
      <c r="B123" s="19" t="s">
        <v>358</v>
      </c>
      <c r="C123" s="7">
        <v>2018</v>
      </c>
      <c r="D123" s="9" t="s">
        <v>5</v>
      </c>
      <c r="E123" s="9" t="s">
        <v>218</v>
      </c>
      <c r="F123" s="85">
        <v>1951126.947854283</v>
      </c>
    </row>
    <row r="124" spans="1:6">
      <c r="A124" s="19" t="s">
        <v>26</v>
      </c>
      <c r="B124" s="19" t="s">
        <v>359</v>
      </c>
      <c r="C124" s="7">
        <v>2018</v>
      </c>
      <c r="D124" s="9" t="s">
        <v>5</v>
      </c>
      <c r="E124" s="9" t="s">
        <v>218</v>
      </c>
      <c r="F124" s="85">
        <v>1020653.5082292568</v>
      </c>
    </row>
    <row r="125" spans="1:6">
      <c r="A125" s="19" t="s">
        <v>27</v>
      </c>
      <c r="B125" s="19" t="s">
        <v>360</v>
      </c>
      <c r="C125" s="7">
        <v>2018</v>
      </c>
      <c r="D125" s="9" t="s">
        <v>5</v>
      </c>
      <c r="E125" s="9" t="s">
        <v>218</v>
      </c>
      <c r="F125" s="85">
        <v>7651982.775374962</v>
      </c>
    </row>
    <row r="126" spans="1:6">
      <c r="A126" s="19" t="s">
        <v>28</v>
      </c>
      <c r="B126" s="19" t="s">
        <v>361</v>
      </c>
      <c r="C126" s="7">
        <v>2018</v>
      </c>
      <c r="D126" s="9" t="s">
        <v>5</v>
      </c>
      <c r="E126" s="9" t="s">
        <v>218</v>
      </c>
      <c r="F126" s="85">
        <v>2975284.6899950253</v>
      </c>
    </row>
    <row r="127" spans="1:6">
      <c r="A127" s="19" t="s">
        <v>29</v>
      </c>
      <c r="B127" s="19" t="s">
        <v>362</v>
      </c>
      <c r="C127" s="7">
        <v>2018</v>
      </c>
      <c r="D127" s="9" t="s">
        <v>5</v>
      </c>
      <c r="E127" s="9" t="s">
        <v>218</v>
      </c>
      <c r="F127" s="85">
        <v>13770188.952117518</v>
      </c>
    </row>
    <row r="128" spans="1:6">
      <c r="A128" s="19" t="s">
        <v>30</v>
      </c>
      <c r="B128" s="19" t="s">
        <v>363</v>
      </c>
      <c r="C128" s="7">
        <v>2018</v>
      </c>
      <c r="D128" s="9" t="s">
        <v>5</v>
      </c>
      <c r="E128" s="9" t="s">
        <v>218</v>
      </c>
      <c r="F128" s="85">
        <v>197369.10222222222</v>
      </c>
    </row>
    <row r="129" spans="1:6">
      <c r="A129" s="19" t="s">
        <v>31</v>
      </c>
      <c r="B129" s="19" t="s">
        <v>364</v>
      </c>
      <c r="C129" s="7">
        <v>2018</v>
      </c>
      <c r="D129" s="9" t="s">
        <v>5</v>
      </c>
      <c r="E129" s="9" t="s">
        <v>218</v>
      </c>
      <c r="F129" s="85">
        <v>17168890.988096856</v>
      </c>
    </row>
    <row r="130" spans="1:6">
      <c r="A130" s="19" t="s">
        <v>32</v>
      </c>
      <c r="B130" s="19" t="s">
        <v>365</v>
      </c>
      <c r="C130" s="7">
        <v>2018</v>
      </c>
      <c r="D130" s="9" t="s">
        <v>5</v>
      </c>
      <c r="E130" s="9" t="s">
        <v>218</v>
      </c>
      <c r="F130" s="85">
        <v>208455.73194717075</v>
      </c>
    </row>
    <row r="131" spans="1:6">
      <c r="A131" s="19" t="s">
        <v>33</v>
      </c>
      <c r="B131" s="19" t="s">
        <v>366</v>
      </c>
      <c r="C131" s="7">
        <v>2018</v>
      </c>
      <c r="D131" s="9" t="s">
        <v>5</v>
      </c>
      <c r="E131" s="9" t="s">
        <v>218</v>
      </c>
      <c r="F131" s="85">
        <v>14551426.126720024</v>
      </c>
    </row>
    <row r="132" spans="1:6">
      <c r="A132" s="19" t="s">
        <v>34</v>
      </c>
      <c r="B132" s="19" t="s">
        <v>367</v>
      </c>
      <c r="C132" s="7">
        <v>2018</v>
      </c>
      <c r="D132" s="9" t="s">
        <v>5</v>
      </c>
      <c r="E132" s="9" t="s">
        <v>218</v>
      </c>
      <c r="F132" s="85">
        <v>4593160.4332699105</v>
      </c>
    </row>
    <row r="133" spans="1:6">
      <c r="A133" s="19" t="s">
        <v>35</v>
      </c>
      <c r="B133" s="19" t="s">
        <v>368</v>
      </c>
      <c r="C133" s="7">
        <v>2018</v>
      </c>
      <c r="D133" s="9" t="s">
        <v>5</v>
      </c>
      <c r="E133" s="9" t="s">
        <v>218</v>
      </c>
      <c r="F133" s="85">
        <v>0</v>
      </c>
    </row>
    <row r="134" spans="1:6">
      <c r="A134" s="20" t="s">
        <v>3</v>
      </c>
      <c r="B134" s="19" t="s">
        <v>336</v>
      </c>
      <c r="C134" s="7">
        <v>2019</v>
      </c>
      <c r="D134" s="9" t="s">
        <v>5</v>
      </c>
      <c r="E134" s="9" t="s">
        <v>218</v>
      </c>
      <c r="F134" s="84">
        <f>AVERAGE(F135:F166)</f>
        <v>4833543.2740624985</v>
      </c>
    </row>
    <row r="135" spans="1:6">
      <c r="A135" s="20" t="s">
        <v>4</v>
      </c>
      <c r="B135" s="19" t="s">
        <v>337</v>
      </c>
      <c r="C135" s="7">
        <v>2019</v>
      </c>
      <c r="D135" s="9" t="s">
        <v>5</v>
      </c>
      <c r="E135" s="9" t="s">
        <v>218</v>
      </c>
      <c r="F135" s="85">
        <v>0</v>
      </c>
    </row>
    <row r="136" spans="1:6">
      <c r="A136" s="19" t="s">
        <v>5</v>
      </c>
      <c r="B136" s="19" t="s">
        <v>338</v>
      </c>
      <c r="C136" s="7">
        <v>2019</v>
      </c>
      <c r="D136" s="9" t="s">
        <v>5</v>
      </c>
      <c r="E136" s="9" t="s">
        <v>218</v>
      </c>
      <c r="F136" s="85">
        <v>7764525.0385310538</v>
      </c>
    </row>
    <row r="137" spans="1:6">
      <c r="A137" s="19" t="s">
        <v>6</v>
      </c>
      <c r="B137" s="19" t="s">
        <v>339</v>
      </c>
      <c r="C137" s="7">
        <v>2019</v>
      </c>
      <c r="D137" s="9" t="s">
        <v>5</v>
      </c>
      <c r="E137" s="9" t="s">
        <v>218</v>
      </c>
      <c r="F137" s="85">
        <v>2662640.3528986527</v>
      </c>
    </row>
    <row r="138" spans="1:6">
      <c r="A138" s="19" t="s">
        <v>7</v>
      </c>
      <c r="B138" s="19" t="s">
        <v>340</v>
      </c>
      <c r="C138" s="7">
        <v>2019</v>
      </c>
      <c r="D138" s="9" t="s">
        <v>5</v>
      </c>
      <c r="E138" s="9" t="s">
        <v>218</v>
      </c>
      <c r="F138" s="85">
        <v>1218255.202426034</v>
      </c>
    </row>
    <row r="139" spans="1:6">
      <c r="A139" s="19" t="s">
        <v>8</v>
      </c>
      <c r="B139" s="19" t="s">
        <v>341</v>
      </c>
      <c r="C139" s="7">
        <v>2019</v>
      </c>
      <c r="D139" s="9" t="s">
        <v>5</v>
      </c>
      <c r="E139" s="9" t="s">
        <v>218</v>
      </c>
      <c r="F139" s="85">
        <v>63440.068571428572</v>
      </c>
    </row>
    <row r="140" spans="1:6">
      <c r="A140" s="19" t="s">
        <v>9</v>
      </c>
      <c r="B140" s="19" t="s">
        <v>342</v>
      </c>
      <c r="C140" s="7">
        <v>2019</v>
      </c>
      <c r="D140" s="9" t="s">
        <v>5</v>
      </c>
      <c r="E140" s="9" t="s">
        <v>218</v>
      </c>
      <c r="F140" s="85">
        <v>8141677.5645971522</v>
      </c>
    </row>
    <row r="141" spans="1:6">
      <c r="A141" s="19" t="s">
        <v>10</v>
      </c>
      <c r="B141" s="19" t="s">
        <v>343</v>
      </c>
      <c r="C141" s="7">
        <v>2019</v>
      </c>
      <c r="D141" s="9" t="s">
        <v>5</v>
      </c>
      <c r="E141" s="9" t="s">
        <v>218</v>
      </c>
      <c r="F141" s="85">
        <v>992276.42684624018</v>
      </c>
    </row>
    <row r="142" spans="1:6">
      <c r="A142" s="19" t="s">
        <v>11</v>
      </c>
      <c r="B142" s="19" t="s">
        <v>344</v>
      </c>
      <c r="C142" s="7">
        <v>2019</v>
      </c>
      <c r="D142" s="9" t="s">
        <v>5</v>
      </c>
      <c r="E142" s="9" t="s">
        <v>218</v>
      </c>
      <c r="F142" s="85">
        <v>11333749.826465057</v>
      </c>
    </row>
    <row r="143" spans="1:6">
      <c r="A143" s="19" t="s">
        <v>12</v>
      </c>
      <c r="B143" s="19" t="s">
        <v>345</v>
      </c>
      <c r="C143" s="7">
        <v>2019</v>
      </c>
      <c r="D143" s="9" t="s">
        <v>5</v>
      </c>
      <c r="E143" s="9" t="s">
        <v>218</v>
      </c>
      <c r="F143" s="85">
        <v>8184265.2072323561</v>
      </c>
    </row>
    <row r="144" spans="1:6">
      <c r="A144" s="19" t="s">
        <v>13</v>
      </c>
      <c r="B144" s="19" t="s">
        <v>346</v>
      </c>
      <c r="C144" s="7">
        <v>2019</v>
      </c>
      <c r="D144" s="9" t="s">
        <v>5</v>
      </c>
      <c r="E144" s="9" t="s">
        <v>218</v>
      </c>
      <c r="F144" s="85">
        <v>5103108.3657996617</v>
      </c>
    </row>
    <row r="145" spans="1:6">
      <c r="A145" s="19" t="s">
        <v>14</v>
      </c>
      <c r="B145" s="19" t="s">
        <v>347</v>
      </c>
      <c r="C145" s="7">
        <v>2019</v>
      </c>
      <c r="D145" s="9" t="s">
        <v>5</v>
      </c>
      <c r="E145" s="9" t="s">
        <v>218</v>
      </c>
      <c r="F145" s="85">
        <v>4445730.1945155626</v>
      </c>
    </row>
    <row r="146" spans="1:6">
      <c r="A146" s="19" t="s">
        <v>15</v>
      </c>
      <c r="B146" s="19" t="s">
        <v>348</v>
      </c>
      <c r="C146" s="7">
        <v>2019</v>
      </c>
      <c r="D146" s="9" t="s">
        <v>5</v>
      </c>
      <c r="E146" s="9" t="s">
        <v>218</v>
      </c>
      <c r="F146" s="85">
        <v>5710749.953827437</v>
      </c>
    </row>
    <row r="147" spans="1:6">
      <c r="A147" s="19" t="s">
        <v>16</v>
      </c>
      <c r="B147" s="19" t="s">
        <v>349</v>
      </c>
      <c r="C147" s="7">
        <v>2019</v>
      </c>
      <c r="D147" s="9" t="s">
        <v>5</v>
      </c>
      <c r="E147" s="9" t="s">
        <v>218</v>
      </c>
      <c r="F147" s="85">
        <v>9560820.3294892926</v>
      </c>
    </row>
    <row r="148" spans="1:6">
      <c r="A148" s="19" t="s">
        <v>17</v>
      </c>
      <c r="B148" s="19" t="s">
        <v>350</v>
      </c>
      <c r="C148" s="7">
        <v>2019</v>
      </c>
      <c r="D148" s="9" t="s">
        <v>5</v>
      </c>
      <c r="E148" s="9" t="s">
        <v>218</v>
      </c>
      <c r="F148" s="85">
        <v>6171633.6923771352</v>
      </c>
    </row>
    <row r="149" spans="1:6">
      <c r="A149" s="19" t="s">
        <v>18</v>
      </c>
      <c r="B149" s="19" t="s">
        <v>351</v>
      </c>
      <c r="C149" s="7">
        <v>2019</v>
      </c>
      <c r="D149" s="9" t="s">
        <v>5</v>
      </c>
      <c r="E149" s="9" t="s">
        <v>218</v>
      </c>
      <c r="F149" s="85">
        <v>102270.68291577735</v>
      </c>
    </row>
    <row r="150" spans="1:6">
      <c r="A150" s="19" t="s">
        <v>19</v>
      </c>
      <c r="B150" s="19" t="s">
        <v>352</v>
      </c>
      <c r="C150" s="7">
        <v>2019</v>
      </c>
      <c r="D150" s="9" t="s">
        <v>5</v>
      </c>
      <c r="E150" s="9" t="s">
        <v>218</v>
      </c>
      <c r="F150" s="85">
        <v>40493.955748687309</v>
      </c>
    </row>
    <row r="151" spans="1:6">
      <c r="A151" s="19" t="s">
        <v>20</v>
      </c>
      <c r="B151" s="19" t="s">
        <v>353</v>
      </c>
      <c r="C151" s="7">
        <v>2019</v>
      </c>
      <c r="D151" s="9" t="s">
        <v>5</v>
      </c>
      <c r="E151" s="9" t="s">
        <v>218</v>
      </c>
      <c r="F151" s="85">
        <v>17622.241269841266</v>
      </c>
    </row>
    <row r="152" spans="1:6">
      <c r="A152" s="19" t="s">
        <v>21</v>
      </c>
      <c r="B152" s="19" t="s">
        <v>354</v>
      </c>
      <c r="C152" s="7">
        <v>2019</v>
      </c>
      <c r="D152" s="9" t="s">
        <v>5</v>
      </c>
      <c r="E152" s="9" t="s">
        <v>218</v>
      </c>
      <c r="F152" s="85">
        <v>0</v>
      </c>
    </row>
    <row r="153" spans="1:6">
      <c r="A153" s="19" t="s">
        <v>22</v>
      </c>
      <c r="B153" s="19" t="s">
        <v>355</v>
      </c>
      <c r="C153" s="7">
        <v>2019</v>
      </c>
      <c r="D153" s="9" t="s">
        <v>5</v>
      </c>
      <c r="E153" s="9" t="s">
        <v>218</v>
      </c>
      <c r="F153" s="85">
        <v>17048064.470743023</v>
      </c>
    </row>
    <row r="154" spans="1:6">
      <c r="A154" s="19" t="s">
        <v>23</v>
      </c>
      <c r="B154" s="19" t="s">
        <v>356</v>
      </c>
      <c r="C154" s="7">
        <v>2019</v>
      </c>
      <c r="D154" s="9" t="s">
        <v>5</v>
      </c>
      <c r="E154" s="9" t="s">
        <v>218</v>
      </c>
      <c r="F154" s="85">
        <v>46118.886438529786</v>
      </c>
    </row>
    <row r="155" spans="1:6">
      <c r="A155" s="19" t="s">
        <v>24</v>
      </c>
      <c r="B155" s="19" t="s">
        <v>357</v>
      </c>
      <c r="C155" s="7">
        <v>2019</v>
      </c>
      <c r="D155" s="9" t="s">
        <v>5</v>
      </c>
      <c r="E155" s="9" t="s">
        <v>218</v>
      </c>
      <c r="F155" s="85">
        <v>1283245.5135976931</v>
      </c>
    </row>
    <row r="156" spans="1:6">
      <c r="A156" s="19" t="s">
        <v>25</v>
      </c>
      <c r="B156" s="19" t="s">
        <v>358</v>
      </c>
      <c r="C156" s="7">
        <v>2019</v>
      </c>
      <c r="D156" s="9" t="s">
        <v>5</v>
      </c>
      <c r="E156" s="9" t="s">
        <v>218</v>
      </c>
      <c r="F156" s="85">
        <v>1899041.3300140877</v>
      </c>
    </row>
    <row r="157" spans="1:6">
      <c r="A157" s="19" t="s">
        <v>26</v>
      </c>
      <c r="B157" s="19" t="s">
        <v>359</v>
      </c>
      <c r="C157" s="7">
        <v>2019</v>
      </c>
      <c r="D157" s="9" t="s">
        <v>5</v>
      </c>
      <c r="E157" s="9" t="s">
        <v>218</v>
      </c>
      <c r="F157" s="85">
        <v>1024906.5753166586</v>
      </c>
    </row>
    <row r="158" spans="1:6">
      <c r="A158" s="19" t="s">
        <v>27</v>
      </c>
      <c r="B158" s="19" t="s">
        <v>360</v>
      </c>
      <c r="C158" s="7">
        <v>2019</v>
      </c>
      <c r="D158" s="9" t="s">
        <v>5</v>
      </c>
      <c r="E158" s="9" t="s">
        <v>218</v>
      </c>
      <c r="F158" s="85">
        <v>7558507.804565493</v>
      </c>
    </row>
    <row r="159" spans="1:6">
      <c r="A159" s="19" t="s">
        <v>28</v>
      </c>
      <c r="B159" s="19" t="s">
        <v>361</v>
      </c>
      <c r="C159" s="7">
        <v>2019</v>
      </c>
      <c r="D159" s="9" t="s">
        <v>5</v>
      </c>
      <c r="E159" s="9" t="s">
        <v>218</v>
      </c>
      <c r="F159" s="85">
        <v>5548244.7054957375</v>
      </c>
    </row>
    <row r="160" spans="1:6">
      <c r="A160" s="19" t="s">
        <v>29</v>
      </c>
      <c r="B160" s="19" t="s">
        <v>362</v>
      </c>
      <c r="C160" s="7">
        <v>2019</v>
      </c>
      <c r="D160" s="9" t="s">
        <v>5</v>
      </c>
      <c r="E160" s="9" t="s">
        <v>218</v>
      </c>
      <c r="F160" s="85">
        <v>11931982.221440006</v>
      </c>
    </row>
    <row r="161" spans="1:6">
      <c r="A161" s="19" t="s">
        <v>30</v>
      </c>
      <c r="B161" s="19" t="s">
        <v>363</v>
      </c>
      <c r="C161" s="7">
        <v>2019</v>
      </c>
      <c r="D161" s="9" t="s">
        <v>5</v>
      </c>
      <c r="E161" s="9" t="s">
        <v>218</v>
      </c>
      <c r="F161" s="85">
        <v>197369.10222222222</v>
      </c>
    </row>
    <row r="162" spans="1:6">
      <c r="A162" s="19" t="s">
        <v>31</v>
      </c>
      <c r="B162" s="19" t="s">
        <v>364</v>
      </c>
      <c r="C162" s="7">
        <v>2019</v>
      </c>
      <c r="D162" s="9" t="s">
        <v>5</v>
      </c>
      <c r="E162" s="9" t="s">
        <v>218</v>
      </c>
      <c r="F162" s="85">
        <v>17679345.647770409</v>
      </c>
    </row>
    <row r="163" spans="1:6">
      <c r="A163" s="19" t="s">
        <v>32</v>
      </c>
      <c r="B163" s="19" t="s">
        <v>365</v>
      </c>
      <c r="C163" s="7">
        <v>2019</v>
      </c>
      <c r="D163" s="9" t="s">
        <v>5</v>
      </c>
      <c r="E163" s="9" t="s">
        <v>218</v>
      </c>
      <c r="F163" s="85">
        <v>201287.73675708257</v>
      </c>
    </row>
    <row r="164" spans="1:6">
      <c r="A164" s="19" t="s">
        <v>33</v>
      </c>
      <c r="B164" s="19" t="s">
        <v>366</v>
      </c>
      <c r="C164" s="7">
        <v>2019</v>
      </c>
      <c r="D164" s="9" t="s">
        <v>5</v>
      </c>
      <c r="E164" s="9" t="s">
        <v>218</v>
      </c>
      <c r="F164" s="85">
        <v>14279434.563570363</v>
      </c>
    </row>
    <row r="165" spans="1:6">
      <c r="A165" s="19" t="s">
        <v>34</v>
      </c>
      <c r="B165" s="19" t="s">
        <v>367</v>
      </c>
      <c r="C165" s="7">
        <v>2019</v>
      </c>
      <c r="D165" s="9" t="s">
        <v>5</v>
      </c>
      <c r="E165" s="9" t="s">
        <v>218</v>
      </c>
      <c r="F165" s="85">
        <v>4462577.1085573193</v>
      </c>
    </row>
    <row r="166" spans="1:6">
      <c r="A166" s="19" t="s">
        <v>35</v>
      </c>
      <c r="B166" s="19" t="s">
        <v>368</v>
      </c>
      <c r="C166" s="7">
        <v>2019</v>
      </c>
      <c r="D166" s="9" t="s">
        <v>5</v>
      </c>
      <c r="E166" s="9" t="s">
        <v>218</v>
      </c>
      <c r="F166" s="85">
        <v>0</v>
      </c>
    </row>
    <row r="167" spans="1:6">
      <c r="A167" s="20" t="s">
        <v>3</v>
      </c>
      <c r="B167" s="19" t="s">
        <v>336</v>
      </c>
      <c r="C167" s="7">
        <v>2020</v>
      </c>
      <c r="D167" s="9" t="s">
        <v>5</v>
      </c>
      <c r="E167" s="9" t="s">
        <v>218</v>
      </c>
      <c r="F167" s="84">
        <f>AVERAGE(F168:F199)</f>
        <v>4197323.5633343747</v>
      </c>
    </row>
    <row r="168" spans="1:6">
      <c r="A168" s="20" t="s">
        <v>4</v>
      </c>
      <c r="B168" s="19" t="s">
        <v>337</v>
      </c>
      <c r="C168" s="7">
        <v>2020</v>
      </c>
      <c r="D168" s="9" t="s">
        <v>5</v>
      </c>
      <c r="E168" s="9" t="s">
        <v>218</v>
      </c>
      <c r="F168" s="85">
        <v>0</v>
      </c>
    </row>
    <row r="169" spans="1:6">
      <c r="A169" s="19" t="s">
        <v>5</v>
      </c>
      <c r="B169" s="19" t="s">
        <v>338</v>
      </c>
      <c r="C169" s="7">
        <v>2020</v>
      </c>
      <c r="D169" s="9" t="s">
        <v>5</v>
      </c>
      <c r="E169" s="9" t="s">
        <v>218</v>
      </c>
      <c r="F169" s="85">
        <v>6328743.0038095843</v>
      </c>
    </row>
    <row r="170" spans="1:6">
      <c r="A170" s="19" t="s">
        <v>6</v>
      </c>
      <c r="B170" s="19" t="s">
        <v>339</v>
      </c>
      <c r="C170" s="7">
        <v>2020</v>
      </c>
      <c r="D170" s="9" t="s">
        <v>5</v>
      </c>
      <c r="E170" s="9" t="s">
        <v>218</v>
      </c>
      <c r="F170" s="85">
        <v>2343648.0266122059</v>
      </c>
    </row>
    <row r="171" spans="1:6">
      <c r="A171" s="19" t="s">
        <v>7</v>
      </c>
      <c r="B171" s="19" t="s">
        <v>340</v>
      </c>
      <c r="C171" s="7">
        <v>2020</v>
      </c>
      <c r="D171" s="9" t="s">
        <v>5</v>
      </c>
      <c r="E171" s="9" t="s">
        <v>218</v>
      </c>
      <c r="F171" s="85">
        <v>1350678.4585583413</v>
      </c>
    </row>
    <row r="172" spans="1:6">
      <c r="A172" s="19" t="s">
        <v>8</v>
      </c>
      <c r="B172" s="19" t="s">
        <v>341</v>
      </c>
      <c r="C172" s="7">
        <v>2020</v>
      </c>
      <c r="D172" s="9" t="s">
        <v>5</v>
      </c>
      <c r="E172" s="9" t="s">
        <v>218</v>
      </c>
      <c r="F172" s="85">
        <v>39350.277474083836</v>
      </c>
    </row>
    <row r="173" spans="1:6">
      <c r="A173" s="19" t="s">
        <v>9</v>
      </c>
      <c r="B173" s="19" t="s">
        <v>342</v>
      </c>
      <c r="C173" s="7">
        <v>2020</v>
      </c>
      <c r="D173" s="9" t="s">
        <v>5</v>
      </c>
      <c r="E173" s="9" t="s">
        <v>218</v>
      </c>
      <c r="F173" s="85">
        <v>8672194.1063237265</v>
      </c>
    </row>
    <row r="174" spans="1:6">
      <c r="A174" s="19" t="s">
        <v>10</v>
      </c>
      <c r="B174" s="19" t="s">
        <v>343</v>
      </c>
      <c r="C174" s="7">
        <v>2020</v>
      </c>
      <c r="D174" s="9" t="s">
        <v>5</v>
      </c>
      <c r="E174" s="9" t="s">
        <v>218</v>
      </c>
      <c r="F174" s="85">
        <v>627358.65407545248</v>
      </c>
    </row>
    <row r="175" spans="1:6">
      <c r="A175" s="19" t="s">
        <v>11</v>
      </c>
      <c r="B175" s="19" t="s">
        <v>344</v>
      </c>
      <c r="C175" s="7">
        <v>2020</v>
      </c>
      <c r="D175" s="9" t="s">
        <v>5</v>
      </c>
      <c r="E175" s="9" t="s">
        <v>218</v>
      </c>
      <c r="F175" s="85">
        <v>6935973.9987333314</v>
      </c>
    </row>
    <row r="176" spans="1:6">
      <c r="A176" s="19" t="s">
        <v>12</v>
      </c>
      <c r="B176" s="19" t="s">
        <v>345</v>
      </c>
      <c r="C176" s="7">
        <v>2020</v>
      </c>
      <c r="D176" s="9" t="s">
        <v>5</v>
      </c>
      <c r="E176" s="9" t="s">
        <v>218</v>
      </c>
      <c r="F176" s="85">
        <v>6183619.0825763606</v>
      </c>
    </row>
    <row r="177" spans="1:6">
      <c r="A177" s="19" t="s">
        <v>13</v>
      </c>
      <c r="B177" s="19" t="s">
        <v>346</v>
      </c>
      <c r="C177" s="7">
        <v>2020</v>
      </c>
      <c r="D177" s="9" t="s">
        <v>5</v>
      </c>
      <c r="E177" s="9" t="s">
        <v>218</v>
      </c>
      <c r="F177" s="85">
        <v>4257934.8549192008</v>
      </c>
    </row>
    <row r="178" spans="1:6">
      <c r="A178" s="19" t="s">
        <v>14</v>
      </c>
      <c r="B178" s="19" t="s">
        <v>347</v>
      </c>
      <c r="C178" s="7">
        <v>2020</v>
      </c>
      <c r="D178" s="9" t="s">
        <v>5</v>
      </c>
      <c r="E178" s="9" t="s">
        <v>218</v>
      </c>
      <c r="F178" s="85">
        <v>7105307.0899261013</v>
      </c>
    </row>
    <row r="179" spans="1:6">
      <c r="A179" s="19" t="s">
        <v>15</v>
      </c>
      <c r="B179" s="19" t="s">
        <v>348</v>
      </c>
      <c r="C179" s="7">
        <v>2020</v>
      </c>
      <c r="D179" s="9" t="s">
        <v>5</v>
      </c>
      <c r="E179" s="9" t="s">
        <v>218</v>
      </c>
      <c r="F179" s="85">
        <v>4276139.3542792974</v>
      </c>
    </row>
    <row r="180" spans="1:6">
      <c r="A180" s="19" t="s">
        <v>16</v>
      </c>
      <c r="B180" s="19" t="s">
        <v>349</v>
      </c>
      <c r="C180" s="7">
        <v>2020</v>
      </c>
      <c r="D180" s="9" t="s">
        <v>5</v>
      </c>
      <c r="E180" s="9" t="s">
        <v>218</v>
      </c>
      <c r="F180" s="85">
        <v>5541148.1499176277</v>
      </c>
    </row>
    <row r="181" spans="1:6">
      <c r="A181" s="19" t="s">
        <v>17</v>
      </c>
      <c r="B181" s="19" t="s">
        <v>350</v>
      </c>
      <c r="C181" s="7">
        <v>2020</v>
      </c>
      <c r="D181" s="9" t="s">
        <v>5</v>
      </c>
      <c r="E181" s="9" t="s">
        <v>218</v>
      </c>
      <c r="F181" s="85">
        <v>4632804.9892700445</v>
      </c>
    </row>
    <row r="182" spans="1:6">
      <c r="A182" s="19" t="s">
        <v>18</v>
      </c>
      <c r="B182" s="19" t="s">
        <v>351</v>
      </c>
      <c r="C182" s="7">
        <v>2020</v>
      </c>
      <c r="D182" s="9" t="s">
        <v>5</v>
      </c>
      <c r="E182" s="9" t="s">
        <v>218</v>
      </c>
      <c r="F182" s="85">
        <v>2375614.7941940352</v>
      </c>
    </row>
    <row r="183" spans="1:6">
      <c r="A183" s="19" t="s">
        <v>19</v>
      </c>
      <c r="B183" s="19" t="s">
        <v>352</v>
      </c>
      <c r="C183" s="7">
        <v>2020</v>
      </c>
      <c r="D183" s="9" t="s">
        <v>5</v>
      </c>
      <c r="E183" s="9" t="s">
        <v>218</v>
      </c>
      <c r="F183" s="85">
        <v>24736.539820099788</v>
      </c>
    </row>
    <row r="184" spans="1:6">
      <c r="A184" s="19" t="s">
        <v>20</v>
      </c>
      <c r="B184" s="19" t="s">
        <v>353</v>
      </c>
      <c r="C184" s="7">
        <v>2020</v>
      </c>
      <c r="D184" s="9" t="s">
        <v>5</v>
      </c>
      <c r="E184" s="9" t="s">
        <v>218</v>
      </c>
      <c r="F184" s="85">
        <v>1701224.1782393777</v>
      </c>
    </row>
    <row r="185" spans="1:6">
      <c r="A185" s="19" t="s">
        <v>21</v>
      </c>
      <c r="B185" s="19" t="s">
        <v>354</v>
      </c>
      <c r="C185" s="7">
        <v>2020</v>
      </c>
      <c r="D185" s="9" t="s">
        <v>5</v>
      </c>
      <c r="E185" s="9" t="s">
        <v>218</v>
      </c>
      <c r="F185" s="85">
        <v>8346153.488436712</v>
      </c>
    </row>
    <row r="186" spans="1:6">
      <c r="A186" s="19" t="s">
        <v>22</v>
      </c>
      <c r="B186" s="19" t="s">
        <v>355</v>
      </c>
      <c r="C186" s="7">
        <v>2020</v>
      </c>
      <c r="D186" s="9" t="s">
        <v>5</v>
      </c>
      <c r="E186" s="9" t="s">
        <v>218</v>
      </c>
      <c r="F186" s="85">
        <v>8219815.7977469563</v>
      </c>
    </row>
    <row r="187" spans="1:6">
      <c r="A187" s="19" t="s">
        <v>23</v>
      </c>
      <c r="B187" s="19" t="s">
        <v>356</v>
      </c>
      <c r="C187" s="7">
        <v>2020</v>
      </c>
      <c r="D187" s="9" t="s">
        <v>5</v>
      </c>
      <c r="E187" s="9" t="s">
        <v>218</v>
      </c>
      <c r="F187" s="85">
        <v>27178.228535234473</v>
      </c>
    </row>
    <row r="188" spans="1:6">
      <c r="A188" s="19" t="s">
        <v>24</v>
      </c>
      <c r="B188" s="19" t="s">
        <v>357</v>
      </c>
      <c r="C188" s="7">
        <v>2020</v>
      </c>
      <c r="D188" s="9" t="s">
        <v>5</v>
      </c>
      <c r="E188" s="9" t="s">
        <v>218</v>
      </c>
      <c r="F188" s="85">
        <v>1117920.4228200521</v>
      </c>
    </row>
    <row r="189" spans="1:6">
      <c r="A189" s="19" t="s">
        <v>25</v>
      </c>
      <c r="B189" s="19" t="s">
        <v>358</v>
      </c>
      <c r="C189" s="7">
        <v>2020</v>
      </c>
      <c r="D189" s="9" t="s">
        <v>5</v>
      </c>
      <c r="E189" s="9" t="s">
        <v>218</v>
      </c>
      <c r="F189" s="85">
        <v>1713434.0143236003</v>
      </c>
    </row>
    <row r="190" spans="1:6">
      <c r="A190" s="19" t="s">
        <v>26</v>
      </c>
      <c r="B190" s="19" t="s">
        <v>359</v>
      </c>
      <c r="C190" s="7">
        <v>2020</v>
      </c>
      <c r="D190" s="9" t="s">
        <v>5</v>
      </c>
      <c r="E190" s="9" t="s">
        <v>218</v>
      </c>
      <c r="F190" s="85">
        <v>682455.27413583803</v>
      </c>
    </row>
    <row r="191" spans="1:6">
      <c r="A191" s="19" t="s">
        <v>27</v>
      </c>
      <c r="B191" s="19" t="s">
        <v>360</v>
      </c>
      <c r="C191" s="7">
        <v>2020</v>
      </c>
      <c r="D191" s="9" t="s">
        <v>5</v>
      </c>
      <c r="E191" s="9" t="s">
        <v>218</v>
      </c>
      <c r="F191" s="85">
        <v>5699820.137107851</v>
      </c>
    </row>
    <row r="192" spans="1:6">
      <c r="A192" s="19" t="s">
        <v>28</v>
      </c>
      <c r="B192" s="19" t="s">
        <v>361</v>
      </c>
      <c r="C192" s="7">
        <v>2020</v>
      </c>
      <c r="D192" s="9" t="s">
        <v>5</v>
      </c>
      <c r="E192" s="9" t="s">
        <v>218</v>
      </c>
      <c r="F192" s="85">
        <v>6267019.9745204719</v>
      </c>
    </row>
    <row r="193" spans="1:6">
      <c r="A193" s="19" t="s">
        <v>29</v>
      </c>
      <c r="B193" s="19" t="s">
        <v>362</v>
      </c>
      <c r="C193" s="7">
        <v>2020</v>
      </c>
      <c r="D193" s="9" t="s">
        <v>5</v>
      </c>
      <c r="E193" s="9" t="s">
        <v>218</v>
      </c>
      <c r="F193" s="85">
        <v>10254134.265931375</v>
      </c>
    </row>
    <row r="194" spans="1:6">
      <c r="A194" s="19" t="s">
        <v>30</v>
      </c>
      <c r="B194" s="19" t="s">
        <v>363</v>
      </c>
      <c r="C194" s="7">
        <v>2020</v>
      </c>
      <c r="D194" s="9" t="s">
        <v>5</v>
      </c>
      <c r="E194" s="9" t="s">
        <v>218</v>
      </c>
      <c r="F194" s="85">
        <v>122423.0854749275</v>
      </c>
    </row>
    <row r="195" spans="1:6">
      <c r="A195" s="19" t="s">
        <v>31</v>
      </c>
      <c r="B195" s="19" t="s">
        <v>364</v>
      </c>
      <c r="C195" s="7">
        <v>2020</v>
      </c>
      <c r="D195" s="9" t="s">
        <v>5</v>
      </c>
      <c r="E195" s="9" t="s">
        <v>218</v>
      </c>
      <c r="F195" s="85">
        <v>14381430.875178058</v>
      </c>
    </row>
    <row r="196" spans="1:6">
      <c r="A196" s="19" t="s">
        <v>32</v>
      </c>
      <c r="B196" s="19" t="s">
        <v>365</v>
      </c>
      <c r="C196" s="7">
        <v>2020</v>
      </c>
      <c r="D196" s="9" t="s">
        <v>5</v>
      </c>
      <c r="E196" s="9" t="s">
        <v>218</v>
      </c>
      <c r="F196" s="85">
        <v>449576.78940094227</v>
      </c>
    </row>
    <row r="197" spans="1:6">
      <c r="A197" s="19" t="s">
        <v>33</v>
      </c>
      <c r="B197" s="19" t="s">
        <v>366</v>
      </c>
      <c r="C197" s="7">
        <v>2020</v>
      </c>
      <c r="D197" s="9" t="s">
        <v>5</v>
      </c>
      <c r="E197" s="9" t="s">
        <v>218</v>
      </c>
      <c r="F197" s="85">
        <v>10850463.038155397</v>
      </c>
    </row>
    <row r="198" spans="1:6">
      <c r="A198" s="19" t="s">
        <v>34</v>
      </c>
      <c r="B198" s="19" t="s">
        <v>367</v>
      </c>
      <c r="C198" s="7">
        <v>2020</v>
      </c>
      <c r="D198" s="9" t="s">
        <v>5</v>
      </c>
      <c r="E198" s="9" t="s">
        <v>218</v>
      </c>
      <c r="F198" s="85">
        <v>3786053.0762037099</v>
      </c>
    </row>
    <row r="199" spans="1:6">
      <c r="A199" s="19" t="s">
        <v>35</v>
      </c>
      <c r="B199" s="19" t="s">
        <v>368</v>
      </c>
      <c r="C199" s="7">
        <v>2020</v>
      </c>
      <c r="D199" s="9" t="s">
        <v>5</v>
      </c>
      <c r="E199" s="9" t="s">
        <v>218</v>
      </c>
      <c r="F199" s="85">
        <v>0</v>
      </c>
    </row>
    <row r="200" spans="1:6">
      <c r="A200" s="20" t="s">
        <v>3</v>
      </c>
      <c r="B200" s="19" t="s">
        <v>336</v>
      </c>
      <c r="C200" s="7">
        <v>2021</v>
      </c>
      <c r="D200" s="9" t="s">
        <v>5</v>
      </c>
      <c r="E200" s="9" t="s">
        <v>218</v>
      </c>
      <c r="F200" s="84">
        <f>AVERAGE(F201:F232)</f>
        <v>4156457.796106251</v>
      </c>
    </row>
    <row r="201" spans="1:6">
      <c r="A201" s="20" t="s">
        <v>4</v>
      </c>
      <c r="B201" s="19" t="s">
        <v>337</v>
      </c>
      <c r="C201" s="7">
        <v>2021</v>
      </c>
      <c r="D201" s="9" t="s">
        <v>5</v>
      </c>
      <c r="E201" s="9" t="s">
        <v>218</v>
      </c>
      <c r="F201" s="85">
        <v>0</v>
      </c>
    </row>
    <row r="202" spans="1:6">
      <c r="A202" s="19" t="s">
        <v>5</v>
      </c>
      <c r="B202" s="19" t="s">
        <v>338</v>
      </c>
      <c r="C202" s="7">
        <v>2021</v>
      </c>
      <c r="D202" s="9" t="s">
        <v>5</v>
      </c>
      <c r="E202" s="9" t="s">
        <v>218</v>
      </c>
      <c r="F202" s="85">
        <v>6926396.9670962039</v>
      </c>
    </row>
    <row r="203" spans="1:6">
      <c r="A203" s="19" t="s">
        <v>6</v>
      </c>
      <c r="B203" s="19" t="s">
        <v>339</v>
      </c>
      <c r="C203" s="7">
        <v>2021</v>
      </c>
      <c r="D203" s="9" t="s">
        <v>5</v>
      </c>
      <c r="E203" s="9" t="s">
        <v>218</v>
      </c>
      <c r="F203" s="85">
        <v>2540371.7494588317</v>
      </c>
    </row>
    <row r="204" spans="1:6">
      <c r="A204" s="19" t="s">
        <v>7</v>
      </c>
      <c r="B204" s="19" t="s">
        <v>340</v>
      </c>
      <c r="C204" s="7">
        <v>2021</v>
      </c>
      <c r="D204" s="9" t="s">
        <v>5</v>
      </c>
      <c r="E204" s="9" t="s">
        <v>218</v>
      </c>
      <c r="F204" s="85">
        <v>1021922.5788071929</v>
      </c>
    </row>
    <row r="205" spans="1:6">
      <c r="A205" s="19" t="s">
        <v>8</v>
      </c>
      <c r="B205" s="19" t="s">
        <v>341</v>
      </c>
      <c r="C205" s="7">
        <v>2021</v>
      </c>
      <c r="D205" s="9" t="s">
        <v>5</v>
      </c>
      <c r="E205" s="9" t="s">
        <v>218</v>
      </c>
      <c r="F205" s="85">
        <v>51412.073780139188</v>
      </c>
    </row>
    <row r="206" spans="1:6">
      <c r="A206" s="19" t="s">
        <v>9</v>
      </c>
      <c r="B206" s="19" t="s">
        <v>342</v>
      </c>
      <c r="C206" s="7">
        <v>2021</v>
      </c>
      <c r="D206" s="9" t="s">
        <v>5</v>
      </c>
      <c r="E206" s="9" t="s">
        <v>218</v>
      </c>
      <c r="F206" s="85">
        <v>9404254.7725083921</v>
      </c>
    </row>
    <row r="207" spans="1:6">
      <c r="A207" s="19" t="s">
        <v>10</v>
      </c>
      <c r="B207" s="19" t="s">
        <v>343</v>
      </c>
      <c r="C207" s="7">
        <v>2021</v>
      </c>
      <c r="D207" s="9" t="s">
        <v>5</v>
      </c>
      <c r="E207" s="9" t="s">
        <v>218</v>
      </c>
      <c r="F207" s="85">
        <v>803245.80402832676</v>
      </c>
    </row>
    <row r="208" spans="1:6">
      <c r="A208" s="19" t="s">
        <v>11</v>
      </c>
      <c r="B208" s="19" t="s">
        <v>344</v>
      </c>
      <c r="C208" s="7">
        <v>2021</v>
      </c>
      <c r="D208" s="9" t="s">
        <v>5</v>
      </c>
      <c r="E208" s="9" t="s">
        <v>218</v>
      </c>
      <c r="F208" s="85">
        <v>5276803.2837835811</v>
      </c>
    </row>
    <row r="209" spans="1:6">
      <c r="A209" s="19" t="s">
        <v>12</v>
      </c>
      <c r="B209" s="19" t="s">
        <v>345</v>
      </c>
      <c r="C209" s="7">
        <v>2021</v>
      </c>
      <c r="D209" s="9" t="s">
        <v>5</v>
      </c>
      <c r="E209" s="9" t="s">
        <v>218</v>
      </c>
      <c r="F209" s="85">
        <v>6359901.0598094156</v>
      </c>
    </row>
    <row r="210" spans="1:6">
      <c r="A210" s="19" t="s">
        <v>13</v>
      </c>
      <c r="B210" s="19" t="s">
        <v>346</v>
      </c>
      <c r="C210" s="7">
        <v>2021</v>
      </c>
      <c r="D210" s="9" t="s">
        <v>5</v>
      </c>
      <c r="E210" s="9" t="s">
        <v>218</v>
      </c>
      <c r="F210" s="85">
        <v>4567394.9235717319</v>
      </c>
    </row>
    <row r="211" spans="1:6">
      <c r="A211" s="19" t="s">
        <v>14</v>
      </c>
      <c r="B211" s="19" t="s">
        <v>347</v>
      </c>
      <c r="C211" s="7">
        <v>2021</v>
      </c>
      <c r="D211" s="9" t="s">
        <v>5</v>
      </c>
      <c r="E211" s="9" t="s">
        <v>218</v>
      </c>
      <c r="F211" s="85">
        <v>5891355.2822902892</v>
      </c>
    </row>
    <row r="212" spans="1:6">
      <c r="A212" s="19" t="s">
        <v>15</v>
      </c>
      <c r="B212" s="19" t="s">
        <v>348</v>
      </c>
      <c r="C212" s="7">
        <v>2021</v>
      </c>
      <c r="D212" s="9" t="s">
        <v>5</v>
      </c>
      <c r="E212" s="9" t="s">
        <v>218</v>
      </c>
      <c r="F212" s="85">
        <v>4592277.4258514261</v>
      </c>
    </row>
    <row r="213" spans="1:6">
      <c r="A213" s="19" t="s">
        <v>16</v>
      </c>
      <c r="B213" s="19" t="s">
        <v>349</v>
      </c>
      <c r="C213" s="7">
        <v>2021</v>
      </c>
      <c r="D213" s="9" t="s">
        <v>5</v>
      </c>
      <c r="E213" s="9" t="s">
        <v>218</v>
      </c>
      <c r="F213" s="85">
        <v>3862013.6070000003</v>
      </c>
    </row>
    <row r="214" spans="1:6">
      <c r="A214" s="19" t="s">
        <v>17</v>
      </c>
      <c r="B214" s="19" t="s">
        <v>350</v>
      </c>
      <c r="C214" s="7">
        <v>2021</v>
      </c>
      <c r="D214" s="9" t="s">
        <v>5</v>
      </c>
      <c r="E214" s="9" t="s">
        <v>218</v>
      </c>
      <c r="F214" s="85">
        <v>4700502.6666852785</v>
      </c>
    </row>
    <row r="215" spans="1:6">
      <c r="A215" s="19" t="s">
        <v>18</v>
      </c>
      <c r="B215" s="19" t="s">
        <v>351</v>
      </c>
      <c r="C215" s="7">
        <v>2021</v>
      </c>
      <c r="D215" s="9" t="s">
        <v>5</v>
      </c>
      <c r="E215" s="9" t="s">
        <v>218</v>
      </c>
      <c r="F215" s="85">
        <v>2499479.6644601058</v>
      </c>
    </row>
    <row r="216" spans="1:6">
      <c r="A216" s="19" t="s">
        <v>19</v>
      </c>
      <c r="B216" s="19" t="s">
        <v>352</v>
      </c>
      <c r="C216" s="7">
        <v>2021</v>
      </c>
      <c r="D216" s="9" t="s">
        <v>5</v>
      </c>
      <c r="E216" s="9" t="s">
        <v>218</v>
      </c>
      <c r="F216" s="85">
        <v>7202.9427316097317</v>
      </c>
    </row>
    <row r="217" spans="1:6">
      <c r="A217" s="19" t="s">
        <v>20</v>
      </c>
      <c r="B217" s="19" t="s">
        <v>353</v>
      </c>
      <c r="C217" s="7">
        <v>2021</v>
      </c>
      <c r="D217" s="9" t="s">
        <v>5</v>
      </c>
      <c r="E217" s="9" t="s">
        <v>218</v>
      </c>
      <c r="F217" s="85">
        <v>1827505.1376962287</v>
      </c>
    </row>
    <row r="218" spans="1:6">
      <c r="A218" s="19" t="s">
        <v>21</v>
      </c>
      <c r="B218" s="19" t="s">
        <v>354</v>
      </c>
      <c r="C218" s="7">
        <v>2021</v>
      </c>
      <c r="D218" s="9" t="s">
        <v>5</v>
      </c>
      <c r="E218" s="9" t="s">
        <v>218</v>
      </c>
      <c r="F218" s="85">
        <v>0</v>
      </c>
    </row>
    <row r="219" spans="1:6">
      <c r="A219" s="19" t="s">
        <v>22</v>
      </c>
      <c r="B219" s="19" t="s">
        <v>355</v>
      </c>
      <c r="C219" s="7">
        <v>2021</v>
      </c>
      <c r="D219" s="9" t="s">
        <v>5</v>
      </c>
      <c r="E219" s="9" t="s">
        <v>218</v>
      </c>
      <c r="F219" s="85">
        <v>17020643.257109381</v>
      </c>
    </row>
    <row r="220" spans="1:6">
      <c r="A220" s="19" t="s">
        <v>23</v>
      </c>
      <c r="B220" s="19" t="s">
        <v>356</v>
      </c>
      <c r="C220" s="7">
        <v>2021</v>
      </c>
      <c r="D220" s="9" t="s">
        <v>5</v>
      </c>
      <c r="E220" s="9" t="s">
        <v>218</v>
      </c>
      <c r="F220" s="86">
        <v>27011.035243536491</v>
      </c>
    </row>
    <row r="221" spans="1:6">
      <c r="A221" s="19" t="s">
        <v>24</v>
      </c>
      <c r="B221" s="19" t="s">
        <v>357</v>
      </c>
      <c r="C221" s="7">
        <v>2021</v>
      </c>
      <c r="D221" s="9" t="s">
        <v>5</v>
      </c>
      <c r="E221" s="9" t="s">
        <v>218</v>
      </c>
      <c r="F221" s="86">
        <v>1158909.6367877673</v>
      </c>
    </row>
    <row r="222" spans="1:6">
      <c r="A222" s="19" t="s">
        <v>25</v>
      </c>
      <c r="B222" s="19" t="s">
        <v>358</v>
      </c>
      <c r="C222" s="7">
        <v>2021</v>
      </c>
      <c r="D222" s="9" t="s">
        <v>5</v>
      </c>
      <c r="E222" s="9" t="s">
        <v>218</v>
      </c>
      <c r="F222" s="86">
        <v>1733277.8328882407</v>
      </c>
    </row>
    <row r="223" spans="1:6">
      <c r="A223" s="19" t="s">
        <v>26</v>
      </c>
      <c r="B223" s="19" t="s">
        <v>359</v>
      </c>
      <c r="C223" s="7">
        <v>2021</v>
      </c>
      <c r="D223" s="9" t="s">
        <v>5</v>
      </c>
      <c r="E223" s="9" t="s">
        <v>218</v>
      </c>
      <c r="F223" s="86">
        <v>819866.1957198946</v>
      </c>
    </row>
    <row r="224" spans="1:6">
      <c r="A224" s="19" t="s">
        <v>27</v>
      </c>
      <c r="B224" s="19" t="s">
        <v>360</v>
      </c>
      <c r="C224" s="7">
        <v>2021</v>
      </c>
      <c r="D224" s="9" t="s">
        <v>5</v>
      </c>
      <c r="E224" s="9" t="s">
        <v>218</v>
      </c>
      <c r="F224" s="86">
        <v>5774779.1122810533</v>
      </c>
    </row>
    <row r="225" spans="1:6">
      <c r="A225" s="19" t="s">
        <v>28</v>
      </c>
      <c r="B225" s="19" t="s">
        <v>361</v>
      </c>
      <c r="C225" s="7">
        <v>2021</v>
      </c>
      <c r="D225" s="9" t="s">
        <v>5</v>
      </c>
      <c r="E225" s="9" t="s">
        <v>218</v>
      </c>
      <c r="F225" s="86">
        <v>4314517.2325004218</v>
      </c>
    </row>
    <row r="226" spans="1:6">
      <c r="A226" s="19" t="s">
        <v>29</v>
      </c>
      <c r="B226" s="19" t="s">
        <v>362</v>
      </c>
      <c r="C226" s="7">
        <v>2021</v>
      </c>
      <c r="D226" s="9" t="s">
        <v>5</v>
      </c>
      <c r="E226" s="9" t="s">
        <v>218</v>
      </c>
      <c r="F226" s="86">
        <v>10719715.023824977</v>
      </c>
    </row>
    <row r="227" spans="1:6">
      <c r="A227" s="19" t="s">
        <v>30</v>
      </c>
      <c r="B227" s="19" t="s">
        <v>363</v>
      </c>
      <c r="C227" s="7">
        <v>2021</v>
      </c>
      <c r="D227" s="9" t="s">
        <v>5</v>
      </c>
      <c r="E227" s="9" t="s">
        <v>218</v>
      </c>
      <c r="F227" s="86">
        <v>197079.61615720022</v>
      </c>
    </row>
    <row r="228" spans="1:6">
      <c r="A228" s="19" t="s">
        <v>31</v>
      </c>
      <c r="B228" s="19" t="s">
        <v>364</v>
      </c>
      <c r="C228" s="7">
        <v>2021</v>
      </c>
      <c r="D228" s="9" t="s">
        <v>5</v>
      </c>
      <c r="E228" s="9" t="s">
        <v>218</v>
      </c>
      <c r="F228" s="86">
        <v>15380389.519777345</v>
      </c>
    </row>
    <row r="229" spans="1:6">
      <c r="A229" s="19" t="s">
        <v>32</v>
      </c>
      <c r="B229" s="19" t="s">
        <v>365</v>
      </c>
      <c r="C229" s="7">
        <v>2021</v>
      </c>
      <c r="D229" s="9" t="s">
        <v>5</v>
      </c>
      <c r="E229" s="9" t="s">
        <v>218</v>
      </c>
      <c r="F229" s="86">
        <v>25245.210208946675</v>
      </c>
    </row>
    <row r="230" spans="1:6">
      <c r="A230" s="19" t="s">
        <v>33</v>
      </c>
      <c r="B230" s="19" t="s">
        <v>366</v>
      </c>
      <c r="C230" s="7">
        <v>2021</v>
      </c>
      <c r="D230" s="9" t="s">
        <v>5</v>
      </c>
      <c r="E230" s="9" t="s">
        <v>218</v>
      </c>
      <c r="F230" s="86">
        <v>11579980.045487871</v>
      </c>
    </row>
    <row r="231" spans="1:6">
      <c r="A231" s="19" t="s">
        <v>34</v>
      </c>
      <c r="B231" s="19" t="s">
        <v>367</v>
      </c>
      <c r="C231" s="7">
        <v>2021</v>
      </c>
      <c r="D231" s="9" t="s">
        <v>5</v>
      </c>
      <c r="E231" s="9" t="s">
        <v>218</v>
      </c>
      <c r="F231" s="86">
        <v>3923195.8178546168</v>
      </c>
    </row>
    <row r="232" spans="1:6">
      <c r="A232" s="19" t="s">
        <v>35</v>
      </c>
      <c r="B232" s="19" t="s">
        <v>368</v>
      </c>
      <c r="C232" s="7">
        <v>2021</v>
      </c>
      <c r="D232" s="9" t="s">
        <v>5</v>
      </c>
      <c r="E232" s="9" t="s">
        <v>218</v>
      </c>
      <c r="F232" s="86">
        <v>0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>
    <outlinePr summaryBelow="0" summaryRight="0"/>
  </sheetPr>
  <dimension ref="A1:F199"/>
  <sheetViews>
    <sheetView workbookViewId="0"/>
  </sheetViews>
  <sheetFormatPr baseColWidth="10" defaultColWidth="12.6640625" defaultRowHeight="15.75" customHeight="1"/>
  <sheetData>
    <row r="1" spans="1:6">
      <c r="A1" s="19" t="s">
        <v>1</v>
      </c>
      <c r="B1" s="19" t="s">
        <v>334</v>
      </c>
      <c r="C1" s="19" t="s">
        <v>0</v>
      </c>
      <c r="D1" s="19" t="s">
        <v>37</v>
      </c>
      <c r="E1" s="19" t="s">
        <v>39</v>
      </c>
      <c r="F1" s="19" t="s">
        <v>335</v>
      </c>
    </row>
    <row r="2" spans="1:6">
      <c r="A2" s="20" t="s">
        <v>3</v>
      </c>
      <c r="B2" s="19" t="s">
        <v>336</v>
      </c>
      <c r="C2" s="7">
        <v>2015</v>
      </c>
      <c r="D2" s="7" t="s">
        <v>6</v>
      </c>
      <c r="E2" s="7" t="s">
        <v>223</v>
      </c>
      <c r="F2" s="7">
        <v>56.4</v>
      </c>
    </row>
    <row r="3" spans="1:6">
      <c r="A3" s="20" t="s">
        <v>4</v>
      </c>
      <c r="B3" s="19" t="s">
        <v>337</v>
      </c>
      <c r="C3" s="7">
        <v>2015</v>
      </c>
      <c r="D3" s="7" t="s">
        <v>6</v>
      </c>
      <c r="E3" s="7" t="s">
        <v>223</v>
      </c>
      <c r="F3" s="23">
        <v>66.291600000000003</v>
      </c>
    </row>
    <row r="4" spans="1:6">
      <c r="A4" s="19" t="s">
        <v>5</v>
      </c>
      <c r="B4" s="19" t="s">
        <v>338</v>
      </c>
      <c r="C4" s="7">
        <v>2015</v>
      </c>
      <c r="D4" s="7" t="s">
        <v>6</v>
      </c>
      <c r="E4" s="7" t="s">
        <v>223</v>
      </c>
      <c r="F4" s="23">
        <v>57.141199999999998</v>
      </c>
    </row>
    <row r="5" spans="1:6">
      <c r="A5" s="19" t="s">
        <v>6</v>
      </c>
      <c r="B5" s="19" t="s">
        <v>339</v>
      </c>
      <c r="C5" s="7">
        <v>2015</v>
      </c>
      <c r="D5" s="7" t="s">
        <v>6</v>
      </c>
      <c r="E5" s="7" t="s">
        <v>223</v>
      </c>
      <c r="F5" s="23">
        <v>51.770400000000002</v>
      </c>
    </row>
    <row r="6" spans="1:6">
      <c r="A6" s="19" t="s">
        <v>7</v>
      </c>
      <c r="B6" s="19" t="s">
        <v>340</v>
      </c>
      <c r="C6" s="7">
        <v>2015</v>
      </c>
      <c r="D6" s="7" t="s">
        <v>6</v>
      </c>
      <c r="E6" s="7" t="s">
        <v>223</v>
      </c>
      <c r="F6" s="23">
        <v>68.592799999999997</v>
      </c>
    </row>
    <row r="7" spans="1:6">
      <c r="A7" s="19" t="s">
        <v>8</v>
      </c>
      <c r="B7" s="19" t="s">
        <v>341</v>
      </c>
      <c r="C7" s="7">
        <v>2015</v>
      </c>
      <c r="D7" s="7" t="s">
        <v>6</v>
      </c>
      <c r="E7" s="7" t="s">
        <v>223</v>
      </c>
      <c r="F7" s="23">
        <v>65.703199999999995</v>
      </c>
    </row>
    <row r="8" spans="1:6">
      <c r="A8" s="19" t="s">
        <v>9</v>
      </c>
      <c r="B8" s="19" t="s">
        <v>342</v>
      </c>
      <c r="C8" s="7">
        <v>2015</v>
      </c>
      <c r="D8" s="7" t="s">
        <v>6</v>
      </c>
      <c r="E8" s="7" t="s">
        <v>223</v>
      </c>
      <c r="F8" s="23">
        <v>56.5824</v>
      </c>
    </row>
    <row r="9" spans="1:6">
      <c r="A9" s="19" t="s">
        <v>10</v>
      </c>
      <c r="B9" s="19" t="s">
        <v>343</v>
      </c>
      <c r="C9" s="7">
        <v>2015</v>
      </c>
      <c r="D9" s="7" t="s">
        <v>6</v>
      </c>
      <c r="E9" s="7" t="s">
        <v>223</v>
      </c>
      <c r="F9" s="23">
        <v>50.970199999999998</v>
      </c>
    </row>
    <row r="10" spans="1:6">
      <c r="A10" s="19" t="s">
        <v>11</v>
      </c>
      <c r="B10" s="19" t="s">
        <v>344</v>
      </c>
      <c r="C10" s="7">
        <v>2015</v>
      </c>
      <c r="D10" s="7" t="s">
        <v>6</v>
      </c>
      <c r="E10" s="7" t="s">
        <v>223</v>
      </c>
      <c r="F10" s="23">
        <v>61.238799999999998</v>
      </c>
    </row>
    <row r="11" spans="1:6">
      <c r="A11" s="19" t="s">
        <v>12</v>
      </c>
      <c r="B11" s="19" t="s">
        <v>345</v>
      </c>
      <c r="C11" s="7">
        <v>2015</v>
      </c>
      <c r="D11" s="7" t="s">
        <v>6</v>
      </c>
      <c r="E11" s="7" t="s">
        <v>223</v>
      </c>
      <c r="F11" s="23">
        <v>49.403700000000001</v>
      </c>
    </row>
    <row r="12" spans="1:6">
      <c r="A12" s="19" t="s">
        <v>13</v>
      </c>
      <c r="B12" s="19" t="s">
        <v>346</v>
      </c>
      <c r="C12" s="7">
        <v>2015</v>
      </c>
      <c r="D12" s="7" t="s">
        <v>6</v>
      </c>
      <c r="E12" s="7" t="s">
        <v>223</v>
      </c>
      <c r="F12" s="23">
        <v>57.809600000000003</v>
      </c>
    </row>
    <row r="13" spans="1:6">
      <c r="A13" s="19" t="s">
        <v>14</v>
      </c>
      <c r="B13" s="19" t="s">
        <v>347</v>
      </c>
      <c r="C13" s="7">
        <v>2015</v>
      </c>
      <c r="D13" s="7" t="s">
        <v>6</v>
      </c>
      <c r="E13" s="7" t="s">
        <v>223</v>
      </c>
      <c r="F13" s="23">
        <v>56.169199999999996</v>
      </c>
    </row>
    <row r="14" spans="1:6">
      <c r="A14" s="19" t="s">
        <v>15</v>
      </c>
      <c r="B14" s="19" t="s">
        <v>348</v>
      </c>
      <c r="C14" s="7">
        <v>2015</v>
      </c>
      <c r="D14" s="7" t="s">
        <v>6</v>
      </c>
      <c r="E14" s="7" t="s">
        <v>223</v>
      </c>
      <c r="F14" s="23">
        <v>49.007599999999996</v>
      </c>
    </row>
    <row r="15" spans="1:6">
      <c r="A15" s="19" t="s">
        <v>16</v>
      </c>
      <c r="B15" s="19" t="s">
        <v>349</v>
      </c>
      <c r="C15" s="7">
        <v>2015</v>
      </c>
      <c r="D15" s="7" t="s">
        <v>6</v>
      </c>
      <c r="E15" s="7" t="s">
        <v>223</v>
      </c>
      <c r="F15" s="23">
        <v>56.502299999999998</v>
      </c>
    </row>
    <row r="16" spans="1:6">
      <c r="A16" s="19" t="s">
        <v>17</v>
      </c>
      <c r="B16" s="19" t="s">
        <v>350</v>
      </c>
      <c r="C16" s="7">
        <v>2015</v>
      </c>
      <c r="D16" s="7" t="s">
        <v>6</v>
      </c>
      <c r="E16" s="7" t="s">
        <v>223</v>
      </c>
      <c r="F16" s="23">
        <v>49.949100000000001</v>
      </c>
    </row>
    <row r="17" spans="1:6">
      <c r="A17" s="19" t="s">
        <v>18</v>
      </c>
      <c r="B17" s="19" t="s">
        <v>351</v>
      </c>
      <c r="C17" s="7">
        <v>2015</v>
      </c>
      <c r="D17" s="7" t="s">
        <v>6</v>
      </c>
      <c r="E17" s="7" t="s">
        <v>223</v>
      </c>
      <c r="F17" s="23">
        <v>54.641599999999997</v>
      </c>
    </row>
    <row r="18" spans="1:6">
      <c r="A18" s="19" t="s">
        <v>19</v>
      </c>
      <c r="B18" s="19" t="s">
        <v>352</v>
      </c>
      <c r="C18" s="7">
        <v>2015</v>
      </c>
      <c r="D18" s="7" t="s">
        <v>6</v>
      </c>
      <c r="E18" s="7" t="s">
        <v>223</v>
      </c>
      <c r="F18" s="23">
        <v>53.506999999999998</v>
      </c>
    </row>
    <row r="19" spans="1:6">
      <c r="A19" s="19" t="s">
        <v>20</v>
      </c>
      <c r="B19" s="19" t="s">
        <v>353</v>
      </c>
      <c r="C19" s="7">
        <v>2015</v>
      </c>
      <c r="D19" s="7" t="s">
        <v>6</v>
      </c>
      <c r="E19" s="7" t="s">
        <v>223</v>
      </c>
      <c r="F19" s="23">
        <v>55.872700000000002</v>
      </c>
    </row>
    <row r="20" spans="1:6">
      <c r="A20" s="19" t="s">
        <v>21</v>
      </c>
      <c r="B20" s="19" t="s">
        <v>354</v>
      </c>
      <c r="C20" s="7">
        <v>2015</v>
      </c>
      <c r="D20" s="7" t="s">
        <v>6</v>
      </c>
      <c r="E20" s="7" t="s">
        <v>223</v>
      </c>
      <c r="F20" s="23">
        <v>56.464700000000001</v>
      </c>
    </row>
    <row r="21" spans="1:6">
      <c r="A21" s="19" t="s">
        <v>22</v>
      </c>
      <c r="B21" s="19" t="s">
        <v>355</v>
      </c>
      <c r="C21" s="7">
        <v>2015</v>
      </c>
      <c r="D21" s="7" t="s">
        <v>6</v>
      </c>
      <c r="E21" s="7" t="s">
        <v>223</v>
      </c>
      <c r="F21" s="23">
        <v>72.739699999999999</v>
      </c>
    </row>
    <row r="22" spans="1:6">
      <c r="A22" s="19" t="s">
        <v>23</v>
      </c>
      <c r="B22" s="19" t="s">
        <v>356</v>
      </c>
      <c r="C22" s="7">
        <v>2015</v>
      </c>
      <c r="D22" s="7" t="s">
        <v>6</v>
      </c>
      <c r="E22" s="7" t="s">
        <v>223</v>
      </c>
      <c r="F22" s="23">
        <v>62.306100000000001</v>
      </c>
    </row>
    <row r="23" spans="1:6">
      <c r="A23" s="19" t="s">
        <v>24</v>
      </c>
      <c r="B23" s="19" t="s">
        <v>357</v>
      </c>
      <c r="C23" s="7">
        <v>2015</v>
      </c>
      <c r="D23" s="7" t="s">
        <v>6</v>
      </c>
      <c r="E23" s="7" t="s">
        <v>223</v>
      </c>
      <c r="F23" s="23">
        <v>50.680100000000003</v>
      </c>
    </row>
    <row r="24" spans="1:6">
      <c r="A24" s="19" t="s">
        <v>25</v>
      </c>
      <c r="B24" s="19" t="s">
        <v>358</v>
      </c>
      <c r="C24" s="7">
        <v>2015</v>
      </c>
      <c r="D24" s="7" t="s">
        <v>6</v>
      </c>
      <c r="E24" s="7" t="s">
        <v>223</v>
      </c>
      <c r="F24" s="23">
        <v>57.277799999999999</v>
      </c>
    </row>
    <row r="25" spans="1:6">
      <c r="A25" s="19" t="s">
        <v>26</v>
      </c>
      <c r="B25" s="19" t="s">
        <v>359</v>
      </c>
      <c r="C25" s="7">
        <v>2015</v>
      </c>
      <c r="D25" s="7" t="s">
        <v>6</v>
      </c>
      <c r="E25" s="7" t="s">
        <v>223</v>
      </c>
      <c r="F25" s="23">
        <v>57.017200000000003</v>
      </c>
    </row>
    <row r="26" spans="1:6">
      <c r="A26" s="19" t="s">
        <v>27</v>
      </c>
      <c r="B26" s="19" t="s">
        <v>360</v>
      </c>
      <c r="C26" s="7">
        <v>2015</v>
      </c>
      <c r="D26" s="7" t="s">
        <v>6</v>
      </c>
      <c r="E26" s="7" t="s">
        <v>223</v>
      </c>
      <c r="F26" s="23">
        <v>58.554099999999998</v>
      </c>
    </row>
    <row r="27" spans="1:6">
      <c r="A27" s="19" t="s">
        <v>28</v>
      </c>
      <c r="B27" s="19" t="s">
        <v>361</v>
      </c>
      <c r="C27" s="7">
        <v>2015</v>
      </c>
      <c r="D27" s="7" t="s">
        <v>6</v>
      </c>
      <c r="E27" s="7" t="s">
        <v>223</v>
      </c>
      <c r="F27" s="23">
        <v>62.203200000000002</v>
      </c>
    </row>
    <row r="28" spans="1:6">
      <c r="A28" s="19" t="s">
        <v>29</v>
      </c>
      <c r="B28" s="19" t="s">
        <v>362</v>
      </c>
      <c r="C28" s="7">
        <v>2015</v>
      </c>
      <c r="D28" s="7" t="s">
        <v>6</v>
      </c>
      <c r="E28" s="7" t="s">
        <v>223</v>
      </c>
      <c r="F28" s="23">
        <v>65.938500000000005</v>
      </c>
    </row>
    <row r="29" spans="1:6">
      <c r="A29" s="19" t="s">
        <v>30</v>
      </c>
      <c r="B29" s="19" t="s">
        <v>363</v>
      </c>
      <c r="C29" s="7">
        <v>2015</v>
      </c>
      <c r="D29" s="7" t="s">
        <v>6</v>
      </c>
      <c r="E29" s="7" t="s">
        <v>223</v>
      </c>
      <c r="F29" s="23">
        <v>54.232399999999998</v>
      </c>
    </row>
    <row r="30" spans="1:6">
      <c r="A30" s="19" t="s">
        <v>31</v>
      </c>
      <c r="B30" s="19" t="s">
        <v>364</v>
      </c>
      <c r="C30" s="7">
        <v>2015</v>
      </c>
      <c r="D30" s="7" t="s">
        <v>6</v>
      </c>
      <c r="E30" s="7" t="s">
        <v>223</v>
      </c>
      <c r="F30" s="23">
        <v>54.751399999999997</v>
      </c>
    </row>
    <row r="31" spans="1:6">
      <c r="A31" s="19" t="s">
        <v>32</v>
      </c>
      <c r="B31" s="19" t="s">
        <v>365</v>
      </c>
      <c r="C31" s="7">
        <v>2015</v>
      </c>
      <c r="D31" s="7" t="s">
        <v>6</v>
      </c>
      <c r="E31" s="7" t="s">
        <v>223</v>
      </c>
      <c r="F31" s="23">
        <v>63.649700000000003</v>
      </c>
    </row>
    <row r="32" spans="1:6">
      <c r="A32" s="19" t="s">
        <v>33</v>
      </c>
      <c r="B32" s="19" t="s">
        <v>366</v>
      </c>
      <c r="C32" s="7">
        <v>2015</v>
      </c>
      <c r="D32" s="7" t="s">
        <v>6</v>
      </c>
      <c r="E32" s="7" t="s">
        <v>223</v>
      </c>
      <c r="F32" s="23">
        <v>54.396999999999998</v>
      </c>
    </row>
    <row r="33" spans="1:6">
      <c r="A33" s="19" t="s">
        <v>34</v>
      </c>
      <c r="B33" s="19" t="s">
        <v>367</v>
      </c>
      <c r="C33" s="7">
        <v>2015</v>
      </c>
      <c r="D33" s="7" t="s">
        <v>6</v>
      </c>
      <c r="E33" s="7" t="s">
        <v>223</v>
      </c>
      <c r="F33" s="23">
        <v>64.64</v>
      </c>
    </row>
    <row r="34" spans="1:6">
      <c r="A34" s="19" t="s">
        <v>35</v>
      </c>
      <c r="B34" s="19" t="s">
        <v>368</v>
      </c>
      <c r="C34" s="7">
        <v>2015</v>
      </c>
      <c r="D34" s="7" t="s">
        <v>6</v>
      </c>
      <c r="E34" s="7" t="s">
        <v>223</v>
      </c>
      <c r="F34" s="23">
        <v>63.835500000000003</v>
      </c>
    </row>
    <row r="35" spans="1:6">
      <c r="A35" s="20" t="s">
        <v>3</v>
      </c>
      <c r="B35" s="19" t="s">
        <v>336</v>
      </c>
      <c r="C35" s="7">
        <v>2016</v>
      </c>
      <c r="D35" s="7" t="s">
        <v>6</v>
      </c>
      <c r="E35" s="7" t="s">
        <v>223</v>
      </c>
      <c r="F35" s="7">
        <v>56.6</v>
      </c>
    </row>
    <row r="36" spans="1:6">
      <c r="A36" s="20" t="s">
        <v>4</v>
      </c>
      <c r="B36" s="19" t="s">
        <v>337</v>
      </c>
      <c r="C36" s="7">
        <v>2016</v>
      </c>
      <c r="D36" s="7" t="s">
        <v>6</v>
      </c>
      <c r="E36" s="7" t="s">
        <v>223</v>
      </c>
      <c r="F36" s="23">
        <v>62.0396</v>
      </c>
    </row>
    <row r="37" spans="1:6">
      <c r="A37" s="19" t="s">
        <v>5</v>
      </c>
      <c r="B37" s="19" t="s">
        <v>338</v>
      </c>
      <c r="C37" s="7">
        <v>2016</v>
      </c>
      <c r="D37" s="7" t="s">
        <v>6</v>
      </c>
      <c r="E37" s="7" t="s">
        <v>223</v>
      </c>
      <c r="F37" s="23">
        <v>58.914700000000003</v>
      </c>
    </row>
    <row r="38" spans="1:6">
      <c r="A38" s="19" t="s">
        <v>6</v>
      </c>
      <c r="B38" s="19" t="s">
        <v>339</v>
      </c>
      <c r="C38" s="7">
        <v>2016</v>
      </c>
      <c r="D38" s="7" t="s">
        <v>6</v>
      </c>
      <c r="E38" s="7" t="s">
        <v>223</v>
      </c>
      <c r="F38" s="23">
        <v>60.4405</v>
      </c>
    </row>
    <row r="39" spans="1:6">
      <c r="A39" s="19" t="s">
        <v>7</v>
      </c>
      <c r="B39" s="19" t="s">
        <v>340</v>
      </c>
      <c r="C39" s="7">
        <v>2016</v>
      </c>
      <c r="D39" s="7" t="s">
        <v>6</v>
      </c>
      <c r="E39" s="7" t="s">
        <v>223</v>
      </c>
      <c r="F39" s="23">
        <v>67.836200000000005</v>
      </c>
    </row>
    <row r="40" spans="1:6">
      <c r="A40" s="19" t="s">
        <v>8</v>
      </c>
      <c r="B40" s="19" t="s">
        <v>341</v>
      </c>
      <c r="C40" s="7">
        <v>2016</v>
      </c>
      <c r="D40" s="7" t="s">
        <v>6</v>
      </c>
      <c r="E40" s="7" t="s">
        <v>223</v>
      </c>
      <c r="F40" s="23">
        <v>64.837599999999995</v>
      </c>
    </row>
    <row r="41" spans="1:6">
      <c r="A41" s="19" t="s">
        <v>9</v>
      </c>
      <c r="B41" s="19" t="s">
        <v>342</v>
      </c>
      <c r="C41" s="7">
        <v>2016</v>
      </c>
      <c r="D41" s="7" t="s">
        <v>6</v>
      </c>
      <c r="E41" s="7" t="s">
        <v>223</v>
      </c>
      <c r="F41" s="23">
        <v>56.283099999999997</v>
      </c>
    </row>
    <row r="42" spans="1:6">
      <c r="A42" s="19" t="s">
        <v>10</v>
      </c>
      <c r="B42" s="19" t="s">
        <v>343</v>
      </c>
      <c r="C42" s="7">
        <v>2016</v>
      </c>
      <c r="D42" s="7" t="s">
        <v>6</v>
      </c>
      <c r="E42" s="7" t="s">
        <v>223</v>
      </c>
      <c r="F42" s="23">
        <v>50.351300000000002</v>
      </c>
    </row>
    <row r="43" spans="1:6">
      <c r="A43" s="19" t="s">
        <v>11</v>
      </c>
      <c r="B43" s="19" t="s">
        <v>344</v>
      </c>
      <c r="C43" s="7">
        <v>2016</v>
      </c>
      <c r="D43" s="7" t="s">
        <v>6</v>
      </c>
      <c r="E43" s="7" t="s">
        <v>223</v>
      </c>
      <c r="F43" s="23">
        <v>62.752299999999998</v>
      </c>
    </row>
    <row r="44" spans="1:6">
      <c r="A44" s="19" t="s">
        <v>12</v>
      </c>
      <c r="B44" s="19" t="s">
        <v>345</v>
      </c>
      <c r="C44" s="7">
        <v>2016</v>
      </c>
      <c r="D44" s="7" t="s">
        <v>6</v>
      </c>
      <c r="E44" s="7" t="s">
        <v>223</v>
      </c>
      <c r="F44" s="23">
        <v>52.2956</v>
      </c>
    </row>
    <row r="45" spans="1:6">
      <c r="A45" s="19" t="s">
        <v>13</v>
      </c>
      <c r="B45" s="19" t="s">
        <v>346</v>
      </c>
      <c r="C45" s="7">
        <v>2016</v>
      </c>
      <c r="D45" s="7" t="s">
        <v>6</v>
      </c>
      <c r="E45" s="7" t="s">
        <v>223</v>
      </c>
      <c r="F45" s="23">
        <v>59.854399999999998</v>
      </c>
    </row>
    <row r="46" spans="1:6">
      <c r="A46" s="19" t="s">
        <v>14</v>
      </c>
      <c r="B46" s="19" t="s">
        <v>347</v>
      </c>
      <c r="C46" s="7">
        <v>2016</v>
      </c>
      <c r="D46" s="7" t="s">
        <v>6</v>
      </c>
      <c r="E46" s="7" t="s">
        <v>223</v>
      </c>
      <c r="F46" s="23">
        <v>55.355200000000004</v>
      </c>
    </row>
    <row r="47" spans="1:6">
      <c r="A47" s="19" t="s">
        <v>15</v>
      </c>
      <c r="B47" s="19" t="s">
        <v>348</v>
      </c>
      <c r="C47" s="7">
        <v>2016</v>
      </c>
      <c r="D47" s="7" t="s">
        <v>6</v>
      </c>
      <c r="E47" s="7" t="s">
        <v>223</v>
      </c>
      <c r="F47" s="23">
        <v>51.070799999999998</v>
      </c>
    </row>
    <row r="48" spans="1:6">
      <c r="A48" s="19" t="s">
        <v>16</v>
      </c>
      <c r="B48" s="19" t="s">
        <v>349</v>
      </c>
      <c r="C48" s="7">
        <v>2016</v>
      </c>
      <c r="D48" s="7" t="s">
        <v>6</v>
      </c>
      <c r="E48" s="7" t="s">
        <v>223</v>
      </c>
      <c r="F48" s="23">
        <v>57.328699999999998</v>
      </c>
    </row>
    <row r="49" spans="1:6">
      <c r="A49" s="19" t="s">
        <v>17</v>
      </c>
      <c r="B49" s="19" t="s">
        <v>350</v>
      </c>
      <c r="C49" s="7">
        <v>2016</v>
      </c>
      <c r="D49" s="7" t="s">
        <v>6</v>
      </c>
      <c r="E49" s="7" t="s">
        <v>223</v>
      </c>
      <c r="F49" s="23">
        <v>52.851500000000001</v>
      </c>
    </row>
    <row r="50" spans="1:6">
      <c r="A50" s="19" t="s">
        <v>18</v>
      </c>
      <c r="B50" s="19" t="s">
        <v>351</v>
      </c>
      <c r="C50" s="7">
        <v>2016</v>
      </c>
      <c r="D50" s="7" t="s">
        <v>6</v>
      </c>
      <c r="E50" s="7" t="s">
        <v>223</v>
      </c>
      <c r="F50" s="23">
        <v>52.628799999999998</v>
      </c>
    </row>
    <row r="51" spans="1:6">
      <c r="A51" s="19" t="s">
        <v>19</v>
      </c>
      <c r="B51" s="19" t="s">
        <v>352</v>
      </c>
      <c r="C51" s="7">
        <v>2016</v>
      </c>
      <c r="D51" s="7" t="s">
        <v>6</v>
      </c>
      <c r="E51" s="7" t="s">
        <v>223</v>
      </c>
      <c r="F51" s="23">
        <v>53.622700000000002</v>
      </c>
    </row>
    <row r="52" spans="1:6">
      <c r="A52" s="19" t="s">
        <v>20</v>
      </c>
      <c r="B52" s="19" t="s">
        <v>353</v>
      </c>
      <c r="C52" s="7">
        <v>2016</v>
      </c>
      <c r="D52" s="7" t="s">
        <v>6</v>
      </c>
      <c r="E52" s="7" t="s">
        <v>223</v>
      </c>
      <c r="F52" s="23">
        <v>56.353400000000001</v>
      </c>
    </row>
    <row r="53" spans="1:6">
      <c r="A53" s="19" t="s">
        <v>21</v>
      </c>
      <c r="B53" s="19" t="s">
        <v>354</v>
      </c>
      <c r="C53" s="7">
        <v>2016</v>
      </c>
      <c r="D53" s="7" t="s">
        <v>6</v>
      </c>
      <c r="E53" s="7" t="s">
        <v>223</v>
      </c>
      <c r="F53" s="23">
        <v>56.453200000000002</v>
      </c>
    </row>
    <row r="54" spans="1:6">
      <c r="A54" s="19" t="s">
        <v>22</v>
      </c>
      <c r="B54" s="19" t="s">
        <v>355</v>
      </c>
      <c r="C54" s="7">
        <v>2016</v>
      </c>
      <c r="D54" s="7" t="s">
        <v>6</v>
      </c>
      <c r="E54" s="7" t="s">
        <v>223</v>
      </c>
      <c r="F54" s="23">
        <v>71.480900000000005</v>
      </c>
    </row>
    <row r="55" spans="1:6">
      <c r="A55" s="19" t="s">
        <v>23</v>
      </c>
      <c r="B55" s="19" t="s">
        <v>356</v>
      </c>
      <c r="C55" s="7">
        <v>2016</v>
      </c>
      <c r="D55" s="7" t="s">
        <v>6</v>
      </c>
      <c r="E55" s="7" t="s">
        <v>223</v>
      </c>
      <c r="F55" s="23">
        <v>59.058</v>
      </c>
    </row>
    <row r="56" spans="1:6">
      <c r="A56" s="19" t="s">
        <v>24</v>
      </c>
      <c r="B56" s="19" t="s">
        <v>357</v>
      </c>
      <c r="C56" s="7">
        <v>2016</v>
      </c>
      <c r="D56" s="7" t="s">
        <v>6</v>
      </c>
      <c r="E56" s="7" t="s">
        <v>223</v>
      </c>
      <c r="F56" s="23">
        <v>53.889000000000003</v>
      </c>
    </row>
    <row r="57" spans="1:6">
      <c r="A57" s="19" t="s">
        <v>25</v>
      </c>
      <c r="B57" s="19" t="s">
        <v>358</v>
      </c>
      <c r="C57" s="7">
        <v>2016</v>
      </c>
      <c r="D57" s="7" t="s">
        <v>6</v>
      </c>
      <c r="E57" s="7" t="s">
        <v>223</v>
      </c>
      <c r="F57" s="23">
        <v>52.897399999999998</v>
      </c>
    </row>
    <row r="58" spans="1:6">
      <c r="A58" s="19" t="s">
        <v>26</v>
      </c>
      <c r="B58" s="19" t="s">
        <v>359</v>
      </c>
      <c r="C58" s="7">
        <v>2016</v>
      </c>
      <c r="D58" s="7" t="s">
        <v>6</v>
      </c>
      <c r="E58" s="7" t="s">
        <v>223</v>
      </c>
      <c r="F58" s="23">
        <v>55.3902</v>
      </c>
    </row>
    <row r="59" spans="1:6">
      <c r="A59" s="19" t="s">
        <v>27</v>
      </c>
      <c r="B59" s="19" t="s">
        <v>360</v>
      </c>
      <c r="C59" s="7">
        <v>2016</v>
      </c>
      <c r="D59" s="7" t="s">
        <v>6</v>
      </c>
      <c r="E59" s="7" t="s">
        <v>223</v>
      </c>
      <c r="F59" s="23">
        <v>56.578200000000002</v>
      </c>
    </row>
    <row r="60" spans="1:6">
      <c r="A60" s="19" t="s">
        <v>28</v>
      </c>
      <c r="B60" s="19" t="s">
        <v>361</v>
      </c>
      <c r="C60" s="7">
        <v>2016</v>
      </c>
      <c r="D60" s="7" t="s">
        <v>6</v>
      </c>
      <c r="E60" s="7" t="s">
        <v>223</v>
      </c>
      <c r="F60" s="23">
        <v>58.474299999999999</v>
      </c>
    </row>
    <row r="61" spans="1:6">
      <c r="A61" s="19" t="s">
        <v>29</v>
      </c>
      <c r="B61" s="19" t="s">
        <v>362</v>
      </c>
      <c r="C61" s="7">
        <v>2016</v>
      </c>
      <c r="D61" s="7" t="s">
        <v>6</v>
      </c>
      <c r="E61" s="7" t="s">
        <v>223</v>
      </c>
      <c r="F61" s="23">
        <v>64.263999999999996</v>
      </c>
    </row>
    <row r="62" spans="1:6">
      <c r="A62" s="19" t="s">
        <v>30</v>
      </c>
      <c r="B62" s="19" t="s">
        <v>363</v>
      </c>
      <c r="C62" s="7">
        <v>2016</v>
      </c>
      <c r="D62" s="7" t="s">
        <v>6</v>
      </c>
      <c r="E62" s="7" t="s">
        <v>223</v>
      </c>
      <c r="F62" s="23">
        <v>57.676699999999997</v>
      </c>
    </row>
    <row r="63" spans="1:6">
      <c r="A63" s="19" t="s">
        <v>31</v>
      </c>
      <c r="B63" s="19" t="s">
        <v>364</v>
      </c>
      <c r="C63" s="7">
        <v>2016</v>
      </c>
      <c r="D63" s="7" t="s">
        <v>6</v>
      </c>
      <c r="E63" s="7" t="s">
        <v>223</v>
      </c>
      <c r="F63" s="23">
        <v>57.469700000000003</v>
      </c>
    </row>
    <row r="64" spans="1:6">
      <c r="A64" s="19" t="s">
        <v>32</v>
      </c>
      <c r="B64" s="19" t="s">
        <v>365</v>
      </c>
      <c r="C64" s="7">
        <v>2016</v>
      </c>
      <c r="D64" s="7" t="s">
        <v>6</v>
      </c>
      <c r="E64" s="7" t="s">
        <v>223</v>
      </c>
      <c r="F64" s="23">
        <v>63.784799999999997</v>
      </c>
    </row>
    <row r="65" spans="1:6">
      <c r="A65" s="19" t="s">
        <v>33</v>
      </c>
      <c r="B65" s="19" t="s">
        <v>366</v>
      </c>
      <c r="C65" s="7">
        <v>2016</v>
      </c>
      <c r="D65" s="7" t="s">
        <v>6</v>
      </c>
      <c r="E65" s="7" t="s">
        <v>223</v>
      </c>
      <c r="F65" s="23">
        <v>52.409700000000001</v>
      </c>
    </row>
    <row r="66" spans="1:6">
      <c r="A66" s="19" t="s">
        <v>34</v>
      </c>
      <c r="B66" s="19" t="s">
        <v>367</v>
      </c>
      <c r="C66" s="7">
        <v>2016</v>
      </c>
      <c r="D66" s="7" t="s">
        <v>6</v>
      </c>
      <c r="E66" s="7" t="s">
        <v>223</v>
      </c>
      <c r="F66" s="23">
        <v>68.4221</v>
      </c>
    </row>
    <row r="67" spans="1:6">
      <c r="A67" s="19" t="s">
        <v>35</v>
      </c>
      <c r="B67" s="19" t="s">
        <v>368</v>
      </c>
      <c r="C67" s="7">
        <v>2016</v>
      </c>
      <c r="D67" s="7" t="s">
        <v>6</v>
      </c>
      <c r="E67" s="7" t="s">
        <v>223</v>
      </c>
      <c r="F67" s="23">
        <v>67.7774</v>
      </c>
    </row>
    <row r="68" spans="1:6">
      <c r="A68" s="20" t="s">
        <v>3</v>
      </c>
      <c r="B68" s="19" t="s">
        <v>336</v>
      </c>
      <c r="C68" s="7">
        <v>2017</v>
      </c>
      <c r="D68" s="7" t="s">
        <v>6</v>
      </c>
      <c r="E68" s="7" t="s">
        <v>223</v>
      </c>
      <c r="F68" s="7">
        <v>62.7</v>
      </c>
    </row>
    <row r="69" spans="1:6">
      <c r="A69" s="20" t="s">
        <v>4</v>
      </c>
      <c r="B69" s="19" t="s">
        <v>337</v>
      </c>
      <c r="C69" s="7">
        <v>2017</v>
      </c>
      <c r="D69" s="7" t="s">
        <v>6</v>
      </c>
      <c r="E69" s="7" t="s">
        <v>223</v>
      </c>
      <c r="F69" s="23">
        <v>62.448399999999999</v>
      </c>
    </row>
    <row r="70" spans="1:6">
      <c r="A70" s="19" t="s">
        <v>5</v>
      </c>
      <c r="B70" s="19" t="s">
        <v>338</v>
      </c>
      <c r="C70" s="7">
        <v>2017</v>
      </c>
      <c r="D70" s="7" t="s">
        <v>6</v>
      </c>
      <c r="E70" s="7" t="s">
        <v>223</v>
      </c>
      <c r="F70" s="23">
        <v>61.511800000000001</v>
      </c>
    </row>
    <row r="71" spans="1:6">
      <c r="A71" s="19" t="s">
        <v>6</v>
      </c>
      <c r="B71" s="19" t="s">
        <v>339</v>
      </c>
      <c r="C71" s="7">
        <v>2017</v>
      </c>
      <c r="D71" s="7" t="s">
        <v>6</v>
      </c>
      <c r="E71" s="7" t="s">
        <v>223</v>
      </c>
      <c r="F71" s="23">
        <v>64.126199999999997</v>
      </c>
    </row>
    <row r="72" spans="1:6">
      <c r="A72" s="19" t="s">
        <v>7</v>
      </c>
      <c r="B72" s="19" t="s">
        <v>340</v>
      </c>
      <c r="C72" s="7">
        <v>2017</v>
      </c>
      <c r="D72" s="7" t="s">
        <v>6</v>
      </c>
      <c r="E72" s="7" t="s">
        <v>223</v>
      </c>
      <c r="F72" s="23">
        <v>70.303799999999995</v>
      </c>
    </row>
    <row r="73" spans="1:6">
      <c r="A73" s="19" t="s">
        <v>8</v>
      </c>
      <c r="B73" s="19" t="s">
        <v>341</v>
      </c>
      <c r="C73" s="7">
        <v>2017</v>
      </c>
      <c r="D73" s="7" t="s">
        <v>6</v>
      </c>
      <c r="E73" s="7" t="s">
        <v>223</v>
      </c>
      <c r="F73" s="23">
        <v>67.592699999999994</v>
      </c>
    </row>
    <row r="74" spans="1:6">
      <c r="A74" s="19" t="s">
        <v>9</v>
      </c>
      <c r="B74" s="19" t="s">
        <v>342</v>
      </c>
      <c r="C74" s="7">
        <v>2017</v>
      </c>
      <c r="D74" s="7" t="s">
        <v>6</v>
      </c>
      <c r="E74" s="7" t="s">
        <v>223</v>
      </c>
      <c r="F74" s="23">
        <v>55.650199999999998</v>
      </c>
    </row>
    <row r="75" spans="1:6">
      <c r="A75" s="19" t="s">
        <v>10</v>
      </c>
      <c r="B75" s="19" t="s">
        <v>343</v>
      </c>
      <c r="C75" s="7">
        <v>2017</v>
      </c>
      <c r="D75" s="7" t="s">
        <v>6</v>
      </c>
      <c r="E75" s="7" t="s">
        <v>223</v>
      </c>
      <c r="F75" s="23">
        <v>77.981499999999997</v>
      </c>
    </row>
    <row r="76" spans="1:6">
      <c r="A76" s="19" t="s">
        <v>11</v>
      </c>
      <c r="B76" s="19" t="s">
        <v>344</v>
      </c>
      <c r="C76" s="7">
        <v>2017</v>
      </c>
      <c r="D76" s="7" t="s">
        <v>6</v>
      </c>
      <c r="E76" s="7" t="s">
        <v>223</v>
      </c>
      <c r="F76" s="23">
        <v>70.934399999999997</v>
      </c>
    </row>
    <row r="77" spans="1:6">
      <c r="A77" s="19" t="s">
        <v>12</v>
      </c>
      <c r="B77" s="19" t="s">
        <v>345</v>
      </c>
      <c r="C77" s="7">
        <v>2017</v>
      </c>
      <c r="D77" s="7" t="s">
        <v>6</v>
      </c>
      <c r="E77" s="7" t="s">
        <v>223</v>
      </c>
      <c r="F77" s="23">
        <v>50.449100000000001</v>
      </c>
    </row>
    <row r="78" spans="1:6">
      <c r="A78" s="19" t="s">
        <v>13</v>
      </c>
      <c r="B78" s="19" t="s">
        <v>346</v>
      </c>
      <c r="C78" s="7">
        <v>2017</v>
      </c>
      <c r="D78" s="7" t="s">
        <v>6</v>
      </c>
      <c r="E78" s="7" t="s">
        <v>223</v>
      </c>
      <c r="F78" s="23">
        <v>64.516800000000003</v>
      </c>
    </row>
    <row r="79" spans="1:6">
      <c r="A79" s="19" t="s">
        <v>14</v>
      </c>
      <c r="B79" s="19" t="s">
        <v>347</v>
      </c>
      <c r="C79" s="7">
        <v>2017</v>
      </c>
      <c r="D79" s="7" t="s">
        <v>6</v>
      </c>
      <c r="E79" s="7" t="s">
        <v>223</v>
      </c>
      <c r="F79" s="23">
        <v>69.9131</v>
      </c>
    </row>
    <row r="80" spans="1:6">
      <c r="A80" s="19" t="s">
        <v>15</v>
      </c>
      <c r="B80" s="19" t="s">
        <v>348</v>
      </c>
      <c r="C80" s="7">
        <v>2017</v>
      </c>
      <c r="D80" s="7" t="s">
        <v>6</v>
      </c>
      <c r="E80" s="7" t="s">
        <v>223</v>
      </c>
      <c r="F80" s="23">
        <v>52.689</v>
      </c>
    </row>
    <row r="81" spans="1:6">
      <c r="A81" s="19" t="s">
        <v>16</v>
      </c>
      <c r="B81" s="19" t="s">
        <v>349</v>
      </c>
      <c r="C81" s="7">
        <v>2017</v>
      </c>
      <c r="D81" s="7" t="s">
        <v>6</v>
      </c>
      <c r="E81" s="7" t="s">
        <v>223</v>
      </c>
      <c r="F81" s="23">
        <v>67.666899999999998</v>
      </c>
    </row>
    <row r="82" spans="1:6">
      <c r="A82" s="19" t="s">
        <v>17</v>
      </c>
      <c r="B82" s="19" t="s">
        <v>350</v>
      </c>
      <c r="C82" s="7">
        <v>2017</v>
      </c>
      <c r="D82" s="7" t="s">
        <v>6</v>
      </c>
      <c r="E82" s="7" t="s">
        <v>223</v>
      </c>
      <c r="F82" s="23">
        <v>55.4071</v>
      </c>
    </row>
    <row r="83" spans="1:6">
      <c r="A83" s="19" t="s">
        <v>18</v>
      </c>
      <c r="B83" s="19" t="s">
        <v>351</v>
      </c>
      <c r="C83" s="7">
        <v>2017</v>
      </c>
      <c r="D83" s="7" t="s">
        <v>6</v>
      </c>
      <c r="E83" s="7" t="s">
        <v>223</v>
      </c>
      <c r="F83" s="23">
        <v>63.930399999999999</v>
      </c>
    </row>
    <row r="84" spans="1:6">
      <c r="A84" s="19" t="s">
        <v>19</v>
      </c>
      <c r="B84" s="19" t="s">
        <v>352</v>
      </c>
      <c r="C84" s="7">
        <v>2017</v>
      </c>
      <c r="D84" s="7" t="s">
        <v>6</v>
      </c>
      <c r="E84" s="7" t="s">
        <v>223</v>
      </c>
      <c r="F84" s="23">
        <v>64.5047</v>
      </c>
    </row>
    <row r="85" spans="1:6">
      <c r="A85" s="19" t="s">
        <v>20</v>
      </c>
      <c r="B85" s="19" t="s">
        <v>353</v>
      </c>
      <c r="C85" s="7">
        <v>2017</v>
      </c>
      <c r="D85" s="7" t="s">
        <v>6</v>
      </c>
      <c r="E85" s="7" t="s">
        <v>223</v>
      </c>
      <c r="F85" s="23">
        <v>57.157600000000002</v>
      </c>
    </row>
    <row r="86" spans="1:6">
      <c r="A86" s="19" t="s">
        <v>21</v>
      </c>
      <c r="B86" s="19" t="s">
        <v>354</v>
      </c>
      <c r="C86" s="7">
        <v>2017</v>
      </c>
      <c r="D86" s="7" t="s">
        <v>6</v>
      </c>
      <c r="E86" s="7" t="s">
        <v>223</v>
      </c>
      <c r="F86" s="23">
        <v>63.139499999999998</v>
      </c>
    </row>
    <row r="87" spans="1:6">
      <c r="A87" s="19" t="s">
        <v>22</v>
      </c>
      <c r="B87" s="19" t="s">
        <v>355</v>
      </c>
      <c r="C87" s="7">
        <v>2017</v>
      </c>
      <c r="D87" s="7" t="s">
        <v>6</v>
      </c>
      <c r="E87" s="7" t="s">
        <v>223</v>
      </c>
      <c r="F87" s="23">
        <v>70.416700000000006</v>
      </c>
    </row>
    <row r="88" spans="1:6">
      <c r="A88" s="19" t="s">
        <v>23</v>
      </c>
      <c r="B88" s="19" t="s">
        <v>356</v>
      </c>
      <c r="C88" s="7">
        <v>2017</v>
      </c>
      <c r="D88" s="7" t="s">
        <v>6</v>
      </c>
      <c r="E88" s="7" t="s">
        <v>223</v>
      </c>
      <c r="F88" s="23">
        <v>60.604300000000002</v>
      </c>
    </row>
    <row r="89" spans="1:6">
      <c r="A89" s="19" t="s">
        <v>24</v>
      </c>
      <c r="B89" s="19" t="s">
        <v>357</v>
      </c>
      <c r="C89" s="7">
        <v>2017</v>
      </c>
      <c r="D89" s="7" t="s">
        <v>6</v>
      </c>
      <c r="E89" s="7" t="s">
        <v>223</v>
      </c>
      <c r="F89" s="23">
        <v>55.8399</v>
      </c>
    </row>
    <row r="90" spans="1:6">
      <c r="A90" s="19" t="s">
        <v>25</v>
      </c>
      <c r="B90" s="19" t="s">
        <v>358</v>
      </c>
      <c r="C90" s="7">
        <v>2017</v>
      </c>
      <c r="D90" s="7" t="s">
        <v>6</v>
      </c>
      <c r="E90" s="7" t="s">
        <v>223</v>
      </c>
      <c r="F90" s="23">
        <v>56.852400000000003</v>
      </c>
    </row>
    <row r="91" spans="1:6">
      <c r="A91" s="19" t="s">
        <v>26</v>
      </c>
      <c r="B91" s="19" t="s">
        <v>359</v>
      </c>
      <c r="C91" s="7">
        <v>2017</v>
      </c>
      <c r="D91" s="7" t="s">
        <v>6</v>
      </c>
      <c r="E91" s="7" t="s">
        <v>223</v>
      </c>
      <c r="F91" s="23">
        <v>53.745899999999999</v>
      </c>
    </row>
    <row r="92" spans="1:6">
      <c r="A92" s="19" t="s">
        <v>27</v>
      </c>
      <c r="B92" s="19" t="s">
        <v>360</v>
      </c>
      <c r="C92" s="7">
        <v>2017</v>
      </c>
      <c r="D92" s="7" t="s">
        <v>6</v>
      </c>
      <c r="E92" s="7" t="s">
        <v>223</v>
      </c>
      <c r="F92" s="23">
        <v>58.588000000000001</v>
      </c>
    </row>
    <row r="93" spans="1:6">
      <c r="A93" s="19" t="s">
        <v>28</v>
      </c>
      <c r="B93" s="19" t="s">
        <v>361</v>
      </c>
      <c r="C93" s="7">
        <v>2017</v>
      </c>
      <c r="D93" s="7" t="s">
        <v>6</v>
      </c>
      <c r="E93" s="7" t="s">
        <v>223</v>
      </c>
      <c r="F93" s="23">
        <v>77.493799999999993</v>
      </c>
    </row>
    <row r="94" spans="1:6">
      <c r="A94" s="19" t="s">
        <v>29</v>
      </c>
      <c r="B94" s="19" t="s">
        <v>362</v>
      </c>
      <c r="C94" s="7">
        <v>2017</v>
      </c>
      <c r="D94" s="7" t="s">
        <v>6</v>
      </c>
      <c r="E94" s="7" t="s">
        <v>223</v>
      </c>
      <c r="F94" s="23">
        <v>69.619699999999995</v>
      </c>
    </row>
    <row r="95" spans="1:6">
      <c r="A95" s="19" t="s">
        <v>30</v>
      </c>
      <c r="B95" s="19" t="s">
        <v>363</v>
      </c>
      <c r="C95" s="7">
        <v>2017</v>
      </c>
      <c r="D95" s="7" t="s">
        <v>6</v>
      </c>
      <c r="E95" s="7" t="s">
        <v>223</v>
      </c>
      <c r="F95" s="23">
        <v>70.548500000000004</v>
      </c>
    </row>
    <row r="96" spans="1:6">
      <c r="A96" s="19" t="s">
        <v>31</v>
      </c>
      <c r="B96" s="19" t="s">
        <v>364</v>
      </c>
      <c r="C96" s="7">
        <v>2017</v>
      </c>
      <c r="D96" s="7" t="s">
        <v>6</v>
      </c>
      <c r="E96" s="7" t="s">
        <v>223</v>
      </c>
      <c r="F96" s="23">
        <v>57.363700000000001</v>
      </c>
    </row>
    <row r="97" spans="1:6">
      <c r="A97" s="19" t="s">
        <v>32</v>
      </c>
      <c r="B97" s="19" t="s">
        <v>365</v>
      </c>
      <c r="C97" s="7">
        <v>2017</v>
      </c>
      <c r="D97" s="7" t="s">
        <v>6</v>
      </c>
      <c r="E97" s="7" t="s">
        <v>223</v>
      </c>
      <c r="F97" s="23">
        <v>74.132000000000005</v>
      </c>
    </row>
    <row r="98" spans="1:6">
      <c r="A98" s="19" t="s">
        <v>33</v>
      </c>
      <c r="B98" s="19" t="s">
        <v>366</v>
      </c>
      <c r="C98" s="7">
        <v>2017</v>
      </c>
      <c r="D98" s="7" t="s">
        <v>6</v>
      </c>
      <c r="E98" s="7" t="s">
        <v>223</v>
      </c>
      <c r="F98" s="23">
        <v>59.412300000000002</v>
      </c>
    </row>
    <row r="99" spans="1:6">
      <c r="A99" s="19" t="s">
        <v>34</v>
      </c>
      <c r="B99" s="19" t="s">
        <v>367</v>
      </c>
      <c r="C99" s="7">
        <v>2017</v>
      </c>
      <c r="D99" s="7" t="s">
        <v>6</v>
      </c>
      <c r="E99" s="7" t="s">
        <v>223</v>
      </c>
      <c r="F99" s="23">
        <v>74.282499999999999</v>
      </c>
    </row>
    <row r="100" spans="1:6">
      <c r="A100" s="19" t="s">
        <v>35</v>
      </c>
      <c r="B100" s="19" t="s">
        <v>368</v>
      </c>
      <c r="C100" s="7">
        <v>2017</v>
      </c>
      <c r="D100" s="7" t="s">
        <v>6</v>
      </c>
      <c r="E100" s="7" t="s">
        <v>223</v>
      </c>
      <c r="F100" s="23">
        <v>57.073300000000003</v>
      </c>
    </row>
    <row r="101" spans="1:6">
      <c r="A101" s="20" t="s">
        <v>3</v>
      </c>
      <c r="B101" s="19" t="s">
        <v>336</v>
      </c>
      <c r="C101" s="7">
        <v>2018</v>
      </c>
      <c r="D101" s="7" t="s">
        <v>6</v>
      </c>
      <c r="E101" s="7" t="s">
        <v>223</v>
      </c>
      <c r="F101" s="87">
        <v>72.878450000000001</v>
      </c>
    </row>
    <row r="102" spans="1:6">
      <c r="A102" s="20" t="s">
        <v>4</v>
      </c>
      <c r="B102" s="19" t="s">
        <v>337</v>
      </c>
      <c r="C102" s="7">
        <v>2018</v>
      </c>
      <c r="D102" s="7" t="s">
        <v>6</v>
      </c>
      <c r="E102" s="7" t="s">
        <v>223</v>
      </c>
      <c r="F102" s="88">
        <v>84.183850000000007</v>
      </c>
    </row>
    <row r="103" spans="1:6">
      <c r="A103" s="19" t="s">
        <v>5</v>
      </c>
      <c r="B103" s="19" t="s">
        <v>338</v>
      </c>
      <c r="C103" s="7">
        <v>2018</v>
      </c>
      <c r="D103" s="7" t="s">
        <v>6</v>
      </c>
      <c r="E103" s="7" t="s">
        <v>223</v>
      </c>
      <c r="F103" s="88">
        <v>73.72157</v>
      </c>
    </row>
    <row r="104" spans="1:6">
      <c r="A104" s="19" t="s">
        <v>6</v>
      </c>
      <c r="B104" s="19" t="s">
        <v>339</v>
      </c>
      <c r="C104" s="7">
        <v>2018</v>
      </c>
      <c r="D104" s="7" t="s">
        <v>6</v>
      </c>
      <c r="E104" s="7" t="s">
        <v>223</v>
      </c>
      <c r="F104" s="88">
        <v>72.564959999999999</v>
      </c>
    </row>
    <row r="105" spans="1:6">
      <c r="A105" s="19" t="s">
        <v>7</v>
      </c>
      <c r="B105" s="19" t="s">
        <v>340</v>
      </c>
      <c r="C105" s="7">
        <v>2018</v>
      </c>
      <c r="D105" s="7" t="s">
        <v>6</v>
      </c>
      <c r="E105" s="7" t="s">
        <v>223</v>
      </c>
      <c r="F105" s="88">
        <v>72.214150000000004</v>
      </c>
    </row>
    <row r="106" spans="1:6">
      <c r="A106" s="19" t="s">
        <v>8</v>
      </c>
      <c r="B106" s="19" t="s">
        <v>341</v>
      </c>
      <c r="C106" s="7">
        <v>2018</v>
      </c>
      <c r="D106" s="7" t="s">
        <v>6</v>
      </c>
      <c r="E106" s="7" t="s">
        <v>223</v>
      </c>
      <c r="F106" s="88">
        <v>72.533339999999995</v>
      </c>
    </row>
    <row r="107" spans="1:6">
      <c r="A107" s="19" t="s">
        <v>9</v>
      </c>
      <c r="B107" s="19" t="s">
        <v>342</v>
      </c>
      <c r="C107" s="7">
        <v>2018</v>
      </c>
      <c r="D107" s="7" t="s">
        <v>6</v>
      </c>
      <c r="E107" s="7" t="s">
        <v>223</v>
      </c>
      <c r="F107" s="88">
        <v>80.296750000000003</v>
      </c>
    </row>
    <row r="108" spans="1:6">
      <c r="A108" s="19" t="s">
        <v>10</v>
      </c>
      <c r="B108" s="19" t="s">
        <v>343</v>
      </c>
      <c r="C108" s="7">
        <v>2018</v>
      </c>
      <c r="D108" s="7" t="s">
        <v>6</v>
      </c>
      <c r="E108" s="7" t="s">
        <v>223</v>
      </c>
      <c r="F108" s="88">
        <v>59.727330000000002</v>
      </c>
    </row>
    <row r="109" spans="1:6">
      <c r="A109" s="19" t="s">
        <v>11</v>
      </c>
      <c r="B109" s="19" t="s">
        <v>344</v>
      </c>
      <c r="C109" s="7">
        <v>2018</v>
      </c>
      <c r="D109" s="7" t="s">
        <v>6</v>
      </c>
      <c r="E109" s="7" t="s">
        <v>223</v>
      </c>
      <c r="F109" s="88">
        <v>72.97345</v>
      </c>
    </row>
    <row r="110" spans="1:6">
      <c r="A110" s="19" t="s">
        <v>12</v>
      </c>
      <c r="B110" s="19" t="s">
        <v>345</v>
      </c>
      <c r="C110" s="7">
        <v>2018</v>
      </c>
      <c r="D110" s="7" t="s">
        <v>6</v>
      </c>
      <c r="E110" s="7" t="s">
        <v>223</v>
      </c>
      <c r="F110" s="88">
        <v>82.477329999999995</v>
      </c>
    </row>
    <row r="111" spans="1:6">
      <c r="A111" s="19" t="s">
        <v>13</v>
      </c>
      <c r="B111" s="19" t="s">
        <v>346</v>
      </c>
      <c r="C111" s="7">
        <v>2018</v>
      </c>
      <c r="D111" s="7" t="s">
        <v>6</v>
      </c>
      <c r="E111" s="7" t="s">
        <v>223</v>
      </c>
      <c r="F111" s="88">
        <v>79.918300000000002</v>
      </c>
    </row>
    <row r="112" spans="1:6">
      <c r="A112" s="19" t="s">
        <v>14</v>
      </c>
      <c r="B112" s="19" t="s">
        <v>347</v>
      </c>
      <c r="C112" s="7">
        <v>2018</v>
      </c>
      <c r="D112" s="7" t="s">
        <v>6</v>
      </c>
      <c r="E112" s="7" t="s">
        <v>223</v>
      </c>
      <c r="F112" s="88">
        <v>76.941249999999997</v>
      </c>
    </row>
    <row r="113" spans="1:6">
      <c r="A113" s="19" t="s">
        <v>15</v>
      </c>
      <c r="B113" s="19" t="s">
        <v>348</v>
      </c>
      <c r="C113" s="7">
        <v>2018</v>
      </c>
      <c r="D113" s="7" t="s">
        <v>6</v>
      </c>
      <c r="E113" s="7" t="s">
        <v>223</v>
      </c>
      <c r="F113" s="88">
        <v>56.135680000000001</v>
      </c>
    </row>
    <row r="114" spans="1:6">
      <c r="A114" s="19" t="s">
        <v>16</v>
      </c>
      <c r="B114" s="19" t="s">
        <v>349</v>
      </c>
      <c r="C114" s="7">
        <v>2018</v>
      </c>
      <c r="D114" s="7" t="s">
        <v>6</v>
      </c>
      <c r="E114" s="7" t="s">
        <v>223</v>
      </c>
      <c r="F114" s="88">
        <v>69.752459999999999</v>
      </c>
    </row>
    <row r="115" spans="1:6">
      <c r="A115" s="19" t="s">
        <v>17</v>
      </c>
      <c r="B115" s="19" t="s">
        <v>350</v>
      </c>
      <c r="C115" s="7">
        <v>2018</v>
      </c>
      <c r="D115" s="7" t="s">
        <v>6</v>
      </c>
      <c r="E115" s="7" t="s">
        <v>223</v>
      </c>
      <c r="F115" s="88">
        <v>82.445629999999994</v>
      </c>
    </row>
    <row r="116" spans="1:6">
      <c r="A116" s="19" t="s">
        <v>18</v>
      </c>
      <c r="B116" s="19" t="s">
        <v>351</v>
      </c>
      <c r="C116" s="7">
        <v>2018</v>
      </c>
      <c r="D116" s="7" t="s">
        <v>6</v>
      </c>
      <c r="E116" s="7" t="s">
        <v>223</v>
      </c>
      <c r="F116" s="88">
        <v>65.180800000000005</v>
      </c>
    </row>
    <row r="117" spans="1:6">
      <c r="A117" s="19" t="s">
        <v>19</v>
      </c>
      <c r="B117" s="19" t="s">
        <v>352</v>
      </c>
      <c r="C117" s="7">
        <v>2018</v>
      </c>
      <c r="D117" s="7" t="s">
        <v>6</v>
      </c>
      <c r="E117" s="7" t="s">
        <v>223</v>
      </c>
      <c r="F117" s="88">
        <v>76.76379</v>
      </c>
    </row>
    <row r="118" spans="1:6">
      <c r="A118" s="19" t="s">
        <v>20</v>
      </c>
      <c r="B118" s="19" t="s">
        <v>353</v>
      </c>
      <c r="C118" s="7">
        <v>2018</v>
      </c>
      <c r="D118" s="7" t="s">
        <v>6</v>
      </c>
      <c r="E118" s="7" t="s">
        <v>223</v>
      </c>
      <c r="F118" s="88">
        <v>62.735590000000002</v>
      </c>
    </row>
    <row r="119" spans="1:6">
      <c r="A119" s="19" t="s">
        <v>21</v>
      </c>
      <c r="B119" s="19" t="s">
        <v>354</v>
      </c>
      <c r="C119" s="7">
        <v>2018</v>
      </c>
      <c r="D119" s="7" t="s">
        <v>6</v>
      </c>
      <c r="E119" s="7" t="s">
        <v>223</v>
      </c>
      <c r="F119" s="88">
        <v>75.732259999999997</v>
      </c>
    </row>
    <row r="120" spans="1:6">
      <c r="A120" s="19" t="s">
        <v>22</v>
      </c>
      <c r="B120" s="19" t="s">
        <v>355</v>
      </c>
      <c r="C120" s="7">
        <v>2018</v>
      </c>
      <c r="D120" s="7" t="s">
        <v>6</v>
      </c>
      <c r="E120" s="7" t="s">
        <v>223</v>
      </c>
      <c r="F120" s="88">
        <v>83.177809999999994</v>
      </c>
    </row>
    <row r="121" spans="1:6">
      <c r="A121" s="19" t="s">
        <v>23</v>
      </c>
      <c r="B121" s="19" t="s">
        <v>356</v>
      </c>
      <c r="C121" s="7">
        <v>2018</v>
      </c>
      <c r="D121" s="7" t="s">
        <v>6</v>
      </c>
      <c r="E121" s="7" t="s">
        <v>223</v>
      </c>
      <c r="F121" s="88">
        <v>70.87424</v>
      </c>
    </row>
    <row r="122" spans="1:6">
      <c r="A122" s="19" t="s">
        <v>24</v>
      </c>
      <c r="B122" s="19" t="s">
        <v>357</v>
      </c>
      <c r="C122" s="7">
        <v>2018</v>
      </c>
      <c r="D122" s="7" t="s">
        <v>6</v>
      </c>
      <c r="E122" s="7" t="s">
        <v>223</v>
      </c>
      <c r="F122" s="88">
        <v>66.185329999999993</v>
      </c>
    </row>
    <row r="123" spans="1:6">
      <c r="A123" s="19" t="s">
        <v>25</v>
      </c>
      <c r="B123" s="19" t="s">
        <v>358</v>
      </c>
      <c r="C123" s="7">
        <v>2018</v>
      </c>
      <c r="D123" s="7" t="s">
        <v>6</v>
      </c>
      <c r="E123" s="7" t="s">
        <v>223</v>
      </c>
      <c r="F123" s="88">
        <v>70.586889999999997</v>
      </c>
    </row>
    <row r="124" spans="1:6">
      <c r="A124" s="19" t="s">
        <v>26</v>
      </c>
      <c r="B124" s="19" t="s">
        <v>359</v>
      </c>
      <c r="C124" s="7">
        <v>2018</v>
      </c>
      <c r="D124" s="7" t="s">
        <v>6</v>
      </c>
      <c r="E124" s="7" t="s">
        <v>223</v>
      </c>
      <c r="F124" s="88">
        <v>77.300989999999999</v>
      </c>
    </row>
    <row r="125" spans="1:6">
      <c r="A125" s="19" t="s">
        <v>27</v>
      </c>
      <c r="B125" s="19" t="s">
        <v>360</v>
      </c>
      <c r="C125" s="7">
        <v>2018</v>
      </c>
      <c r="D125" s="7" t="s">
        <v>6</v>
      </c>
      <c r="E125" s="7" t="s">
        <v>223</v>
      </c>
      <c r="F125" s="88">
        <v>81.674480000000003</v>
      </c>
    </row>
    <row r="126" spans="1:6">
      <c r="A126" s="19" t="s">
        <v>28</v>
      </c>
      <c r="B126" s="19" t="s">
        <v>361</v>
      </c>
      <c r="C126" s="7">
        <v>2018</v>
      </c>
      <c r="D126" s="7" t="s">
        <v>6</v>
      </c>
      <c r="E126" s="7" t="s">
        <v>223</v>
      </c>
      <c r="F126" s="88">
        <v>65.141530000000003</v>
      </c>
    </row>
    <row r="127" spans="1:6">
      <c r="A127" s="19" t="s">
        <v>29</v>
      </c>
      <c r="B127" s="19" t="s">
        <v>362</v>
      </c>
      <c r="C127" s="7">
        <v>2018</v>
      </c>
      <c r="D127" s="7" t="s">
        <v>6</v>
      </c>
      <c r="E127" s="7" t="s">
        <v>223</v>
      </c>
      <c r="F127" s="88">
        <v>80.689310000000006</v>
      </c>
    </row>
    <row r="128" spans="1:6">
      <c r="A128" s="19" t="s">
        <v>30</v>
      </c>
      <c r="B128" s="19" t="s">
        <v>363</v>
      </c>
      <c r="C128" s="7">
        <v>2018</v>
      </c>
      <c r="D128" s="7" t="s">
        <v>6</v>
      </c>
      <c r="E128" s="7" t="s">
        <v>223</v>
      </c>
      <c r="F128" s="88">
        <v>69.648790000000005</v>
      </c>
    </row>
    <row r="129" spans="1:6">
      <c r="A129" s="19" t="s">
        <v>31</v>
      </c>
      <c r="B129" s="19" t="s">
        <v>364</v>
      </c>
      <c r="C129" s="7">
        <v>2018</v>
      </c>
      <c r="D129" s="7" t="s">
        <v>6</v>
      </c>
      <c r="E129" s="7" t="s">
        <v>223</v>
      </c>
      <c r="F129" s="88">
        <v>84.239599999999996</v>
      </c>
    </row>
    <row r="130" spans="1:6">
      <c r="A130" s="19" t="s">
        <v>32</v>
      </c>
      <c r="B130" s="19" t="s">
        <v>365</v>
      </c>
      <c r="C130" s="7">
        <v>2018</v>
      </c>
      <c r="D130" s="7" t="s">
        <v>6</v>
      </c>
      <c r="E130" s="7" t="s">
        <v>223</v>
      </c>
      <c r="F130" s="88">
        <v>67.500200000000007</v>
      </c>
    </row>
    <row r="131" spans="1:6">
      <c r="A131" s="19" t="s">
        <v>33</v>
      </c>
      <c r="B131" s="19" t="s">
        <v>366</v>
      </c>
      <c r="C131" s="7">
        <v>2018</v>
      </c>
      <c r="D131" s="7" t="s">
        <v>6</v>
      </c>
      <c r="E131" s="7" t="s">
        <v>223</v>
      </c>
      <c r="F131" s="88">
        <v>69.824749999999995</v>
      </c>
    </row>
    <row r="132" spans="1:6">
      <c r="A132" s="19" t="s">
        <v>34</v>
      </c>
      <c r="B132" s="19" t="s">
        <v>367</v>
      </c>
      <c r="C132" s="7">
        <v>2018</v>
      </c>
      <c r="D132" s="7" t="s">
        <v>6</v>
      </c>
      <c r="E132" s="7" t="s">
        <v>223</v>
      </c>
      <c r="F132" s="88">
        <v>85.016819999999996</v>
      </c>
    </row>
    <row r="133" spans="1:6">
      <c r="A133" s="19" t="s">
        <v>35</v>
      </c>
      <c r="B133" s="19" t="s">
        <v>368</v>
      </c>
      <c r="C133" s="7">
        <v>2018</v>
      </c>
      <c r="D133" s="7" t="s">
        <v>6</v>
      </c>
      <c r="E133" s="7" t="s">
        <v>223</v>
      </c>
      <c r="F133" s="88">
        <v>78.474350000000001</v>
      </c>
    </row>
    <row r="134" spans="1:6">
      <c r="A134" s="20" t="s">
        <v>3</v>
      </c>
      <c r="B134" s="19" t="s">
        <v>336</v>
      </c>
      <c r="C134" s="7">
        <v>2019</v>
      </c>
      <c r="D134" s="7" t="s">
        <v>6</v>
      </c>
      <c r="E134" s="7" t="s">
        <v>223</v>
      </c>
      <c r="F134" s="87">
        <v>72.878450000000001</v>
      </c>
    </row>
    <row r="135" spans="1:6">
      <c r="A135" s="20" t="s">
        <v>4</v>
      </c>
      <c r="B135" s="19" t="s">
        <v>337</v>
      </c>
      <c r="C135" s="7">
        <v>2019</v>
      </c>
      <c r="D135" s="7" t="s">
        <v>6</v>
      </c>
      <c r="E135" s="7" t="s">
        <v>223</v>
      </c>
      <c r="F135" s="88">
        <v>84.183850000000007</v>
      </c>
    </row>
    <row r="136" spans="1:6">
      <c r="A136" s="19" t="s">
        <v>5</v>
      </c>
      <c r="B136" s="19" t="s">
        <v>338</v>
      </c>
      <c r="C136" s="7">
        <v>2019</v>
      </c>
      <c r="D136" s="7" t="s">
        <v>6</v>
      </c>
      <c r="E136" s="7" t="s">
        <v>223</v>
      </c>
      <c r="F136" s="88">
        <v>73.72157</v>
      </c>
    </row>
    <row r="137" spans="1:6">
      <c r="A137" s="19" t="s">
        <v>6</v>
      </c>
      <c r="B137" s="19" t="s">
        <v>339</v>
      </c>
      <c r="C137" s="7">
        <v>2019</v>
      </c>
      <c r="D137" s="7" t="s">
        <v>6</v>
      </c>
      <c r="E137" s="7" t="s">
        <v>223</v>
      </c>
      <c r="F137" s="88">
        <v>72.564959999999999</v>
      </c>
    </row>
    <row r="138" spans="1:6">
      <c r="A138" s="19" t="s">
        <v>7</v>
      </c>
      <c r="B138" s="19" t="s">
        <v>340</v>
      </c>
      <c r="C138" s="7">
        <v>2019</v>
      </c>
      <c r="D138" s="7" t="s">
        <v>6</v>
      </c>
      <c r="E138" s="7" t="s">
        <v>223</v>
      </c>
      <c r="F138" s="88">
        <v>72.214150000000004</v>
      </c>
    </row>
    <row r="139" spans="1:6">
      <c r="A139" s="19" t="s">
        <v>8</v>
      </c>
      <c r="B139" s="19" t="s">
        <v>341</v>
      </c>
      <c r="C139" s="7">
        <v>2019</v>
      </c>
      <c r="D139" s="7" t="s">
        <v>6</v>
      </c>
      <c r="E139" s="7" t="s">
        <v>223</v>
      </c>
      <c r="F139" s="88">
        <v>72.533339999999995</v>
      </c>
    </row>
    <row r="140" spans="1:6">
      <c r="A140" s="19" t="s">
        <v>9</v>
      </c>
      <c r="B140" s="19" t="s">
        <v>342</v>
      </c>
      <c r="C140" s="7">
        <v>2019</v>
      </c>
      <c r="D140" s="7" t="s">
        <v>6</v>
      </c>
      <c r="E140" s="7" t="s">
        <v>223</v>
      </c>
      <c r="F140" s="88">
        <v>80.296750000000003</v>
      </c>
    </row>
    <row r="141" spans="1:6">
      <c r="A141" s="19" t="s">
        <v>10</v>
      </c>
      <c r="B141" s="19" t="s">
        <v>343</v>
      </c>
      <c r="C141" s="7">
        <v>2019</v>
      </c>
      <c r="D141" s="7" t="s">
        <v>6</v>
      </c>
      <c r="E141" s="7" t="s">
        <v>223</v>
      </c>
      <c r="F141" s="88">
        <v>59.727330000000002</v>
      </c>
    </row>
    <row r="142" spans="1:6">
      <c r="A142" s="19" t="s">
        <v>11</v>
      </c>
      <c r="B142" s="19" t="s">
        <v>344</v>
      </c>
      <c r="C142" s="7">
        <v>2019</v>
      </c>
      <c r="D142" s="7" t="s">
        <v>6</v>
      </c>
      <c r="E142" s="7" t="s">
        <v>223</v>
      </c>
      <c r="F142" s="88">
        <v>72.97345</v>
      </c>
    </row>
    <row r="143" spans="1:6">
      <c r="A143" s="19" t="s">
        <v>12</v>
      </c>
      <c r="B143" s="19" t="s">
        <v>345</v>
      </c>
      <c r="C143" s="7">
        <v>2019</v>
      </c>
      <c r="D143" s="7" t="s">
        <v>6</v>
      </c>
      <c r="E143" s="7" t="s">
        <v>223</v>
      </c>
      <c r="F143" s="88">
        <v>82.477329999999995</v>
      </c>
    </row>
    <row r="144" spans="1:6">
      <c r="A144" s="19" t="s">
        <v>13</v>
      </c>
      <c r="B144" s="19" t="s">
        <v>346</v>
      </c>
      <c r="C144" s="7">
        <v>2019</v>
      </c>
      <c r="D144" s="7" t="s">
        <v>6</v>
      </c>
      <c r="E144" s="7" t="s">
        <v>223</v>
      </c>
      <c r="F144" s="88">
        <v>79.918300000000002</v>
      </c>
    </row>
    <row r="145" spans="1:6">
      <c r="A145" s="19" t="s">
        <v>14</v>
      </c>
      <c r="B145" s="19" t="s">
        <v>347</v>
      </c>
      <c r="C145" s="7">
        <v>2019</v>
      </c>
      <c r="D145" s="7" t="s">
        <v>6</v>
      </c>
      <c r="E145" s="7" t="s">
        <v>223</v>
      </c>
      <c r="F145" s="88">
        <v>76.941249999999997</v>
      </c>
    </row>
    <row r="146" spans="1:6">
      <c r="A146" s="19" t="s">
        <v>15</v>
      </c>
      <c r="B146" s="19" t="s">
        <v>348</v>
      </c>
      <c r="C146" s="7">
        <v>2019</v>
      </c>
      <c r="D146" s="7" t="s">
        <v>6</v>
      </c>
      <c r="E146" s="7" t="s">
        <v>223</v>
      </c>
      <c r="F146" s="88">
        <v>56.135680000000001</v>
      </c>
    </row>
    <row r="147" spans="1:6">
      <c r="A147" s="19" t="s">
        <v>16</v>
      </c>
      <c r="B147" s="19" t="s">
        <v>349</v>
      </c>
      <c r="C147" s="7">
        <v>2019</v>
      </c>
      <c r="D147" s="7" t="s">
        <v>6</v>
      </c>
      <c r="E147" s="7" t="s">
        <v>223</v>
      </c>
      <c r="F147" s="88">
        <v>69.752459999999999</v>
      </c>
    </row>
    <row r="148" spans="1:6">
      <c r="A148" s="19" t="s">
        <v>17</v>
      </c>
      <c r="B148" s="19" t="s">
        <v>350</v>
      </c>
      <c r="C148" s="7">
        <v>2019</v>
      </c>
      <c r="D148" s="7" t="s">
        <v>6</v>
      </c>
      <c r="E148" s="7" t="s">
        <v>223</v>
      </c>
      <c r="F148" s="88">
        <v>82.445629999999994</v>
      </c>
    </row>
    <row r="149" spans="1:6">
      <c r="A149" s="19" t="s">
        <v>18</v>
      </c>
      <c r="B149" s="19" t="s">
        <v>351</v>
      </c>
      <c r="C149" s="7">
        <v>2019</v>
      </c>
      <c r="D149" s="7" t="s">
        <v>6</v>
      </c>
      <c r="E149" s="7" t="s">
        <v>223</v>
      </c>
      <c r="F149" s="88">
        <v>65.180800000000005</v>
      </c>
    </row>
    <row r="150" spans="1:6">
      <c r="A150" s="19" t="s">
        <v>19</v>
      </c>
      <c r="B150" s="19" t="s">
        <v>352</v>
      </c>
      <c r="C150" s="7">
        <v>2019</v>
      </c>
      <c r="D150" s="7" t="s">
        <v>6</v>
      </c>
      <c r="E150" s="7" t="s">
        <v>223</v>
      </c>
      <c r="F150" s="88">
        <v>76.76379</v>
      </c>
    </row>
    <row r="151" spans="1:6">
      <c r="A151" s="19" t="s">
        <v>20</v>
      </c>
      <c r="B151" s="19" t="s">
        <v>353</v>
      </c>
      <c r="C151" s="7">
        <v>2019</v>
      </c>
      <c r="D151" s="7" t="s">
        <v>6</v>
      </c>
      <c r="E151" s="7" t="s">
        <v>223</v>
      </c>
      <c r="F151" s="88">
        <v>62.735590000000002</v>
      </c>
    </row>
    <row r="152" spans="1:6">
      <c r="A152" s="19" t="s">
        <v>21</v>
      </c>
      <c r="B152" s="19" t="s">
        <v>354</v>
      </c>
      <c r="C152" s="7">
        <v>2019</v>
      </c>
      <c r="D152" s="7" t="s">
        <v>6</v>
      </c>
      <c r="E152" s="7" t="s">
        <v>223</v>
      </c>
      <c r="F152" s="88">
        <v>75.732259999999997</v>
      </c>
    </row>
    <row r="153" spans="1:6">
      <c r="A153" s="19" t="s">
        <v>22</v>
      </c>
      <c r="B153" s="19" t="s">
        <v>355</v>
      </c>
      <c r="C153" s="7">
        <v>2019</v>
      </c>
      <c r="D153" s="7" t="s">
        <v>6</v>
      </c>
      <c r="E153" s="7" t="s">
        <v>223</v>
      </c>
      <c r="F153" s="88">
        <v>83.177809999999994</v>
      </c>
    </row>
    <row r="154" spans="1:6">
      <c r="A154" s="19" t="s">
        <v>23</v>
      </c>
      <c r="B154" s="19" t="s">
        <v>356</v>
      </c>
      <c r="C154" s="7">
        <v>2019</v>
      </c>
      <c r="D154" s="7" t="s">
        <v>6</v>
      </c>
      <c r="E154" s="7" t="s">
        <v>223</v>
      </c>
      <c r="F154" s="88">
        <v>70.87424</v>
      </c>
    </row>
    <row r="155" spans="1:6">
      <c r="A155" s="19" t="s">
        <v>24</v>
      </c>
      <c r="B155" s="19" t="s">
        <v>357</v>
      </c>
      <c r="C155" s="7">
        <v>2019</v>
      </c>
      <c r="D155" s="7" t="s">
        <v>6</v>
      </c>
      <c r="E155" s="7" t="s">
        <v>223</v>
      </c>
      <c r="F155" s="88">
        <v>66.185329999999993</v>
      </c>
    </row>
    <row r="156" spans="1:6">
      <c r="A156" s="19" t="s">
        <v>25</v>
      </c>
      <c r="B156" s="19" t="s">
        <v>358</v>
      </c>
      <c r="C156" s="7">
        <v>2019</v>
      </c>
      <c r="D156" s="7" t="s">
        <v>6</v>
      </c>
      <c r="E156" s="7" t="s">
        <v>223</v>
      </c>
      <c r="F156" s="88">
        <v>70.586889999999997</v>
      </c>
    </row>
    <row r="157" spans="1:6">
      <c r="A157" s="19" t="s">
        <v>26</v>
      </c>
      <c r="B157" s="19" t="s">
        <v>359</v>
      </c>
      <c r="C157" s="7">
        <v>2019</v>
      </c>
      <c r="D157" s="7" t="s">
        <v>6</v>
      </c>
      <c r="E157" s="7" t="s">
        <v>223</v>
      </c>
      <c r="F157" s="88">
        <v>77.300989999999999</v>
      </c>
    </row>
    <row r="158" spans="1:6">
      <c r="A158" s="19" t="s">
        <v>27</v>
      </c>
      <c r="B158" s="19" t="s">
        <v>360</v>
      </c>
      <c r="C158" s="7">
        <v>2019</v>
      </c>
      <c r="D158" s="7" t="s">
        <v>6</v>
      </c>
      <c r="E158" s="7" t="s">
        <v>223</v>
      </c>
      <c r="F158" s="88">
        <v>81.674480000000003</v>
      </c>
    </row>
    <row r="159" spans="1:6">
      <c r="A159" s="19" t="s">
        <v>28</v>
      </c>
      <c r="B159" s="19" t="s">
        <v>361</v>
      </c>
      <c r="C159" s="7">
        <v>2019</v>
      </c>
      <c r="D159" s="7" t="s">
        <v>6</v>
      </c>
      <c r="E159" s="7" t="s">
        <v>223</v>
      </c>
      <c r="F159" s="88">
        <v>65.141530000000003</v>
      </c>
    </row>
    <row r="160" spans="1:6">
      <c r="A160" s="19" t="s">
        <v>29</v>
      </c>
      <c r="B160" s="19" t="s">
        <v>362</v>
      </c>
      <c r="C160" s="7">
        <v>2019</v>
      </c>
      <c r="D160" s="7" t="s">
        <v>6</v>
      </c>
      <c r="E160" s="7" t="s">
        <v>223</v>
      </c>
      <c r="F160" s="88">
        <v>80.689310000000006</v>
      </c>
    </row>
    <row r="161" spans="1:6">
      <c r="A161" s="19" t="s">
        <v>30</v>
      </c>
      <c r="B161" s="19" t="s">
        <v>363</v>
      </c>
      <c r="C161" s="7">
        <v>2019</v>
      </c>
      <c r="D161" s="7" t="s">
        <v>6</v>
      </c>
      <c r="E161" s="7" t="s">
        <v>223</v>
      </c>
      <c r="F161" s="88">
        <v>69.648790000000005</v>
      </c>
    </row>
    <row r="162" spans="1:6">
      <c r="A162" s="19" t="s">
        <v>31</v>
      </c>
      <c r="B162" s="19" t="s">
        <v>364</v>
      </c>
      <c r="C162" s="7">
        <v>2019</v>
      </c>
      <c r="D162" s="7" t="s">
        <v>6</v>
      </c>
      <c r="E162" s="7" t="s">
        <v>223</v>
      </c>
      <c r="F162" s="88">
        <v>84.239599999999996</v>
      </c>
    </row>
    <row r="163" spans="1:6">
      <c r="A163" s="19" t="s">
        <v>32</v>
      </c>
      <c r="B163" s="19" t="s">
        <v>365</v>
      </c>
      <c r="C163" s="7">
        <v>2019</v>
      </c>
      <c r="D163" s="7" t="s">
        <v>6</v>
      </c>
      <c r="E163" s="7" t="s">
        <v>223</v>
      </c>
      <c r="F163" s="88">
        <v>67.500200000000007</v>
      </c>
    </row>
    <row r="164" spans="1:6">
      <c r="A164" s="19" t="s">
        <v>33</v>
      </c>
      <c r="B164" s="19" t="s">
        <v>366</v>
      </c>
      <c r="C164" s="7">
        <v>2019</v>
      </c>
      <c r="D164" s="7" t="s">
        <v>6</v>
      </c>
      <c r="E164" s="7" t="s">
        <v>223</v>
      </c>
      <c r="F164" s="88">
        <v>69.824749999999995</v>
      </c>
    </row>
    <row r="165" spans="1:6">
      <c r="A165" s="19" t="s">
        <v>34</v>
      </c>
      <c r="B165" s="19" t="s">
        <v>367</v>
      </c>
      <c r="C165" s="7">
        <v>2019</v>
      </c>
      <c r="D165" s="7" t="s">
        <v>6</v>
      </c>
      <c r="E165" s="7" t="s">
        <v>223</v>
      </c>
      <c r="F165" s="88">
        <v>85.016819999999996</v>
      </c>
    </row>
    <row r="166" spans="1:6">
      <c r="A166" s="19" t="s">
        <v>35</v>
      </c>
      <c r="B166" s="19" t="s">
        <v>368</v>
      </c>
      <c r="C166" s="7">
        <v>2019</v>
      </c>
      <c r="D166" s="7" t="s">
        <v>6</v>
      </c>
      <c r="E166" s="7" t="s">
        <v>223</v>
      </c>
      <c r="F166" s="88">
        <v>78.474350000000001</v>
      </c>
    </row>
    <row r="167" spans="1:6">
      <c r="A167" s="20" t="s">
        <v>3</v>
      </c>
      <c r="B167" s="19" t="s">
        <v>336</v>
      </c>
      <c r="C167" s="7">
        <v>2020</v>
      </c>
      <c r="D167" s="7" t="s">
        <v>6</v>
      </c>
      <c r="E167" s="7" t="s">
        <v>223</v>
      </c>
      <c r="F167" s="87">
        <v>74.532749999999993</v>
      </c>
    </row>
    <row r="168" spans="1:6">
      <c r="A168" s="20" t="s">
        <v>4</v>
      </c>
      <c r="B168" s="19" t="s">
        <v>337</v>
      </c>
      <c r="C168" s="7">
        <v>2020</v>
      </c>
      <c r="D168" s="7" t="s">
        <v>6</v>
      </c>
      <c r="E168" s="7" t="s">
        <v>223</v>
      </c>
      <c r="F168" s="88">
        <v>88.492850000000004</v>
      </c>
    </row>
    <row r="169" spans="1:6">
      <c r="A169" s="19" t="s">
        <v>5</v>
      </c>
      <c r="B169" s="19" t="s">
        <v>338</v>
      </c>
      <c r="C169" s="7">
        <v>2020</v>
      </c>
      <c r="D169" s="7" t="s">
        <v>6</v>
      </c>
      <c r="E169" s="7" t="s">
        <v>223</v>
      </c>
      <c r="F169" s="88">
        <v>76.092219999999998</v>
      </c>
    </row>
    <row r="170" spans="1:6">
      <c r="A170" s="19" t="s">
        <v>6</v>
      </c>
      <c r="B170" s="19" t="s">
        <v>339</v>
      </c>
      <c r="C170" s="7">
        <v>2020</v>
      </c>
      <c r="D170" s="7" t="s">
        <v>6</v>
      </c>
      <c r="E170" s="7" t="s">
        <v>223</v>
      </c>
      <c r="F170" s="88">
        <v>74.932760000000002</v>
      </c>
    </row>
    <row r="171" spans="1:6">
      <c r="A171" s="19" t="s">
        <v>7</v>
      </c>
      <c r="B171" s="19" t="s">
        <v>340</v>
      </c>
      <c r="C171" s="7">
        <v>2020</v>
      </c>
      <c r="D171" s="7" t="s">
        <v>6</v>
      </c>
      <c r="E171" s="7" t="s">
        <v>223</v>
      </c>
      <c r="F171" s="88">
        <v>78.79083</v>
      </c>
    </row>
    <row r="172" spans="1:6">
      <c r="A172" s="19" t="s">
        <v>8</v>
      </c>
      <c r="B172" s="19" t="s">
        <v>341</v>
      </c>
      <c r="C172" s="7">
        <v>2020</v>
      </c>
      <c r="D172" s="7" t="s">
        <v>6</v>
      </c>
      <c r="E172" s="7" t="s">
        <v>223</v>
      </c>
      <c r="F172" s="88">
        <v>79.167820000000006</v>
      </c>
    </row>
    <row r="173" spans="1:6">
      <c r="A173" s="19" t="s">
        <v>9</v>
      </c>
      <c r="B173" s="19" t="s">
        <v>342</v>
      </c>
      <c r="C173" s="7">
        <v>2020</v>
      </c>
      <c r="D173" s="7" t="s">
        <v>6</v>
      </c>
      <c r="E173" s="7" t="s">
        <v>223</v>
      </c>
      <c r="F173" s="88">
        <v>83.356120000000004</v>
      </c>
    </row>
    <row r="174" spans="1:6">
      <c r="A174" s="19" t="s">
        <v>10</v>
      </c>
      <c r="B174" s="19" t="s">
        <v>343</v>
      </c>
      <c r="C174" s="7">
        <v>2020</v>
      </c>
      <c r="D174" s="7" t="s">
        <v>6</v>
      </c>
      <c r="E174" s="7" t="s">
        <v>223</v>
      </c>
      <c r="F174" s="88">
        <v>65.504869999999997</v>
      </c>
    </row>
    <row r="175" spans="1:6">
      <c r="A175" s="19" t="s">
        <v>11</v>
      </c>
      <c r="B175" s="19" t="s">
        <v>344</v>
      </c>
      <c r="C175" s="7">
        <v>2020</v>
      </c>
      <c r="D175" s="7" t="s">
        <v>6</v>
      </c>
      <c r="E175" s="7" t="s">
        <v>223</v>
      </c>
      <c r="F175" s="88">
        <v>74.182950000000005</v>
      </c>
    </row>
    <row r="176" spans="1:6">
      <c r="A176" s="19" t="s">
        <v>12</v>
      </c>
      <c r="B176" s="19" t="s">
        <v>345</v>
      </c>
      <c r="C176" s="7">
        <v>2020</v>
      </c>
      <c r="D176" s="7" t="s">
        <v>6</v>
      </c>
      <c r="E176" s="7" t="s">
        <v>223</v>
      </c>
      <c r="F176" s="88">
        <v>83.780630000000002</v>
      </c>
    </row>
    <row r="177" spans="1:6">
      <c r="A177" s="19" t="s">
        <v>13</v>
      </c>
      <c r="B177" s="19" t="s">
        <v>346</v>
      </c>
      <c r="C177" s="7">
        <v>2020</v>
      </c>
      <c r="D177" s="7" t="s">
        <v>6</v>
      </c>
      <c r="E177" s="7" t="s">
        <v>223</v>
      </c>
      <c r="F177" s="88">
        <v>81.096540000000005</v>
      </c>
    </row>
    <row r="178" spans="1:6">
      <c r="A178" s="19" t="s">
        <v>14</v>
      </c>
      <c r="B178" s="19" t="s">
        <v>347</v>
      </c>
      <c r="C178" s="7">
        <v>2020</v>
      </c>
      <c r="D178" s="7" t="s">
        <v>6</v>
      </c>
      <c r="E178" s="7" t="s">
        <v>223</v>
      </c>
      <c r="F178" s="88">
        <v>72.220150000000004</v>
      </c>
    </row>
    <row r="179" spans="1:6">
      <c r="A179" s="19" t="s">
        <v>15</v>
      </c>
      <c r="B179" s="19" t="s">
        <v>348</v>
      </c>
      <c r="C179" s="7">
        <v>2020</v>
      </c>
      <c r="D179" s="7" t="s">
        <v>6</v>
      </c>
      <c r="E179" s="7" t="s">
        <v>223</v>
      </c>
      <c r="F179" s="88">
        <v>65.771249999999995</v>
      </c>
    </row>
    <row r="180" spans="1:6">
      <c r="A180" s="19" t="s">
        <v>16</v>
      </c>
      <c r="B180" s="19" t="s">
        <v>349</v>
      </c>
      <c r="C180" s="7">
        <v>2020</v>
      </c>
      <c r="D180" s="7" t="s">
        <v>6</v>
      </c>
      <c r="E180" s="7" t="s">
        <v>223</v>
      </c>
      <c r="F180" s="88">
        <v>73.862489999999994</v>
      </c>
    </row>
    <row r="181" spans="1:6">
      <c r="A181" s="19" t="s">
        <v>17</v>
      </c>
      <c r="B181" s="19" t="s">
        <v>350</v>
      </c>
      <c r="C181" s="7">
        <v>2020</v>
      </c>
      <c r="D181" s="7" t="s">
        <v>6</v>
      </c>
      <c r="E181" s="7" t="s">
        <v>223</v>
      </c>
      <c r="F181" s="88">
        <v>83.35145</v>
      </c>
    </row>
    <row r="182" spans="1:6">
      <c r="A182" s="19" t="s">
        <v>18</v>
      </c>
      <c r="B182" s="19" t="s">
        <v>351</v>
      </c>
      <c r="C182" s="7">
        <v>2020</v>
      </c>
      <c r="D182" s="7" t="s">
        <v>6</v>
      </c>
      <c r="E182" s="7" t="s">
        <v>223</v>
      </c>
      <c r="F182" s="88">
        <v>68.403030000000001</v>
      </c>
    </row>
    <row r="183" spans="1:6">
      <c r="A183" s="19" t="s">
        <v>19</v>
      </c>
      <c r="B183" s="19" t="s">
        <v>352</v>
      </c>
      <c r="C183" s="7">
        <v>2020</v>
      </c>
      <c r="D183" s="7" t="s">
        <v>6</v>
      </c>
      <c r="E183" s="7" t="s">
        <v>223</v>
      </c>
      <c r="F183" s="88">
        <v>72.766570000000002</v>
      </c>
    </row>
    <row r="184" spans="1:6">
      <c r="A184" s="19" t="s">
        <v>20</v>
      </c>
      <c r="B184" s="19" t="s">
        <v>353</v>
      </c>
      <c r="C184" s="7">
        <v>2020</v>
      </c>
      <c r="D184" s="7" t="s">
        <v>6</v>
      </c>
      <c r="E184" s="7" t="s">
        <v>223</v>
      </c>
      <c r="F184" s="88">
        <v>60.483649999999997</v>
      </c>
    </row>
    <row r="185" spans="1:6">
      <c r="A185" s="19" t="s">
        <v>21</v>
      </c>
      <c r="B185" s="19" t="s">
        <v>354</v>
      </c>
      <c r="C185" s="7">
        <v>2020</v>
      </c>
      <c r="D185" s="7" t="s">
        <v>6</v>
      </c>
      <c r="E185" s="7" t="s">
        <v>223</v>
      </c>
      <c r="F185" s="88">
        <v>76.291629999999998</v>
      </c>
    </row>
    <row r="186" spans="1:6">
      <c r="A186" s="19" t="s">
        <v>22</v>
      </c>
      <c r="B186" s="19" t="s">
        <v>355</v>
      </c>
      <c r="C186" s="7">
        <v>2020</v>
      </c>
      <c r="D186" s="7" t="s">
        <v>6</v>
      </c>
      <c r="E186" s="7" t="s">
        <v>223</v>
      </c>
      <c r="F186" s="88">
        <v>81.502290000000002</v>
      </c>
    </row>
    <row r="187" spans="1:6">
      <c r="A187" s="19" t="s">
        <v>23</v>
      </c>
      <c r="B187" s="19" t="s">
        <v>356</v>
      </c>
      <c r="C187" s="7">
        <v>2020</v>
      </c>
      <c r="D187" s="7" t="s">
        <v>6</v>
      </c>
      <c r="E187" s="7" t="s">
        <v>223</v>
      </c>
      <c r="F187" s="88">
        <v>74.443079999999995</v>
      </c>
    </row>
    <row r="188" spans="1:6">
      <c r="A188" s="19" t="s">
        <v>24</v>
      </c>
      <c r="B188" s="19" t="s">
        <v>357</v>
      </c>
      <c r="C188" s="7">
        <v>2020</v>
      </c>
      <c r="D188" s="7" t="s">
        <v>6</v>
      </c>
      <c r="E188" s="7" t="s">
        <v>223</v>
      </c>
      <c r="F188" s="88">
        <v>70.390879999999996</v>
      </c>
    </row>
    <row r="189" spans="1:6">
      <c r="A189" s="19" t="s">
        <v>25</v>
      </c>
      <c r="B189" s="19" t="s">
        <v>358</v>
      </c>
      <c r="C189" s="7">
        <v>2020</v>
      </c>
      <c r="D189" s="7" t="s">
        <v>6</v>
      </c>
      <c r="E189" s="7" t="s">
        <v>223</v>
      </c>
      <c r="F189" s="88">
        <v>73.190899999999999</v>
      </c>
    </row>
    <row r="190" spans="1:6">
      <c r="A190" s="19" t="s">
        <v>26</v>
      </c>
      <c r="B190" s="19" t="s">
        <v>359</v>
      </c>
      <c r="C190" s="7">
        <v>2020</v>
      </c>
      <c r="D190" s="7" t="s">
        <v>6</v>
      </c>
      <c r="E190" s="7" t="s">
        <v>223</v>
      </c>
      <c r="F190" s="88">
        <v>68.634590000000003</v>
      </c>
    </row>
    <row r="191" spans="1:6">
      <c r="A191" s="19" t="s">
        <v>27</v>
      </c>
      <c r="B191" s="19" t="s">
        <v>360</v>
      </c>
      <c r="C191" s="7">
        <v>2020</v>
      </c>
      <c r="D191" s="7" t="s">
        <v>6</v>
      </c>
      <c r="E191" s="7" t="s">
        <v>223</v>
      </c>
      <c r="F191" s="88">
        <v>80.342179999999999</v>
      </c>
    </row>
    <row r="192" spans="1:6">
      <c r="A192" s="19" t="s">
        <v>28</v>
      </c>
      <c r="B192" s="19" t="s">
        <v>361</v>
      </c>
      <c r="C192" s="7">
        <v>2020</v>
      </c>
      <c r="D192" s="7" t="s">
        <v>6</v>
      </c>
      <c r="E192" s="7" t="s">
        <v>223</v>
      </c>
      <c r="F192" s="88">
        <v>67.352019999999996</v>
      </c>
    </row>
    <row r="193" spans="1:6">
      <c r="A193" s="19" t="s">
        <v>29</v>
      </c>
      <c r="B193" s="19" t="s">
        <v>362</v>
      </c>
      <c r="C193" s="7">
        <v>2020</v>
      </c>
      <c r="D193" s="7" t="s">
        <v>6</v>
      </c>
      <c r="E193" s="7" t="s">
        <v>223</v>
      </c>
      <c r="F193" s="88">
        <v>77.731570000000005</v>
      </c>
    </row>
    <row r="194" spans="1:6">
      <c r="A194" s="19" t="s">
        <v>30</v>
      </c>
      <c r="B194" s="19" t="s">
        <v>363</v>
      </c>
      <c r="C194" s="7">
        <v>2020</v>
      </c>
      <c r="D194" s="7" t="s">
        <v>6</v>
      </c>
      <c r="E194" s="7" t="s">
        <v>223</v>
      </c>
      <c r="F194" s="88">
        <v>71.736800000000002</v>
      </c>
    </row>
    <row r="195" spans="1:6">
      <c r="A195" s="19" t="s">
        <v>31</v>
      </c>
      <c r="B195" s="19" t="s">
        <v>364</v>
      </c>
      <c r="C195" s="7">
        <v>2020</v>
      </c>
      <c r="D195" s="7" t="s">
        <v>6</v>
      </c>
      <c r="E195" s="7" t="s">
        <v>223</v>
      </c>
      <c r="F195" s="88">
        <v>85.932749999999999</v>
      </c>
    </row>
    <row r="196" spans="1:6">
      <c r="A196" s="19" t="s">
        <v>32</v>
      </c>
      <c r="B196" s="19" t="s">
        <v>365</v>
      </c>
      <c r="C196" s="7">
        <v>2020</v>
      </c>
      <c r="D196" s="7" t="s">
        <v>6</v>
      </c>
      <c r="E196" s="7" t="s">
        <v>223</v>
      </c>
      <c r="F196" s="88">
        <v>73.746579999999994</v>
      </c>
    </row>
    <row r="197" spans="1:6">
      <c r="A197" s="19" t="s">
        <v>33</v>
      </c>
      <c r="B197" s="19" t="s">
        <v>366</v>
      </c>
      <c r="C197" s="7">
        <v>2020</v>
      </c>
      <c r="D197" s="7" t="s">
        <v>6</v>
      </c>
      <c r="E197" s="7" t="s">
        <v>223</v>
      </c>
      <c r="F197" s="88">
        <v>70.953940000000003</v>
      </c>
    </row>
    <row r="198" spans="1:6">
      <c r="A198" s="19" t="s">
        <v>34</v>
      </c>
      <c r="B198" s="19" t="s">
        <v>367</v>
      </c>
      <c r="C198" s="7">
        <v>2020</v>
      </c>
      <c r="D198" s="7" t="s">
        <v>6</v>
      </c>
      <c r="E198" s="7" t="s">
        <v>223</v>
      </c>
      <c r="F198" s="88">
        <v>79.724850000000004</v>
      </c>
    </row>
    <row r="199" spans="1:6">
      <c r="A199" s="19" t="s">
        <v>35</v>
      </c>
      <c r="B199" s="19" t="s">
        <v>368</v>
      </c>
      <c r="C199" s="7">
        <v>2020</v>
      </c>
      <c r="D199" s="7" t="s">
        <v>6</v>
      </c>
      <c r="E199" s="7" t="s">
        <v>223</v>
      </c>
      <c r="F199" s="88">
        <v>80.561790000000002</v>
      </c>
    </row>
  </sheetData>
  <autoFilter ref="A1:F199" xr:uid="{00000000-0009-0000-0000-000025000000}"/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>
    <outlinePr summaryBelow="0" summaryRight="0"/>
  </sheetPr>
  <dimension ref="A1:F100"/>
  <sheetViews>
    <sheetView workbookViewId="0"/>
  </sheetViews>
  <sheetFormatPr baseColWidth="10" defaultColWidth="12.6640625" defaultRowHeight="15.75" customHeight="1"/>
  <sheetData>
    <row r="1" spans="1:6">
      <c r="A1" s="19" t="s">
        <v>1</v>
      </c>
      <c r="B1" s="19" t="s">
        <v>334</v>
      </c>
      <c r="C1" s="19" t="s">
        <v>0</v>
      </c>
      <c r="D1" s="19" t="s">
        <v>37</v>
      </c>
      <c r="E1" s="19" t="s">
        <v>39</v>
      </c>
      <c r="F1" s="37" t="s">
        <v>335</v>
      </c>
    </row>
    <row r="2" spans="1:6">
      <c r="A2" s="20" t="s">
        <v>3</v>
      </c>
      <c r="B2" s="19" t="s">
        <v>336</v>
      </c>
      <c r="C2" s="7">
        <v>2018</v>
      </c>
      <c r="D2" s="9" t="s">
        <v>6</v>
      </c>
      <c r="E2" s="9" t="s">
        <v>226</v>
      </c>
      <c r="F2" s="7">
        <v>63.42</v>
      </c>
    </row>
    <row r="3" spans="1:6">
      <c r="A3" s="20" t="s">
        <v>4</v>
      </c>
      <c r="B3" s="19" t="s">
        <v>337</v>
      </c>
      <c r="C3" s="7">
        <v>2018</v>
      </c>
      <c r="D3" s="9" t="s">
        <v>6</v>
      </c>
      <c r="E3" s="9" t="s">
        <v>226</v>
      </c>
      <c r="F3" s="7">
        <v>59.36</v>
      </c>
    </row>
    <row r="4" spans="1:6">
      <c r="A4" s="19" t="s">
        <v>5</v>
      </c>
      <c r="B4" s="19" t="s">
        <v>338</v>
      </c>
      <c r="C4" s="7">
        <v>2018</v>
      </c>
      <c r="D4" s="9" t="s">
        <v>6</v>
      </c>
      <c r="E4" s="9" t="s">
        <v>226</v>
      </c>
      <c r="F4" s="7">
        <v>52.61</v>
      </c>
    </row>
    <row r="5" spans="1:6">
      <c r="A5" s="19" t="s">
        <v>6</v>
      </c>
      <c r="B5" s="19" t="s">
        <v>339</v>
      </c>
      <c r="C5" s="7">
        <v>2018</v>
      </c>
      <c r="D5" s="9" t="s">
        <v>6</v>
      </c>
      <c r="E5" s="9" t="s">
        <v>226</v>
      </c>
      <c r="F5" s="7">
        <v>58.65</v>
      </c>
    </row>
    <row r="6" spans="1:6">
      <c r="A6" s="19" t="s">
        <v>7</v>
      </c>
      <c r="B6" s="19" t="s">
        <v>340</v>
      </c>
      <c r="C6" s="7">
        <v>2018</v>
      </c>
      <c r="D6" s="9" t="s">
        <v>6</v>
      </c>
      <c r="E6" s="9" t="s">
        <v>226</v>
      </c>
      <c r="F6" s="7">
        <v>69.97</v>
      </c>
    </row>
    <row r="7" spans="1:6">
      <c r="A7" s="19" t="s">
        <v>8</v>
      </c>
      <c r="B7" s="19" t="s">
        <v>341</v>
      </c>
      <c r="C7" s="7">
        <v>2018</v>
      </c>
      <c r="D7" s="9" t="s">
        <v>6</v>
      </c>
      <c r="E7" s="9" t="s">
        <v>226</v>
      </c>
      <c r="F7" s="7">
        <v>63.59</v>
      </c>
    </row>
    <row r="8" spans="1:6">
      <c r="A8" s="19" t="s">
        <v>9</v>
      </c>
      <c r="B8" s="19" t="s">
        <v>342</v>
      </c>
      <c r="C8" s="7">
        <v>2018</v>
      </c>
      <c r="D8" s="9" t="s">
        <v>6</v>
      </c>
      <c r="E8" s="9" t="s">
        <v>226</v>
      </c>
      <c r="F8" s="7">
        <v>64.13</v>
      </c>
    </row>
    <row r="9" spans="1:6">
      <c r="A9" s="19" t="s">
        <v>10</v>
      </c>
      <c r="B9" s="19" t="s">
        <v>343</v>
      </c>
      <c r="C9" s="7">
        <v>2018</v>
      </c>
      <c r="D9" s="9" t="s">
        <v>6</v>
      </c>
      <c r="E9" s="9" t="s">
        <v>226</v>
      </c>
      <c r="F9" s="7">
        <v>68.44</v>
      </c>
    </row>
    <row r="10" spans="1:6">
      <c r="A10" s="19" t="s">
        <v>11</v>
      </c>
      <c r="B10" s="19" t="s">
        <v>344</v>
      </c>
      <c r="C10" s="7">
        <v>2018</v>
      </c>
      <c r="D10" s="9" t="s">
        <v>6</v>
      </c>
      <c r="E10" s="9" t="s">
        <v>226</v>
      </c>
      <c r="F10" s="7">
        <v>54.38</v>
      </c>
    </row>
    <row r="11" spans="1:6">
      <c r="A11" s="19" t="s">
        <v>12</v>
      </c>
      <c r="B11" s="19" t="s">
        <v>345</v>
      </c>
      <c r="C11" s="7">
        <v>2018</v>
      </c>
      <c r="D11" s="9" t="s">
        <v>6</v>
      </c>
      <c r="E11" s="9" t="s">
        <v>226</v>
      </c>
      <c r="F11" s="7">
        <v>70.599999999999994</v>
      </c>
    </row>
    <row r="12" spans="1:6">
      <c r="A12" s="19" t="s">
        <v>13</v>
      </c>
      <c r="B12" s="19" t="s">
        <v>346</v>
      </c>
      <c r="C12" s="7">
        <v>2018</v>
      </c>
      <c r="D12" s="9" t="s">
        <v>6</v>
      </c>
      <c r="E12" s="9" t="s">
        <v>226</v>
      </c>
      <c r="F12" s="7">
        <v>57.12</v>
      </c>
    </row>
    <row r="13" spans="1:6">
      <c r="A13" s="19" t="s">
        <v>14</v>
      </c>
      <c r="B13" s="19" t="s">
        <v>347</v>
      </c>
      <c r="C13" s="7">
        <v>2018</v>
      </c>
      <c r="D13" s="9" t="s">
        <v>6</v>
      </c>
      <c r="E13" s="9" t="s">
        <v>226</v>
      </c>
      <c r="F13" s="7">
        <v>53.19</v>
      </c>
    </row>
    <row r="14" spans="1:6">
      <c r="A14" s="19" t="s">
        <v>15</v>
      </c>
      <c r="B14" s="19" t="s">
        <v>348</v>
      </c>
      <c r="C14" s="7">
        <v>2018</v>
      </c>
      <c r="D14" s="9" t="s">
        <v>6</v>
      </c>
      <c r="E14" s="9" t="s">
        <v>226</v>
      </c>
      <c r="F14" s="7">
        <v>64.11</v>
      </c>
    </row>
    <row r="15" spans="1:6">
      <c r="A15" s="19" t="s">
        <v>16</v>
      </c>
      <c r="B15" s="19" t="s">
        <v>349</v>
      </c>
      <c r="C15" s="7">
        <v>2018</v>
      </c>
      <c r="D15" s="9" t="s">
        <v>6</v>
      </c>
      <c r="E15" s="9" t="s">
        <v>226</v>
      </c>
      <c r="F15" s="7">
        <v>65.709999999999994</v>
      </c>
    </row>
    <row r="16" spans="1:6">
      <c r="A16" s="19" t="s">
        <v>17</v>
      </c>
      <c r="B16" s="19" t="s">
        <v>350</v>
      </c>
      <c r="C16" s="7">
        <v>2018</v>
      </c>
      <c r="D16" s="9" t="s">
        <v>6</v>
      </c>
      <c r="E16" s="9" t="s">
        <v>226</v>
      </c>
      <c r="F16" s="7">
        <v>59.18</v>
      </c>
    </row>
    <row r="17" spans="1:6">
      <c r="A17" s="19" t="s">
        <v>18</v>
      </c>
      <c r="B17" s="19" t="s">
        <v>351</v>
      </c>
      <c r="C17" s="7">
        <v>2018</v>
      </c>
      <c r="D17" s="9" t="s">
        <v>6</v>
      </c>
      <c r="E17" s="9" t="s">
        <v>226</v>
      </c>
      <c r="F17" s="7">
        <v>67.89</v>
      </c>
    </row>
    <row r="18" spans="1:6">
      <c r="A18" s="19" t="s">
        <v>19</v>
      </c>
      <c r="B18" s="19" t="s">
        <v>352</v>
      </c>
      <c r="C18" s="7">
        <v>2018</v>
      </c>
      <c r="D18" s="9" t="s">
        <v>6</v>
      </c>
      <c r="E18" s="9" t="s">
        <v>226</v>
      </c>
      <c r="F18" s="7">
        <v>58.48</v>
      </c>
    </row>
    <row r="19" spans="1:6">
      <c r="A19" s="19" t="s">
        <v>20</v>
      </c>
      <c r="B19" s="19" t="s">
        <v>353</v>
      </c>
      <c r="C19" s="7">
        <v>2018</v>
      </c>
      <c r="D19" s="9" t="s">
        <v>6</v>
      </c>
      <c r="E19" s="9" t="s">
        <v>226</v>
      </c>
      <c r="F19" s="7">
        <v>67.099999999999994</v>
      </c>
    </row>
    <row r="20" spans="1:6">
      <c r="A20" s="19" t="s">
        <v>21</v>
      </c>
      <c r="B20" s="19" t="s">
        <v>354</v>
      </c>
      <c r="C20" s="7">
        <v>2018</v>
      </c>
      <c r="D20" s="9" t="s">
        <v>6</v>
      </c>
      <c r="E20" s="9" t="s">
        <v>226</v>
      </c>
      <c r="F20" s="7">
        <v>57.09</v>
      </c>
    </row>
    <row r="21" spans="1:6">
      <c r="A21" s="19" t="s">
        <v>22</v>
      </c>
      <c r="B21" s="19" t="s">
        <v>355</v>
      </c>
      <c r="C21" s="7">
        <v>2018</v>
      </c>
      <c r="D21" s="9" t="s">
        <v>6</v>
      </c>
      <c r="E21" s="9" t="s">
        <v>226</v>
      </c>
      <c r="F21" s="7">
        <v>55.76</v>
      </c>
    </row>
    <row r="22" spans="1:6">
      <c r="A22" s="19" t="s">
        <v>23</v>
      </c>
      <c r="B22" s="19" t="s">
        <v>356</v>
      </c>
      <c r="C22" s="7">
        <v>2018</v>
      </c>
      <c r="D22" s="9" t="s">
        <v>6</v>
      </c>
      <c r="E22" s="9" t="s">
        <v>226</v>
      </c>
      <c r="F22" s="7">
        <v>67.22</v>
      </c>
    </row>
    <row r="23" spans="1:6">
      <c r="A23" s="19" t="s">
        <v>24</v>
      </c>
      <c r="B23" s="19" t="s">
        <v>357</v>
      </c>
      <c r="C23" s="7">
        <v>2018</v>
      </c>
      <c r="D23" s="9" t="s">
        <v>6</v>
      </c>
      <c r="E23" s="9" t="s">
        <v>226</v>
      </c>
      <c r="F23" s="7">
        <v>68.33</v>
      </c>
    </row>
    <row r="24" spans="1:6">
      <c r="A24" s="19" t="s">
        <v>25</v>
      </c>
      <c r="B24" s="19" t="s">
        <v>358</v>
      </c>
      <c r="C24" s="7">
        <v>2018</v>
      </c>
      <c r="D24" s="9" t="s">
        <v>6</v>
      </c>
      <c r="E24" s="9" t="s">
        <v>226</v>
      </c>
      <c r="F24" s="7">
        <v>64.67</v>
      </c>
    </row>
    <row r="25" spans="1:6">
      <c r="A25" s="19" t="s">
        <v>26</v>
      </c>
      <c r="B25" s="19" t="s">
        <v>359</v>
      </c>
      <c r="C25" s="7">
        <v>2018</v>
      </c>
      <c r="D25" s="9" t="s">
        <v>6</v>
      </c>
      <c r="E25" s="9" t="s">
        <v>226</v>
      </c>
      <c r="F25" s="7">
        <v>60.16</v>
      </c>
    </row>
    <row r="26" spans="1:6">
      <c r="A26" s="19" t="s">
        <v>27</v>
      </c>
      <c r="B26" s="19" t="s">
        <v>360</v>
      </c>
      <c r="C26" s="7">
        <v>2018</v>
      </c>
      <c r="D26" s="9" t="s">
        <v>6</v>
      </c>
      <c r="E26" s="9" t="s">
        <v>226</v>
      </c>
      <c r="F26" s="7">
        <v>63.58</v>
      </c>
    </row>
    <row r="27" spans="1:6">
      <c r="A27" s="19" t="s">
        <v>28</v>
      </c>
      <c r="B27" s="19" t="s">
        <v>361</v>
      </c>
      <c r="C27" s="7">
        <v>2018</v>
      </c>
      <c r="D27" s="9" t="s">
        <v>6</v>
      </c>
      <c r="E27" s="9" t="s">
        <v>226</v>
      </c>
      <c r="F27" s="7">
        <v>60.53</v>
      </c>
    </row>
    <row r="28" spans="1:6">
      <c r="A28" s="19" t="s">
        <v>29</v>
      </c>
      <c r="B28" s="19" t="s">
        <v>362</v>
      </c>
      <c r="C28" s="7">
        <v>2018</v>
      </c>
      <c r="D28" s="9" t="s">
        <v>6</v>
      </c>
      <c r="E28" s="9" t="s">
        <v>226</v>
      </c>
      <c r="F28" s="7">
        <v>51.88</v>
      </c>
    </row>
    <row r="29" spans="1:6">
      <c r="A29" s="19" t="s">
        <v>30</v>
      </c>
      <c r="B29" s="19" t="s">
        <v>363</v>
      </c>
      <c r="C29" s="7">
        <v>2018</v>
      </c>
      <c r="D29" s="9" t="s">
        <v>6</v>
      </c>
      <c r="E29" s="9" t="s">
        <v>226</v>
      </c>
      <c r="F29" s="7">
        <v>71.11</v>
      </c>
    </row>
    <row r="30" spans="1:6">
      <c r="A30" s="19" t="s">
        <v>31</v>
      </c>
      <c r="B30" s="19" t="s">
        <v>364</v>
      </c>
      <c r="C30" s="7">
        <v>2018</v>
      </c>
      <c r="D30" s="9" t="s">
        <v>6</v>
      </c>
      <c r="E30" s="9" t="s">
        <v>226</v>
      </c>
      <c r="F30" s="7">
        <v>62.12</v>
      </c>
    </row>
    <row r="31" spans="1:6">
      <c r="A31" s="19" t="s">
        <v>32</v>
      </c>
      <c r="B31" s="19" t="s">
        <v>365</v>
      </c>
      <c r="C31" s="7">
        <v>2018</v>
      </c>
      <c r="D31" s="9" t="s">
        <v>6</v>
      </c>
      <c r="E31" s="9" t="s">
        <v>226</v>
      </c>
      <c r="F31" s="7">
        <v>66.44</v>
      </c>
    </row>
    <row r="32" spans="1:6">
      <c r="A32" s="19" t="s">
        <v>33</v>
      </c>
      <c r="B32" s="19" t="s">
        <v>366</v>
      </c>
      <c r="C32" s="7">
        <v>2018</v>
      </c>
      <c r="D32" s="9" t="s">
        <v>6</v>
      </c>
      <c r="E32" s="9" t="s">
        <v>226</v>
      </c>
      <c r="F32" s="7">
        <v>65.94</v>
      </c>
    </row>
    <row r="33" spans="1:6">
      <c r="A33" s="19" t="s">
        <v>34</v>
      </c>
      <c r="B33" s="19" t="s">
        <v>367</v>
      </c>
      <c r="C33" s="7">
        <v>2018</v>
      </c>
      <c r="D33" s="9" t="s">
        <v>6</v>
      </c>
      <c r="E33" s="9" t="s">
        <v>226</v>
      </c>
      <c r="F33" s="7">
        <v>75.38</v>
      </c>
    </row>
    <row r="34" spans="1:6">
      <c r="A34" s="19" t="s">
        <v>35</v>
      </c>
      <c r="B34" s="19" t="s">
        <v>368</v>
      </c>
      <c r="C34" s="7">
        <v>2018</v>
      </c>
      <c r="D34" s="9" t="s">
        <v>6</v>
      </c>
      <c r="E34" s="9" t="s">
        <v>226</v>
      </c>
      <c r="F34" s="7">
        <v>65.23</v>
      </c>
    </row>
    <row r="35" spans="1:6">
      <c r="A35" s="20" t="s">
        <v>3</v>
      </c>
      <c r="B35" s="19" t="s">
        <v>336</v>
      </c>
      <c r="C35" s="7">
        <v>2015</v>
      </c>
      <c r="D35" s="9" t="s">
        <v>6</v>
      </c>
      <c r="E35" s="9" t="s">
        <v>226</v>
      </c>
      <c r="F35" s="7">
        <v>52.28</v>
      </c>
    </row>
    <row r="36" spans="1:6">
      <c r="A36" s="20" t="s">
        <v>4</v>
      </c>
      <c r="B36" s="19" t="s">
        <v>337</v>
      </c>
      <c r="C36" s="7">
        <v>2015</v>
      </c>
      <c r="D36" s="9" t="s">
        <v>6</v>
      </c>
      <c r="E36" s="9" t="s">
        <v>226</v>
      </c>
      <c r="F36" s="5">
        <v>37.200000000000003</v>
      </c>
    </row>
    <row r="37" spans="1:6">
      <c r="A37" s="19" t="s">
        <v>5</v>
      </c>
      <c r="B37" s="19" t="s">
        <v>338</v>
      </c>
      <c r="C37" s="7">
        <v>2015</v>
      </c>
      <c r="D37" s="9" t="s">
        <v>6</v>
      </c>
      <c r="E37" s="9" t="s">
        <v>226</v>
      </c>
      <c r="F37" s="5">
        <v>30.92</v>
      </c>
    </row>
    <row r="38" spans="1:6">
      <c r="A38" s="19" t="s">
        <v>6</v>
      </c>
      <c r="B38" s="19" t="s">
        <v>339</v>
      </c>
      <c r="C38" s="7">
        <v>2015</v>
      </c>
      <c r="D38" s="9" t="s">
        <v>6</v>
      </c>
      <c r="E38" s="9" t="s">
        <v>226</v>
      </c>
      <c r="F38" s="5">
        <v>52.63</v>
      </c>
    </row>
    <row r="39" spans="1:6">
      <c r="A39" s="19" t="s">
        <v>7</v>
      </c>
      <c r="B39" s="19" t="s">
        <v>340</v>
      </c>
      <c r="C39" s="7">
        <v>2015</v>
      </c>
      <c r="D39" s="9" t="s">
        <v>6</v>
      </c>
      <c r="E39" s="9" t="s">
        <v>226</v>
      </c>
      <c r="F39" s="5">
        <v>61.23</v>
      </c>
    </row>
    <row r="40" spans="1:6">
      <c r="A40" s="19" t="s">
        <v>8</v>
      </c>
      <c r="B40" s="19" t="s">
        <v>341</v>
      </c>
      <c r="C40" s="7">
        <v>2015</v>
      </c>
      <c r="D40" s="9" t="s">
        <v>6</v>
      </c>
      <c r="E40" s="9" t="s">
        <v>226</v>
      </c>
      <c r="F40" s="5">
        <v>45</v>
      </c>
    </row>
    <row r="41" spans="1:6">
      <c r="A41" s="19" t="s">
        <v>9</v>
      </c>
      <c r="B41" s="19" t="s">
        <v>342</v>
      </c>
      <c r="C41" s="7">
        <v>2015</v>
      </c>
      <c r="D41" s="9" t="s">
        <v>6</v>
      </c>
      <c r="E41" s="9" t="s">
        <v>226</v>
      </c>
      <c r="F41" s="5">
        <v>60.18</v>
      </c>
    </row>
    <row r="42" spans="1:6">
      <c r="A42" s="19" t="s">
        <v>10</v>
      </c>
      <c r="B42" s="19" t="s">
        <v>343</v>
      </c>
      <c r="C42" s="7">
        <v>2015</v>
      </c>
      <c r="D42" s="9" t="s">
        <v>6</v>
      </c>
      <c r="E42" s="9" t="s">
        <v>226</v>
      </c>
      <c r="F42" s="5">
        <v>46.25</v>
      </c>
    </row>
    <row r="43" spans="1:6">
      <c r="A43" s="19" t="s">
        <v>11</v>
      </c>
      <c r="B43" s="19" t="s">
        <v>344</v>
      </c>
      <c r="C43" s="7">
        <v>2015</v>
      </c>
      <c r="D43" s="9" t="s">
        <v>6</v>
      </c>
      <c r="E43" s="9" t="s">
        <v>226</v>
      </c>
      <c r="F43" s="5">
        <v>32.630000000000003</v>
      </c>
    </row>
    <row r="44" spans="1:6">
      <c r="A44" s="19" t="s">
        <v>12</v>
      </c>
      <c r="B44" s="19" t="s">
        <v>345</v>
      </c>
      <c r="C44" s="7">
        <v>2015</v>
      </c>
      <c r="D44" s="9" t="s">
        <v>6</v>
      </c>
      <c r="E44" s="9" t="s">
        <v>226</v>
      </c>
      <c r="F44" s="5">
        <v>44.21</v>
      </c>
    </row>
    <row r="45" spans="1:6">
      <c r="A45" s="19" t="s">
        <v>13</v>
      </c>
      <c r="B45" s="19" t="s">
        <v>346</v>
      </c>
      <c r="C45" s="7">
        <v>2015</v>
      </c>
      <c r="D45" s="9" t="s">
        <v>6</v>
      </c>
      <c r="E45" s="9" t="s">
        <v>226</v>
      </c>
      <c r="F45" s="5">
        <v>41.63</v>
      </c>
    </row>
    <row r="46" spans="1:6">
      <c r="A46" s="19" t="s">
        <v>14</v>
      </c>
      <c r="B46" s="19" t="s">
        <v>347</v>
      </c>
      <c r="C46" s="7">
        <v>2015</v>
      </c>
      <c r="D46" s="9" t="s">
        <v>6</v>
      </c>
      <c r="E46" s="9" t="s">
        <v>226</v>
      </c>
      <c r="F46" s="5">
        <v>45.9</v>
      </c>
    </row>
    <row r="47" spans="1:6">
      <c r="A47" s="19" t="s">
        <v>15</v>
      </c>
      <c r="B47" s="19" t="s">
        <v>348</v>
      </c>
      <c r="C47" s="7">
        <v>2015</v>
      </c>
      <c r="D47" s="9" t="s">
        <v>6</v>
      </c>
      <c r="E47" s="9" t="s">
        <v>226</v>
      </c>
      <c r="F47" s="5">
        <v>56.36</v>
      </c>
    </row>
    <row r="48" spans="1:6">
      <c r="A48" s="19" t="s">
        <v>16</v>
      </c>
      <c r="B48" s="19" t="s">
        <v>349</v>
      </c>
      <c r="C48" s="7">
        <v>2015</v>
      </c>
      <c r="D48" s="9" t="s">
        <v>6</v>
      </c>
      <c r="E48" s="9" t="s">
        <v>226</v>
      </c>
      <c r="F48" s="5">
        <v>45.38</v>
      </c>
    </row>
    <row r="49" spans="1:6">
      <c r="A49" s="19" t="s">
        <v>17</v>
      </c>
      <c r="B49" s="19" t="s">
        <v>350</v>
      </c>
      <c r="C49" s="7">
        <v>2015</v>
      </c>
      <c r="D49" s="9" t="s">
        <v>6</v>
      </c>
      <c r="E49" s="9" t="s">
        <v>226</v>
      </c>
      <c r="F49" s="5">
        <v>52.88</v>
      </c>
    </row>
    <row r="50" spans="1:6">
      <c r="A50" s="19" t="s">
        <v>18</v>
      </c>
      <c r="B50" s="19" t="s">
        <v>351</v>
      </c>
      <c r="C50" s="7">
        <v>2015</v>
      </c>
      <c r="D50" s="9" t="s">
        <v>6</v>
      </c>
      <c r="E50" s="9" t="s">
        <v>226</v>
      </c>
      <c r="F50" s="5">
        <v>50.52</v>
      </c>
    </row>
    <row r="51" spans="1:6">
      <c r="A51" s="19" t="s">
        <v>19</v>
      </c>
      <c r="B51" s="19" t="s">
        <v>352</v>
      </c>
      <c r="C51" s="7">
        <v>2015</v>
      </c>
      <c r="D51" s="9" t="s">
        <v>6</v>
      </c>
      <c r="E51" s="9" t="s">
        <v>226</v>
      </c>
      <c r="F51" s="5">
        <v>54.88</v>
      </c>
    </row>
    <row r="52" spans="1:6">
      <c r="A52" s="19" t="s">
        <v>20</v>
      </c>
      <c r="B52" s="19" t="s">
        <v>353</v>
      </c>
      <c r="C52" s="7">
        <v>2015</v>
      </c>
      <c r="D52" s="9" t="s">
        <v>6</v>
      </c>
      <c r="E52" s="9" t="s">
        <v>226</v>
      </c>
      <c r="F52" s="5">
        <v>55.26</v>
      </c>
    </row>
    <row r="53" spans="1:6">
      <c r="A53" s="19" t="s">
        <v>21</v>
      </c>
      <c r="B53" s="19" t="s">
        <v>354</v>
      </c>
      <c r="C53" s="7">
        <v>2015</v>
      </c>
      <c r="D53" s="9" t="s">
        <v>6</v>
      </c>
      <c r="E53" s="9" t="s">
        <v>226</v>
      </c>
      <c r="F53" s="5">
        <v>41.84</v>
      </c>
    </row>
    <row r="54" spans="1:6">
      <c r="A54" s="19" t="s">
        <v>22</v>
      </c>
      <c r="B54" s="19" t="s">
        <v>355</v>
      </c>
      <c r="C54" s="7">
        <v>2015</v>
      </c>
      <c r="D54" s="9" t="s">
        <v>6</v>
      </c>
      <c r="E54" s="9" t="s">
        <v>226</v>
      </c>
      <c r="F54" s="5">
        <v>58.72</v>
      </c>
    </row>
    <row r="55" spans="1:6">
      <c r="A55" s="19" t="s">
        <v>23</v>
      </c>
      <c r="B55" s="19" t="s">
        <v>356</v>
      </c>
      <c r="C55" s="7">
        <v>2015</v>
      </c>
      <c r="D55" s="9" t="s">
        <v>6</v>
      </c>
      <c r="E55" s="9" t="s">
        <v>226</v>
      </c>
      <c r="F55" s="5">
        <v>36.36</v>
      </c>
    </row>
    <row r="56" spans="1:6">
      <c r="A56" s="19" t="s">
        <v>24</v>
      </c>
      <c r="B56" s="19" t="s">
        <v>357</v>
      </c>
      <c r="C56" s="7">
        <v>2015</v>
      </c>
      <c r="D56" s="9" t="s">
        <v>6</v>
      </c>
      <c r="E56" s="9" t="s">
        <v>226</v>
      </c>
      <c r="F56" s="5">
        <v>41.73</v>
      </c>
    </row>
    <row r="57" spans="1:6">
      <c r="A57" s="19" t="s">
        <v>25</v>
      </c>
      <c r="B57" s="19" t="s">
        <v>358</v>
      </c>
      <c r="C57" s="7">
        <v>2015</v>
      </c>
      <c r="D57" s="9" t="s">
        <v>6</v>
      </c>
      <c r="E57" s="9" t="s">
        <v>226</v>
      </c>
      <c r="F57" s="5">
        <v>57.52</v>
      </c>
    </row>
    <row r="58" spans="1:6">
      <c r="A58" s="19" t="s">
        <v>26</v>
      </c>
      <c r="B58" s="19" t="s">
        <v>359</v>
      </c>
      <c r="C58" s="7">
        <v>2015</v>
      </c>
      <c r="D58" s="9" t="s">
        <v>6</v>
      </c>
      <c r="E58" s="9" t="s">
        <v>226</v>
      </c>
      <c r="F58" s="5">
        <v>39.92</v>
      </c>
    </row>
    <row r="59" spans="1:6">
      <c r="A59" s="19" t="s">
        <v>27</v>
      </c>
      <c r="B59" s="19" t="s">
        <v>360</v>
      </c>
      <c r="C59" s="7">
        <v>2015</v>
      </c>
      <c r="D59" s="9" t="s">
        <v>6</v>
      </c>
      <c r="E59" s="9" t="s">
        <v>226</v>
      </c>
      <c r="F59" s="5">
        <v>57.4</v>
      </c>
    </row>
    <row r="60" spans="1:6">
      <c r="A60" s="19" t="s">
        <v>28</v>
      </c>
      <c r="B60" s="19" t="s">
        <v>361</v>
      </c>
      <c r="C60" s="7">
        <v>2015</v>
      </c>
      <c r="D60" s="9" t="s">
        <v>6</v>
      </c>
      <c r="E60" s="9" t="s">
        <v>226</v>
      </c>
      <c r="F60" s="5">
        <v>38.47</v>
      </c>
    </row>
    <row r="61" spans="1:6">
      <c r="A61" s="19" t="s">
        <v>29</v>
      </c>
      <c r="B61" s="19" t="s">
        <v>362</v>
      </c>
      <c r="C61" s="7">
        <v>2015</v>
      </c>
      <c r="D61" s="9" t="s">
        <v>6</v>
      </c>
      <c r="E61" s="9" t="s">
        <v>226</v>
      </c>
      <c r="F61" s="5">
        <v>51.97</v>
      </c>
    </row>
    <row r="62" spans="1:6">
      <c r="A62" s="19" t="s">
        <v>30</v>
      </c>
      <c r="B62" s="19" t="s">
        <v>363</v>
      </c>
      <c r="C62" s="7">
        <v>2015</v>
      </c>
      <c r="D62" s="9" t="s">
        <v>6</v>
      </c>
      <c r="E62" s="9" t="s">
        <v>226</v>
      </c>
      <c r="F62" s="5">
        <v>57.04</v>
      </c>
    </row>
    <row r="63" spans="1:6">
      <c r="A63" s="19" t="s">
        <v>31</v>
      </c>
      <c r="B63" s="19" t="s">
        <v>364</v>
      </c>
      <c r="C63" s="7">
        <v>2015</v>
      </c>
      <c r="D63" s="9" t="s">
        <v>6</v>
      </c>
      <c r="E63" s="9" t="s">
        <v>226</v>
      </c>
      <c r="F63" s="5">
        <v>45.1</v>
      </c>
    </row>
    <row r="64" spans="1:6">
      <c r="A64" s="19" t="s">
        <v>32</v>
      </c>
      <c r="B64" s="19" t="s">
        <v>365</v>
      </c>
      <c r="C64" s="7">
        <v>2015</v>
      </c>
      <c r="D64" s="9" t="s">
        <v>6</v>
      </c>
      <c r="E64" s="9" t="s">
        <v>226</v>
      </c>
      <c r="F64" s="5">
        <v>39.380000000000003</v>
      </c>
    </row>
    <row r="65" spans="1:6">
      <c r="A65" s="19" t="s">
        <v>33</v>
      </c>
      <c r="B65" s="19" t="s">
        <v>366</v>
      </c>
      <c r="C65" s="7">
        <v>2015</v>
      </c>
      <c r="D65" s="9" t="s">
        <v>6</v>
      </c>
      <c r="E65" s="9" t="s">
        <v>226</v>
      </c>
      <c r="F65" s="5">
        <v>46.03</v>
      </c>
    </row>
    <row r="66" spans="1:6">
      <c r="A66" s="19" t="s">
        <v>34</v>
      </c>
      <c r="B66" s="19" t="s">
        <v>367</v>
      </c>
      <c r="C66" s="7">
        <v>2015</v>
      </c>
      <c r="D66" s="9" t="s">
        <v>6</v>
      </c>
      <c r="E66" s="9" t="s">
        <v>226</v>
      </c>
      <c r="F66" s="5">
        <v>70.86</v>
      </c>
    </row>
    <row r="67" spans="1:6">
      <c r="A67" s="19" t="s">
        <v>35</v>
      </c>
      <c r="B67" s="19" t="s">
        <v>368</v>
      </c>
      <c r="C67" s="7">
        <v>2015</v>
      </c>
      <c r="D67" s="9" t="s">
        <v>6</v>
      </c>
      <c r="E67" s="9" t="s">
        <v>226</v>
      </c>
      <c r="F67" s="5">
        <v>45.51</v>
      </c>
    </row>
    <row r="68" spans="1:6">
      <c r="A68" s="20" t="s">
        <v>3</v>
      </c>
      <c r="B68" s="19" t="s">
        <v>336</v>
      </c>
      <c r="C68" s="7">
        <v>2021</v>
      </c>
      <c r="D68" s="9" t="s">
        <v>6</v>
      </c>
      <c r="E68" s="9" t="s">
        <v>226</v>
      </c>
      <c r="F68" s="7">
        <v>52.675899999999999</v>
      </c>
    </row>
    <row r="69" spans="1:6">
      <c r="A69" s="20" t="s">
        <v>4</v>
      </c>
      <c r="B69" s="19" t="s">
        <v>337</v>
      </c>
      <c r="C69" s="7">
        <v>2021</v>
      </c>
      <c r="D69" s="9" t="s">
        <v>6</v>
      </c>
      <c r="E69" s="9" t="s">
        <v>226</v>
      </c>
      <c r="F69" s="23">
        <v>50.529000000000003</v>
      </c>
    </row>
    <row r="70" spans="1:6">
      <c r="A70" s="19" t="s">
        <v>5</v>
      </c>
      <c r="B70" s="19" t="s">
        <v>338</v>
      </c>
      <c r="C70" s="7">
        <v>2021</v>
      </c>
      <c r="D70" s="9" t="s">
        <v>6</v>
      </c>
      <c r="E70" s="9" t="s">
        <v>226</v>
      </c>
      <c r="F70" s="23">
        <v>38.4756</v>
      </c>
    </row>
    <row r="71" spans="1:6">
      <c r="A71" s="19" t="s">
        <v>6</v>
      </c>
      <c r="B71" s="19" t="s">
        <v>339</v>
      </c>
      <c r="C71" s="7">
        <v>2021</v>
      </c>
      <c r="D71" s="9" t="s">
        <v>6</v>
      </c>
      <c r="E71" s="9" t="s">
        <v>226</v>
      </c>
      <c r="F71" s="23">
        <v>49.832599999999999</v>
      </c>
    </row>
    <row r="72" spans="1:6">
      <c r="A72" s="19" t="s">
        <v>7</v>
      </c>
      <c r="B72" s="19" t="s">
        <v>340</v>
      </c>
      <c r="C72" s="7">
        <v>2021</v>
      </c>
      <c r="D72" s="9" t="s">
        <v>6</v>
      </c>
      <c r="E72" s="9" t="s">
        <v>226</v>
      </c>
      <c r="F72" s="23">
        <v>63.469799999999999</v>
      </c>
    </row>
    <row r="73" spans="1:6">
      <c r="A73" s="19" t="s">
        <v>8</v>
      </c>
      <c r="B73" s="19" t="s">
        <v>341</v>
      </c>
      <c r="C73" s="7">
        <v>2021</v>
      </c>
      <c r="D73" s="9" t="s">
        <v>6</v>
      </c>
      <c r="E73" s="9" t="s">
        <v>226</v>
      </c>
      <c r="F73" s="23">
        <v>57.816699999999997</v>
      </c>
    </row>
    <row r="74" spans="1:6">
      <c r="A74" s="19" t="s">
        <v>9</v>
      </c>
      <c r="B74" s="19" t="s">
        <v>342</v>
      </c>
      <c r="C74" s="7">
        <v>2021</v>
      </c>
      <c r="D74" s="9" t="s">
        <v>6</v>
      </c>
      <c r="E74" s="9" t="s">
        <v>226</v>
      </c>
      <c r="F74" s="23">
        <v>53.511699999999998</v>
      </c>
    </row>
    <row r="75" spans="1:6">
      <c r="A75" s="19" t="s">
        <v>10</v>
      </c>
      <c r="B75" s="19" t="s">
        <v>343</v>
      </c>
      <c r="C75" s="7">
        <v>2021</v>
      </c>
      <c r="D75" s="9" t="s">
        <v>6</v>
      </c>
      <c r="E75" s="9" t="s">
        <v>226</v>
      </c>
      <c r="F75" s="23">
        <v>61.337200000000003</v>
      </c>
    </row>
    <row r="76" spans="1:6">
      <c r="A76" s="19" t="s">
        <v>11</v>
      </c>
      <c r="B76" s="19" t="s">
        <v>344</v>
      </c>
      <c r="C76" s="7">
        <v>2021</v>
      </c>
      <c r="D76" s="9" t="s">
        <v>6</v>
      </c>
      <c r="E76" s="9" t="s">
        <v>226</v>
      </c>
      <c r="F76" s="23">
        <v>46.730899999999998</v>
      </c>
    </row>
    <row r="77" spans="1:6">
      <c r="A77" s="19" t="s">
        <v>12</v>
      </c>
      <c r="B77" s="19" t="s">
        <v>345</v>
      </c>
      <c r="C77" s="7">
        <v>2021</v>
      </c>
      <c r="D77" s="9" t="s">
        <v>6</v>
      </c>
      <c r="E77" s="9" t="s">
        <v>226</v>
      </c>
      <c r="F77" s="23">
        <v>52.255699999999997</v>
      </c>
    </row>
    <row r="78" spans="1:6">
      <c r="A78" s="19" t="s">
        <v>13</v>
      </c>
      <c r="B78" s="19" t="s">
        <v>346</v>
      </c>
      <c r="C78" s="7">
        <v>2021</v>
      </c>
      <c r="D78" s="9" t="s">
        <v>6</v>
      </c>
      <c r="E78" s="9" t="s">
        <v>226</v>
      </c>
      <c r="F78" s="23">
        <v>43.063800000000001</v>
      </c>
    </row>
    <row r="79" spans="1:6">
      <c r="A79" s="19" t="s">
        <v>14</v>
      </c>
      <c r="B79" s="19" t="s">
        <v>347</v>
      </c>
      <c r="C79" s="7">
        <v>2021</v>
      </c>
      <c r="D79" s="9" t="s">
        <v>6</v>
      </c>
      <c r="E79" s="9" t="s">
        <v>226</v>
      </c>
      <c r="F79" s="23">
        <v>44.2164</v>
      </c>
    </row>
    <row r="80" spans="1:6">
      <c r="A80" s="19" t="s">
        <v>15</v>
      </c>
      <c r="B80" s="19" t="s">
        <v>348</v>
      </c>
      <c r="C80" s="7">
        <v>2021</v>
      </c>
      <c r="D80" s="9" t="s">
        <v>6</v>
      </c>
      <c r="E80" s="9" t="s">
        <v>226</v>
      </c>
      <c r="F80" s="23">
        <v>57.832500000000003</v>
      </c>
    </row>
    <row r="81" spans="1:6">
      <c r="A81" s="19" t="s">
        <v>16</v>
      </c>
      <c r="B81" s="19" t="s">
        <v>349</v>
      </c>
      <c r="C81" s="7">
        <v>2021</v>
      </c>
      <c r="D81" s="9" t="s">
        <v>6</v>
      </c>
      <c r="E81" s="9" t="s">
        <v>226</v>
      </c>
      <c r="F81" s="23">
        <v>46.749600000000001</v>
      </c>
    </row>
    <row r="82" spans="1:6">
      <c r="A82" s="19" t="s">
        <v>17</v>
      </c>
      <c r="B82" s="19" t="s">
        <v>350</v>
      </c>
      <c r="C82" s="7">
        <v>2021</v>
      </c>
      <c r="D82" s="9" t="s">
        <v>6</v>
      </c>
      <c r="E82" s="9" t="s">
        <v>226</v>
      </c>
      <c r="F82" s="23">
        <v>48.301900000000003</v>
      </c>
    </row>
    <row r="83" spans="1:6">
      <c r="A83" s="19" t="s">
        <v>18</v>
      </c>
      <c r="B83" s="19" t="s">
        <v>351</v>
      </c>
      <c r="C83" s="7">
        <v>2021</v>
      </c>
      <c r="D83" s="9" t="s">
        <v>6</v>
      </c>
      <c r="E83" s="9" t="s">
        <v>226</v>
      </c>
      <c r="F83" s="23">
        <v>54.3003</v>
      </c>
    </row>
    <row r="84" spans="1:6">
      <c r="A84" s="19" t="s">
        <v>19</v>
      </c>
      <c r="B84" s="19" t="s">
        <v>352</v>
      </c>
      <c r="C84" s="7">
        <v>2021</v>
      </c>
      <c r="D84" s="9" t="s">
        <v>6</v>
      </c>
      <c r="E84" s="9" t="s">
        <v>226</v>
      </c>
      <c r="F84" s="23">
        <v>49.695700000000002</v>
      </c>
    </row>
    <row r="85" spans="1:6">
      <c r="A85" s="19" t="s">
        <v>20</v>
      </c>
      <c r="B85" s="19" t="s">
        <v>353</v>
      </c>
      <c r="C85" s="7">
        <v>2021</v>
      </c>
      <c r="D85" s="9" t="s">
        <v>6</v>
      </c>
      <c r="E85" s="9" t="s">
        <v>226</v>
      </c>
      <c r="F85" s="23">
        <v>53.205800000000004</v>
      </c>
    </row>
    <row r="86" spans="1:6">
      <c r="A86" s="19" t="s">
        <v>21</v>
      </c>
      <c r="B86" s="19" t="s">
        <v>354</v>
      </c>
      <c r="C86" s="7">
        <v>2021</v>
      </c>
      <c r="D86" s="9" t="s">
        <v>6</v>
      </c>
      <c r="E86" s="9" t="s">
        <v>226</v>
      </c>
      <c r="F86" s="23">
        <v>53.481699999999996</v>
      </c>
    </row>
    <row r="87" spans="1:6">
      <c r="A87" s="19" t="s">
        <v>22</v>
      </c>
      <c r="B87" s="19" t="s">
        <v>355</v>
      </c>
      <c r="C87" s="7">
        <v>2021</v>
      </c>
      <c r="D87" s="9" t="s">
        <v>6</v>
      </c>
      <c r="E87" s="9" t="s">
        <v>226</v>
      </c>
      <c r="F87" s="23">
        <v>51.182899999999997</v>
      </c>
    </row>
    <row r="88" spans="1:6">
      <c r="A88" s="19" t="s">
        <v>23</v>
      </c>
      <c r="B88" s="19" t="s">
        <v>356</v>
      </c>
      <c r="C88" s="7">
        <v>2021</v>
      </c>
      <c r="D88" s="9" t="s">
        <v>6</v>
      </c>
      <c r="E88" s="9" t="s">
        <v>226</v>
      </c>
      <c r="F88" s="23">
        <v>56.629399999999997</v>
      </c>
    </row>
    <row r="89" spans="1:6">
      <c r="A89" s="19" t="s">
        <v>24</v>
      </c>
      <c r="B89" s="19" t="s">
        <v>357</v>
      </c>
      <c r="C89" s="7">
        <v>2021</v>
      </c>
      <c r="D89" s="9" t="s">
        <v>6</v>
      </c>
      <c r="E89" s="9" t="s">
        <v>226</v>
      </c>
      <c r="F89" s="23">
        <v>56.230499999999999</v>
      </c>
    </row>
    <row r="90" spans="1:6">
      <c r="A90" s="19" t="s">
        <v>25</v>
      </c>
      <c r="B90" s="19" t="s">
        <v>358</v>
      </c>
      <c r="C90" s="7">
        <v>2021</v>
      </c>
      <c r="D90" s="9" t="s">
        <v>6</v>
      </c>
      <c r="E90" s="9" t="s">
        <v>226</v>
      </c>
      <c r="F90" s="23">
        <v>52.133299999999998</v>
      </c>
    </row>
    <row r="91" spans="1:6">
      <c r="A91" s="19" t="s">
        <v>26</v>
      </c>
      <c r="B91" s="19" t="s">
        <v>359</v>
      </c>
      <c r="C91" s="7">
        <v>2021</v>
      </c>
      <c r="D91" s="9" t="s">
        <v>6</v>
      </c>
      <c r="E91" s="9" t="s">
        <v>226</v>
      </c>
      <c r="F91" s="23">
        <v>44.444699999999997</v>
      </c>
    </row>
    <row r="92" spans="1:6">
      <c r="A92" s="19" t="s">
        <v>27</v>
      </c>
      <c r="B92" s="19" t="s">
        <v>360</v>
      </c>
      <c r="C92" s="7">
        <v>2021</v>
      </c>
      <c r="D92" s="9" t="s">
        <v>6</v>
      </c>
      <c r="E92" s="9" t="s">
        <v>226</v>
      </c>
      <c r="F92" s="23">
        <v>58.982199999999999</v>
      </c>
    </row>
    <row r="93" spans="1:6">
      <c r="A93" s="19" t="s">
        <v>28</v>
      </c>
      <c r="B93" s="19" t="s">
        <v>361</v>
      </c>
      <c r="C93" s="7">
        <v>2021</v>
      </c>
      <c r="D93" s="9" t="s">
        <v>6</v>
      </c>
      <c r="E93" s="9" t="s">
        <v>226</v>
      </c>
      <c r="F93" s="23">
        <v>49.118499999999997</v>
      </c>
    </row>
    <row r="94" spans="1:6">
      <c r="A94" s="19" t="s">
        <v>29</v>
      </c>
      <c r="B94" s="19" t="s">
        <v>362</v>
      </c>
      <c r="C94" s="7">
        <v>2021</v>
      </c>
      <c r="D94" s="9" t="s">
        <v>6</v>
      </c>
      <c r="E94" s="9" t="s">
        <v>226</v>
      </c>
      <c r="F94" s="23">
        <v>43.818600000000004</v>
      </c>
    </row>
    <row r="95" spans="1:6">
      <c r="A95" s="19" t="s">
        <v>30</v>
      </c>
      <c r="B95" s="19" t="s">
        <v>363</v>
      </c>
      <c r="C95" s="7">
        <v>2021</v>
      </c>
      <c r="D95" s="9" t="s">
        <v>6</v>
      </c>
      <c r="E95" s="9" t="s">
        <v>226</v>
      </c>
      <c r="F95" s="23">
        <v>53.459899999999998</v>
      </c>
    </row>
    <row r="96" spans="1:6">
      <c r="A96" s="19" t="s">
        <v>31</v>
      </c>
      <c r="B96" s="19" t="s">
        <v>364</v>
      </c>
      <c r="C96" s="7">
        <v>2021</v>
      </c>
      <c r="D96" s="9" t="s">
        <v>6</v>
      </c>
      <c r="E96" s="9" t="s">
        <v>226</v>
      </c>
      <c r="F96" s="23">
        <v>52.682000000000002</v>
      </c>
    </row>
    <row r="97" spans="1:6">
      <c r="A97" s="19" t="s">
        <v>32</v>
      </c>
      <c r="B97" s="19" t="s">
        <v>365</v>
      </c>
      <c r="C97" s="7">
        <v>2021</v>
      </c>
      <c r="D97" s="9" t="s">
        <v>6</v>
      </c>
      <c r="E97" s="9" t="s">
        <v>226</v>
      </c>
      <c r="F97" s="23">
        <v>66.485200000000006</v>
      </c>
    </row>
    <row r="98" spans="1:6">
      <c r="A98" s="19" t="s">
        <v>33</v>
      </c>
      <c r="B98" s="19" t="s">
        <v>366</v>
      </c>
      <c r="C98" s="7">
        <v>2021</v>
      </c>
      <c r="D98" s="9" t="s">
        <v>6</v>
      </c>
      <c r="E98" s="9" t="s">
        <v>226</v>
      </c>
      <c r="F98" s="23">
        <v>60.391800000000003</v>
      </c>
    </row>
    <row r="99" spans="1:6">
      <c r="A99" s="19" t="s">
        <v>34</v>
      </c>
      <c r="B99" s="19" t="s">
        <v>367</v>
      </c>
      <c r="C99" s="7">
        <v>2021</v>
      </c>
      <c r="D99" s="9" t="s">
        <v>6</v>
      </c>
      <c r="E99" s="9" t="s">
        <v>226</v>
      </c>
      <c r="F99" s="23">
        <v>63.821599999999997</v>
      </c>
    </row>
    <row r="100" spans="1:6">
      <c r="A100" s="19" t="s">
        <v>35</v>
      </c>
      <c r="B100" s="19" t="s">
        <v>368</v>
      </c>
      <c r="C100" s="7">
        <v>2021</v>
      </c>
      <c r="D100" s="9" t="s">
        <v>6</v>
      </c>
      <c r="E100" s="9" t="s">
        <v>226</v>
      </c>
      <c r="F100" s="23">
        <v>57.274999999999999</v>
      </c>
    </row>
  </sheetData>
  <autoFilter ref="A1:F100" xr:uid="{00000000-0009-0000-0000-000026000000}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filterMode="1">
    <outlinePr summaryBelow="0" summaryRight="0"/>
  </sheetPr>
  <dimension ref="A1:I661"/>
  <sheetViews>
    <sheetView workbookViewId="0"/>
  </sheetViews>
  <sheetFormatPr baseColWidth="10" defaultColWidth="12.6640625" defaultRowHeight="15.75" customHeight="1"/>
  <sheetData>
    <row r="1" spans="1:9" ht="13">
      <c r="A1" s="1" t="s">
        <v>1</v>
      </c>
      <c r="B1" s="1" t="s">
        <v>334</v>
      </c>
      <c r="C1" s="1" t="s">
        <v>0</v>
      </c>
      <c r="D1" s="1" t="s">
        <v>37</v>
      </c>
      <c r="E1" s="1" t="s">
        <v>39</v>
      </c>
      <c r="F1" s="1" t="s">
        <v>335</v>
      </c>
    </row>
    <row r="2" spans="1:9" ht="16" hidden="1">
      <c r="A2" s="2" t="s">
        <v>3</v>
      </c>
      <c r="B2" s="1" t="s">
        <v>336</v>
      </c>
      <c r="C2" s="2" t="s">
        <v>369</v>
      </c>
      <c r="D2" s="2" t="s">
        <v>4</v>
      </c>
      <c r="E2" s="2" t="s">
        <v>5</v>
      </c>
      <c r="F2" s="1">
        <v>52.615161588233804</v>
      </c>
      <c r="I2" s="19"/>
    </row>
    <row r="3" spans="1:9" ht="13" hidden="1">
      <c r="A3" s="2" t="s">
        <v>4</v>
      </c>
      <c r="B3" s="1" t="s">
        <v>337</v>
      </c>
      <c r="C3" s="2" t="s">
        <v>369</v>
      </c>
      <c r="D3" s="2" t="s">
        <v>4</v>
      </c>
      <c r="E3" s="2" t="s">
        <v>5</v>
      </c>
      <c r="F3" s="1">
        <v>23.8022374103166</v>
      </c>
    </row>
    <row r="4" spans="1:9" ht="13" hidden="1">
      <c r="A4" s="2" t="s">
        <v>5</v>
      </c>
      <c r="B4" s="1" t="s">
        <v>338</v>
      </c>
      <c r="C4" s="2" t="s">
        <v>369</v>
      </c>
      <c r="D4" s="2" t="s">
        <v>4</v>
      </c>
      <c r="E4" s="2" t="s">
        <v>5</v>
      </c>
      <c r="F4" s="1">
        <v>28.2514042609765</v>
      </c>
    </row>
    <row r="5" spans="1:9" ht="13" hidden="1">
      <c r="A5" s="2" t="s">
        <v>6</v>
      </c>
      <c r="B5" s="1" t="s">
        <v>339</v>
      </c>
      <c r="C5" s="2" t="s">
        <v>369</v>
      </c>
      <c r="D5" s="2" t="s">
        <v>4</v>
      </c>
      <c r="E5" s="2" t="s">
        <v>5</v>
      </c>
      <c r="F5" s="1">
        <v>54.176072234762998</v>
      </c>
    </row>
    <row r="6" spans="1:9" ht="13" hidden="1">
      <c r="A6" s="2" t="s">
        <v>7</v>
      </c>
      <c r="B6" s="1" t="s">
        <v>340</v>
      </c>
      <c r="C6" s="2" t="s">
        <v>369</v>
      </c>
      <c r="D6" s="2" t="s">
        <v>4</v>
      </c>
      <c r="E6" s="2" t="s">
        <v>5</v>
      </c>
      <c r="F6" s="1">
        <v>64.913988964621893</v>
      </c>
    </row>
    <row r="7" spans="1:9" ht="13" hidden="1">
      <c r="A7" s="2" t="s">
        <v>8</v>
      </c>
      <c r="B7" s="1" t="s">
        <v>341</v>
      </c>
      <c r="C7" s="2" t="s">
        <v>369</v>
      </c>
      <c r="D7" s="2" t="s">
        <v>4</v>
      </c>
      <c r="E7" s="2" t="s">
        <v>5</v>
      </c>
      <c r="F7" s="1">
        <v>40.300913487372398</v>
      </c>
    </row>
    <row r="8" spans="1:9" ht="13" hidden="1">
      <c r="A8" s="2" t="s">
        <v>9</v>
      </c>
      <c r="B8" s="1" t="s">
        <v>342</v>
      </c>
      <c r="C8" s="2" t="s">
        <v>369</v>
      </c>
      <c r="D8" s="2" t="s">
        <v>4</v>
      </c>
      <c r="E8" s="2" t="s">
        <v>5</v>
      </c>
      <c r="F8" s="1">
        <v>15.896987520864799</v>
      </c>
    </row>
    <row r="9" spans="1:9" ht="13" hidden="1">
      <c r="A9" s="2" t="s">
        <v>10</v>
      </c>
      <c r="B9" s="1" t="s">
        <v>343</v>
      </c>
      <c r="C9" s="2" t="s">
        <v>369</v>
      </c>
      <c r="D9" s="2" t="s">
        <v>4</v>
      </c>
      <c r="E9" s="2" t="s">
        <v>5</v>
      </c>
      <c r="F9" s="1">
        <v>71.572596161246096</v>
      </c>
    </row>
    <row r="10" spans="1:9" ht="13" hidden="1">
      <c r="A10" s="2" t="s">
        <v>11</v>
      </c>
      <c r="B10" s="1" t="s">
        <v>344</v>
      </c>
      <c r="C10" s="2" t="s">
        <v>369</v>
      </c>
      <c r="D10" s="2" t="s">
        <v>4</v>
      </c>
      <c r="E10" s="2" t="s">
        <v>5</v>
      </c>
      <c r="F10" s="1">
        <v>58.347807207989597</v>
      </c>
    </row>
    <row r="11" spans="1:9" ht="13" hidden="1">
      <c r="A11" s="2" t="s">
        <v>12</v>
      </c>
      <c r="B11" s="1" t="s">
        <v>345</v>
      </c>
      <c r="C11" s="2" t="s">
        <v>369</v>
      </c>
      <c r="D11" s="2" t="s">
        <v>4</v>
      </c>
      <c r="E11" s="2" t="s">
        <v>5</v>
      </c>
      <c r="F11" s="1">
        <v>61.459432188230998</v>
      </c>
    </row>
    <row r="12" spans="1:9" ht="13" hidden="1">
      <c r="A12" s="2" t="s">
        <v>13</v>
      </c>
      <c r="B12" s="1" t="s">
        <v>346</v>
      </c>
      <c r="C12" s="2" t="s">
        <v>369</v>
      </c>
      <c r="D12" s="2" t="s">
        <v>4</v>
      </c>
      <c r="E12" s="2" t="s">
        <v>5</v>
      </c>
      <c r="F12" s="1">
        <v>27.166530834012502</v>
      </c>
    </row>
    <row r="13" spans="1:9" ht="13" hidden="1">
      <c r="A13" s="2" t="s">
        <v>14</v>
      </c>
      <c r="B13" s="1" t="s">
        <v>347</v>
      </c>
      <c r="C13" s="2" t="s">
        <v>369</v>
      </c>
      <c r="D13" s="2" t="s">
        <v>4</v>
      </c>
      <c r="E13" s="2" t="s">
        <v>5</v>
      </c>
      <c r="F13" s="1">
        <v>47.783425742084802</v>
      </c>
    </row>
    <row r="14" spans="1:9" ht="13" hidden="1">
      <c r="A14" s="2" t="s">
        <v>15</v>
      </c>
      <c r="B14" s="1" t="s">
        <v>348</v>
      </c>
      <c r="C14" s="2" t="s">
        <v>369</v>
      </c>
      <c r="D14" s="2" t="s">
        <v>4</v>
      </c>
      <c r="E14" s="2" t="s">
        <v>5</v>
      </c>
      <c r="F14" s="1">
        <v>83.162004204301297</v>
      </c>
    </row>
    <row r="15" spans="1:9" ht="13" hidden="1">
      <c r="A15" s="2" t="s">
        <v>16</v>
      </c>
      <c r="B15" s="1" t="s">
        <v>349</v>
      </c>
      <c r="C15" s="2" t="s">
        <v>369</v>
      </c>
      <c r="D15" s="2" t="s">
        <v>4</v>
      </c>
      <c r="E15" s="2" t="s">
        <v>5</v>
      </c>
      <c r="F15" s="1">
        <v>48.5942381117667</v>
      </c>
    </row>
    <row r="16" spans="1:9" ht="13" hidden="1">
      <c r="A16" s="2" t="s">
        <v>17</v>
      </c>
      <c r="B16" s="1" t="s">
        <v>350</v>
      </c>
      <c r="C16" s="2" t="s">
        <v>369</v>
      </c>
      <c r="D16" s="2" t="s">
        <v>4</v>
      </c>
      <c r="E16" s="2" t="s">
        <v>5</v>
      </c>
      <c r="F16" s="1">
        <v>33.1996833260975</v>
      </c>
    </row>
    <row r="17" spans="1:6" ht="13" hidden="1">
      <c r="A17" s="2" t="s">
        <v>18</v>
      </c>
      <c r="B17" s="1" t="s">
        <v>351</v>
      </c>
      <c r="C17" s="2" t="s">
        <v>369</v>
      </c>
      <c r="D17" s="2" t="s">
        <v>4</v>
      </c>
      <c r="E17" s="2" t="s">
        <v>5</v>
      </c>
      <c r="F17" s="1">
        <v>52.972680709907003</v>
      </c>
    </row>
    <row r="18" spans="1:6" ht="13" hidden="1">
      <c r="A18" s="2" t="s">
        <v>19</v>
      </c>
      <c r="B18" s="1" t="s">
        <v>352</v>
      </c>
      <c r="C18" s="2" t="s">
        <v>369</v>
      </c>
      <c r="D18" s="2" t="s">
        <v>4</v>
      </c>
      <c r="E18" s="2" t="s">
        <v>5</v>
      </c>
      <c r="F18" s="1">
        <v>36.632273032541697</v>
      </c>
    </row>
    <row r="19" spans="1:6" ht="13" hidden="1">
      <c r="A19" s="2" t="s">
        <v>20</v>
      </c>
      <c r="B19" s="1" t="s">
        <v>353</v>
      </c>
      <c r="C19" s="2" t="s">
        <v>369</v>
      </c>
      <c r="D19" s="2" t="s">
        <v>4</v>
      </c>
      <c r="E19" s="2" t="s">
        <v>5</v>
      </c>
      <c r="F19" s="1">
        <v>64.803335963033902</v>
      </c>
    </row>
    <row r="20" spans="1:6" ht="13" hidden="1">
      <c r="A20" s="2" t="s">
        <v>21</v>
      </c>
      <c r="B20" s="1" t="s">
        <v>354</v>
      </c>
      <c r="C20" s="2" t="s">
        <v>369</v>
      </c>
      <c r="D20" s="2" t="s">
        <v>4</v>
      </c>
      <c r="E20" s="2" t="s">
        <v>5</v>
      </c>
      <c r="F20" s="1">
        <v>49.937578027465698</v>
      </c>
    </row>
    <row r="21" spans="1:6" ht="13" hidden="1">
      <c r="A21" s="2" t="s">
        <v>22</v>
      </c>
      <c r="B21" s="1" t="s">
        <v>355</v>
      </c>
      <c r="C21" s="2" t="s">
        <v>369</v>
      </c>
      <c r="D21" s="2" t="s">
        <v>4</v>
      </c>
      <c r="E21" s="2" t="s">
        <v>5</v>
      </c>
      <c r="F21" s="1">
        <v>28.438921946097299</v>
      </c>
    </row>
    <row r="22" spans="1:6" ht="13">
      <c r="A22" s="2" t="s">
        <v>23</v>
      </c>
      <c r="B22" s="1" t="s">
        <v>356</v>
      </c>
      <c r="C22" s="2" t="s">
        <v>369</v>
      </c>
      <c r="D22" s="2" t="s">
        <v>4</v>
      </c>
      <c r="E22" s="2" t="s">
        <v>5</v>
      </c>
      <c r="F22" s="1">
        <v>84.175084175084194</v>
      </c>
    </row>
    <row r="23" spans="1:6" ht="13" hidden="1">
      <c r="A23" s="2" t="s">
        <v>24</v>
      </c>
      <c r="B23" s="1" t="s">
        <v>357</v>
      </c>
      <c r="C23" s="2" t="s">
        <v>369</v>
      </c>
      <c r="D23" s="2" t="s">
        <v>4</v>
      </c>
      <c r="E23" s="2" t="s">
        <v>5</v>
      </c>
      <c r="F23" s="1">
        <v>62.730010036801602</v>
      </c>
    </row>
    <row r="24" spans="1:6" ht="13" hidden="1">
      <c r="A24" s="2" t="s">
        <v>25</v>
      </c>
      <c r="B24" s="1" t="s">
        <v>358</v>
      </c>
      <c r="C24" s="2" t="s">
        <v>369</v>
      </c>
      <c r="D24" s="2" t="s">
        <v>4</v>
      </c>
      <c r="E24" s="2" t="s">
        <v>5</v>
      </c>
      <c r="F24" s="1">
        <v>48.299354313895002</v>
      </c>
    </row>
    <row r="25" spans="1:6" ht="13" hidden="1">
      <c r="A25" s="2" t="s">
        <v>26</v>
      </c>
      <c r="B25" s="1" t="s">
        <v>359</v>
      </c>
      <c r="C25" s="2" t="s">
        <v>369</v>
      </c>
      <c r="D25" s="2" t="s">
        <v>4</v>
      </c>
      <c r="E25" s="2" t="s">
        <v>5</v>
      </c>
      <c r="F25" s="1">
        <v>38.137209203779797</v>
      </c>
    </row>
    <row r="26" spans="1:6" ht="13" hidden="1">
      <c r="A26" s="2" t="s">
        <v>27</v>
      </c>
      <c r="B26" s="1" t="s">
        <v>360</v>
      </c>
      <c r="C26" s="2" t="s">
        <v>369</v>
      </c>
      <c r="D26" s="2" t="s">
        <v>4</v>
      </c>
      <c r="E26" s="2" t="s">
        <v>5</v>
      </c>
      <c r="F26" s="1">
        <v>73.575783056548204</v>
      </c>
    </row>
    <row r="27" spans="1:6" ht="13" hidden="1">
      <c r="A27" s="2" t="s">
        <v>28</v>
      </c>
      <c r="B27" s="1" t="s">
        <v>361</v>
      </c>
      <c r="C27" s="2" t="s">
        <v>369</v>
      </c>
      <c r="D27" s="2" t="s">
        <v>4</v>
      </c>
      <c r="E27" s="2" t="s">
        <v>5</v>
      </c>
      <c r="F27" s="1">
        <v>31.922043010752699</v>
      </c>
    </row>
    <row r="28" spans="1:6" ht="13" hidden="1">
      <c r="A28" s="2" t="s">
        <v>29</v>
      </c>
      <c r="B28" s="1" t="s">
        <v>362</v>
      </c>
      <c r="C28" s="2" t="s">
        <v>369</v>
      </c>
      <c r="D28" s="2" t="s">
        <v>4</v>
      </c>
      <c r="E28" s="2" t="s">
        <v>5</v>
      </c>
      <c r="F28" s="1">
        <v>42.086001829826202</v>
      </c>
    </row>
    <row r="29" spans="1:6" ht="13" hidden="1">
      <c r="A29" s="2" t="s">
        <v>30</v>
      </c>
      <c r="B29" s="1" t="s">
        <v>363</v>
      </c>
      <c r="C29" s="2" t="s">
        <v>369</v>
      </c>
      <c r="D29" s="2" t="s">
        <v>4</v>
      </c>
      <c r="E29" s="2" t="s">
        <v>5</v>
      </c>
      <c r="F29" s="1">
        <v>35.198144850718499</v>
      </c>
    </row>
    <row r="30" spans="1:6" ht="13" hidden="1">
      <c r="A30" s="2" t="s">
        <v>31</v>
      </c>
      <c r="B30" s="1" t="s">
        <v>364</v>
      </c>
      <c r="C30" s="2" t="s">
        <v>369</v>
      </c>
      <c r="D30" s="2" t="s">
        <v>4</v>
      </c>
      <c r="E30" s="2" t="s">
        <v>5</v>
      </c>
      <c r="F30" s="1">
        <v>37.189652351129801</v>
      </c>
    </row>
    <row r="31" spans="1:6" ht="13" hidden="1">
      <c r="A31" s="2" t="s">
        <v>32</v>
      </c>
      <c r="B31" s="1" t="s">
        <v>365</v>
      </c>
      <c r="C31" s="2" t="s">
        <v>369</v>
      </c>
      <c r="D31" s="2" t="s">
        <v>4</v>
      </c>
      <c r="E31" s="2" t="s">
        <v>5</v>
      </c>
      <c r="F31" s="1">
        <v>67.037343743838505</v>
      </c>
    </row>
    <row r="32" spans="1:6" ht="13" hidden="1">
      <c r="A32" s="2" t="s">
        <v>33</v>
      </c>
      <c r="B32" s="1" t="s">
        <v>366</v>
      </c>
      <c r="C32" s="2" t="s">
        <v>369</v>
      </c>
      <c r="D32" s="2" t="s">
        <v>4</v>
      </c>
      <c r="E32" s="2" t="s">
        <v>5</v>
      </c>
      <c r="F32" s="1">
        <v>69.933692498963893</v>
      </c>
    </row>
    <row r="33" spans="1:6" ht="13" hidden="1">
      <c r="A33" s="2" t="s">
        <v>34</v>
      </c>
      <c r="B33" s="1" t="s">
        <v>367</v>
      </c>
      <c r="C33" s="2" t="s">
        <v>369</v>
      </c>
      <c r="D33" s="2" t="s">
        <v>4</v>
      </c>
      <c r="E33" s="2" t="s">
        <v>5</v>
      </c>
      <c r="F33" s="1">
        <v>86.087705110479206</v>
      </c>
    </row>
    <row r="34" spans="1:6" ht="13" hidden="1">
      <c r="A34" s="2" t="s">
        <v>35</v>
      </c>
      <c r="B34" s="1" t="s">
        <v>368</v>
      </c>
      <c r="C34" s="2" t="s">
        <v>369</v>
      </c>
      <c r="D34" s="2" t="s">
        <v>4</v>
      </c>
      <c r="E34" s="2" t="s">
        <v>5</v>
      </c>
      <c r="F34" s="1">
        <v>40.360136603539303</v>
      </c>
    </row>
    <row r="35" spans="1:6" ht="13" hidden="1">
      <c r="A35" s="2" t="s">
        <v>3</v>
      </c>
      <c r="B35" s="1" t="s">
        <v>336</v>
      </c>
      <c r="C35" s="2" t="s">
        <v>370</v>
      </c>
      <c r="D35" s="2" t="s">
        <v>4</v>
      </c>
      <c r="E35" s="2" t="s">
        <v>5</v>
      </c>
      <c r="F35" s="1">
        <v>54.493841987066801</v>
      </c>
    </row>
    <row r="36" spans="1:6" ht="13" hidden="1">
      <c r="A36" s="2" t="s">
        <v>4</v>
      </c>
      <c r="B36" s="1" t="s">
        <v>337</v>
      </c>
      <c r="C36" s="2" t="s">
        <v>370</v>
      </c>
      <c r="D36" s="2" t="s">
        <v>4</v>
      </c>
      <c r="E36" s="2" t="s">
        <v>5</v>
      </c>
      <c r="F36" s="1">
        <v>50.224215246636803</v>
      </c>
    </row>
    <row r="37" spans="1:6" ht="13" hidden="1">
      <c r="A37" s="2" t="s">
        <v>5</v>
      </c>
      <c r="B37" s="1" t="s">
        <v>338</v>
      </c>
      <c r="C37" s="2" t="s">
        <v>370</v>
      </c>
      <c r="D37" s="2" t="s">
        <v>4</v>
      </c>
      <c r="E37" s="2" t="s">
        <v>5</v>
      </c>
      <c r="F37" s="1">
        <v>35.024429539603901</v>
      </c>
    </row>
    <row r="38" spans="1:6" ht="13" hidden="1">
      <c r="A38" s="2" t="s">
        <v>6</v>
      </c>
      <c r="B38" s="1" t="s">
        <v>339</v>
      </c>
      <c r="C38" s="2" t="s">
        <v>370</v>
      </c>
      <c r="D38" s="2" t="s">
        <v>4</v>
      </c>
      <c r="E38" s="2" t="s">
        <v>5</v>
      </c>
      <c r="F38" s="1">
        <v>79.7448165869219</v>
      </c>
    </row>
    <row r="39" spans="1:6" ht="13" hidden="1">
      <c r="A39" s="2" t="s">
        <v>7</v>
      </c>
      <c r="B39" s="1" t="s">
        <v>340</v>
      </c>
      <c r="C39" s="2" t="s">
        <v>370</v>
      </c>
      <c r="D39" s="2" t="s">
        <v>4</v>
      </c>
      <c r="E39" s="2" t="s">
        <v>5</v>
      </c>
      <c r="F39" s="1">
        <v>52.735662491760102</v>
      </c>
    </row>
    <row r="40" spans="1:6" ht="13" hidden="1">
      <c r="A40" s="2" t="s">
        <v>8</v>
      </c>
      <c r="B40" s="1" t="s">
        <v>341</v>
      </c>
      <c r="C40" s="2" t="s">
        <v>370</v>
      </c>
      <c r="D40" s="2" t="s">
        <v>4</v>
      </c>
      <c r="E40" s="2" t="s">
        <v>5</v>
      </c>
      <c r="F40" s="1">
        <v>33.859642869871998</v>
      </c>
    </row>
    <row r="41" spans="1:6" ht="13" hidden="1">
      <c r="A41" s="2" t="s">
        <v>9</v>
      </c>
      <c r="B41" s="1" t="s">
        <v>342</v>
      </c>
      <c r="C41" s="2" t="s">
        <v>370</v>
      </c>
      <c r="D41" s="2" t="s">
        <v>4</v>
      </c>
      <c r="E41" s="2" t="s">
        <v>5</v>
      </c>
      <c r="F41" s="1">
        <v>32.464897329762202</v>
      </c>
    </row>
    <row r="42" spans="1:6" ht="13" hidden="1">
      <c r="A42" s="2" t="s">
        <v>10</v>
      </c>
      <c r="B42" s="1" t="s">
        <v>343</v>
      </c>
      <c r="C42" s="2" t="s">
        <v>370</v>
      </c>
      <c r="D42" s="2" t="s">
        <v>4</v>
      </c>
      <c r="E42" s="2" t="s">
        <v>5</v>
      </c>
      <c r="F42" s="1">
        <v>80.351361682541906</v>
      </c>
    </row>
    <row r="43" spans="1:6" ht="13" hidden="1">
      <c r="A43" s="2" t="s">
        <v>11</v>
      </c>
      <c r="B43" s="1" t="s">
        <v>344</v>
      </c>
      <c r="C43" s="2" t="s">
        <v>370</v>
      </c>
      <c r="D43" s="2" t="s">
        <v>4</v>
      </c>
      <c r="E43" s="2" t="s">
        <v>5</v>
      </c>
      <c r="F43" s="1">
        <v>46.021253451593999</v>
      </c>
    </row>
    <row r="44" spans="1:6" ht="13" hidden="1">
      <c r="A44" s="2" t="s">
        <v>12</v>
      </c>
      <c r="B44" s="1" t="s">
        <v>345</v>
      </c>
      <c r="C44" s="2" t="s">
        <v>370</v>
      </c>
      <c r="D44" s="2" t="s">
        <v>4</v>
      </c>
      <c r="E44" s="2" t="s">
        <v>5</v>
      </c>
      <c r="F44" s="1">
        <v>74.3567440163865</v>
      </c>
    </row>
    <row r="45" spans="1:6" ht="13" hidden="1">
      <c r="A45" s="2" t="s">
        <v>13</v>
      </c>
      <c r="B45" s="1" t="s">
        <v>346</v>
      </c>
      <c r="C45" s="2" t="s">
        <v>370</v>
      </c>
      <c r="D45" s="2" t="s">
        <v>4</v>
      </c>
      <c r="E45" s="2" t="s">
        <v>5</v>
      </c>
      <c r="F45" s="1">
        <v>46.8100338684363</v>
      </c>
    </row>
    <row r="46" spans="1:6" ht="13" hidden="1">
      <c r="A46" s="2" t="s">
        <v>14</v>
      </c>
      <c r="B46" s="1" t="s">
        <v>347</v>
      </c>
      <c r="C46" s="2" t="s">
        <v>370</v>
      </c>
      <c r="D46" s="2" t="s">
        <v>4</v>
      </c>
      <c r="E46" s="2" t="s">
        <v>5</v>
      </c>
      <c r="F46" s="1">
        <v>51.135887333389199</v>
      </c>
    </row>
    <row r="47" spans="1:6" ht="13" hidden="1">
      <c r="A47" s="2" t="s">
        <v>15</v>
      </c>
      <c r="B47" s="1" t="s">
        <v>348</v>
      </c>
      <c r="C47" s="2" t="s">
        <v>370</v>
      </c>
      <c r="D47" s="2" t="s">
        <v>4</v>
      </c>
      <c r="E47" s="2" t="s">
        <v>5</v>
      </c>
      <c r="F47" s="1">
        <v>99.188565828941506</v>
      </c>
    </row>
    <row r="48" spans="1:6" ht="13" hidden="1">
      <c r="A48" s="2" t="s">
        <v>16</v>
      </c>
      <c r="B48" s="1" t="s">
        <v>349</v>
      </c>
      <c r="C48" s="2" t="s">
        <v>370</v>
      </c>
      <c r="D48" s="2" t="s">
        <v>4</v>
      </c>
      <c r="E48" s="2" t="s">
        <v>5</v>
      </c>
      <c r="F48" s="1">
        <v>56.294419815635798</v>
      </c>
    </row>
    <row r="49" spans="1:6" ht="13" hidden="1">
      <c r="A49" s="2" t="s">
        <v>17</v>
      </c>
      <c r="B49" s="1" t="s">
        <v>350</v>
      </c>
      <c r="C49" s="2" t="s">
        <v>370</v>
      </c>
      <c r="D49" s="2" t="s">
        <v>4</v>
      </c>
      <c r="E49" s="2" t="s">
        <v>5</v>
      </c>
      <c r="F49" s="1">
        <v>37.947932819073401</v>
      </c>
    </row>
    <row r="50" spans="1:6" ht="13" hidden="1">
      <c r="A50" s="2" t="s">
        <v>18</v>
      </c>
      <c r="B50" s="1" t="s">
        <v>351</v>
      </c>
      <c r="C50" s="2" t="s">
        <v>370</v>
      </c>
      <c r="D50" s="2" t="s">
        <v>4</v>
      </c>
      <c r="E50" s="2" t="s">
        <v>5</v>
      </c>
      <c r="F50" s="1">
        <v>57.823353315327601</v>
      </c>
    </row>
    <row r="51" spans="1:6" ht="13" hidden="1">
      <c r="A51" s="2" t="s">
        <v>19</v>
      </c>
      <c r="B51" s="1" t="s">
        <v>352</v>
      </c>
      <c r="C51" s="2" t="s">
        <v>370</v>
      </c>
      <c r="D51" s="2" t="s">
        <v>4</v>
      </c>
      <c r="E51" s="2" t="s">
        <v>5</v>
      </c>
      <c r="F51" s="1">
        <v>45.329482084312801</v>
      </c>
    </row>
    <row r="52" spans="1:6" ht="13" hidden="1">
      <c r="A52" s="2" t="s">
        <v>20</v>
      </c>
      <c r="B52" s="1" t="s">
        <v>353</v>
      </c>
      <c r="C52" s="2" t="s">
        <v>370</v>
      </c>
      <c r="D52" s="2" t="s">
        <v>4</v>
      </c>
      <c r="E52" s="2" t="s">
        <v>5</v>
      </c>
      <c r="F52" s="1">
        <v>71.9693698361977</v>
      </c>
    </row>
    <row r="53" spans="1:6" ht="13" hidden="1">
      <c r="A53" s="2" t="s">
        <v>21</v>
      </c>
      <c r="B53" s="1" t="s">
        <v>354</v>
      </c>
      <c r="C53" s="2" t="s">
        <v>370</v>
      </c>
      <c r="D53" s="2" t="s">
        <v>4</v>
      </c>
      <c r="E53" s="2" t="s">
        <v>5</v>
      </c>
      <c r="F53" s="1">
        <v>71.290355433343507</v>
      </c>
    </row>
    <row r="54" spans="1:6" ht="13" hidden="1">
      <c r="A54" s="2" t="s">
        <v>22</v>
      </c>
      <c r="B54" s="1" t="s">
        <v>355</v>
      </c>
      <c r="C54" s="2" t="s">
        <v>370</v>
      </c>
      <c r="D54" s="2" t="s">
        <v>4</v>
      </c>
      <c r="E54" s="2" t="s">
        <v>5</v>
      </c>
      <c r="F54" s="1">
        <v>19.065990758602101</v>
      </c>
    </row>
    <row r="55" spans="1:6" ht="13">
      <c r="A55" s="2" t="s">
        <v>23</v>
      </c>
      <c r="B55" s="1" t="s">
        <v>356</v>
      </c>
      <c r="C55" s="2" t="s">
        <v>370</v>
      </c>
      <c r="D55" s="2" t="s">
        <v>4</v>
      </c>
      <c r="E55" s="2" t="s">
        <v>5</v>
      </c>
      <c r="F55" s="1">
        <v>55.199061615952502</v>
      </c>
    </row>
    <row r="56" spans="1:6" ht="13" hidden="1">
      <c r="A56" s="2" t="s">
        <v>24</v>
      </c>
      <c r="B56" s="1" t="s">
        <v>357</v>
      </c>
      <c r="C56" s="2" t="s">
        <v>370</v>
      </c>
      <c r="D56" s="2" t="s">
        <v>4</v>
      </c>
      <c r="E56" s="2" t="s">
        <v>5</v>
      </c>
      <c r="F56" s="1">
        <v>61.462814996926902</v>
      </c>
    </row>
    <row r="57" spans="1:6" ht="13" hidden="1">
      <c r="A57" s="2" t="s">
        <v>25</v>
      </c>
      <c r="B57" s="1" t="s">
        <v>358</v>
      </c>
      <c r="C57" s="2" t="s">
        <v>370</v>
      </c>
      <c r="D57" s="2" t="s">
        <v>4</v>
      </c>
      <c r="E57" s="2" t="s">
        <v>5</v>
      </c>
      <c r="F57" s="1">
        <v>45.663258834572197</v>
      </c>
    </row>
    <row r="58" spans="1:6" ht="13" hidden="1">
      <c r="A58" s="2" t="s">
        <v>26</v>
      </c>
      <c r="B58" s="1" t="s">
        <v>359</v>
      </c>
      <c r="C58" s="2" t="s">
        <v>370</v>
      </c>
      <c r="D58" s="2" t="s">
        <v>4</v>
      </c>
      <c r="E58" s="2" t="s">
        <v>5</v>
      </c>
      <c r="F58" s="1">
        <v>64.330745807779707</v>
      </c>
    </row>
    <row r="59" spans="1:6" ht="13" hidden="1">
      <c r="A59" s="2" t="s">
        <v>27</v>
      </c>
      <c r="B59" s="1" t="s">
        <v>360</v>
      </c>
      <c r="C59" s="2" t="s">
        <v>370</v>
      </c>
      <c r="D59" s="2" t="s">
        <v>4</v>
      </c>
      <c r="E59" s="2" t="s">
        <v>5</v>
      </c>
      <c r="F59" s="1">
        <v>68.320747932398405</v>
      </c>
    </row>
    <row r="60" spans="1:6" ht="13" hidden="1">
      <c r="A60" s="2" t="s">
        <v>28</v>
      </c>
      <c r="B60" s="1" t="s">
        <v>361</v>
      </c>
      <c r="C60" s="2" t="s">
        <v>370</v>
      </c>
      <c r="D60" s="2" t="s">
        <v>4</v>
      </c>
      <c r="E60" s="2" t="s">
        <v>5</v>
      </c>
      <c r="F60" s="1">
        <v>21.2010388509037</v>
      </c>
    </row>
    <row r="61" spans="1:6" ht="13" hidden="1">
      <c r="A61" s="2" t="s">
        <v>29</v>
      </c>
      <c r="B61" s="1" t="s">
        <v>362</v>
      </c>
      <c r="C61" s="2" t="s">
        <v>370</v>
      </c>
      <c r="D61" s="2" t="s">
        <v>4</v>
      </c>
      <c r="E61" s="2" t="s">
        <v>5</v>
      </c>
      <c r="F61" s="1">
        <v>34.5409886398526</v>
      </c>
    </row>
    <row r="62" spans="1:6" ht="13" hidden="1">
      <c r="A62" s="2" t="s">
        <v>30</v>
      </c>
      <c r="B62" s="1" t="s">
        <v>363</v>
      </c>
      <c r="C62" s="2" t="s">
        <v>370</v>
      </c>
      <c r="D62" s="2" t="s">
        <v>4</v>
      </c>
      <c r="E62" s="2" t="s">
        <v>5</v>
      </c>
      <c r="F62" s="1">
        <v>54.661402976009697</v>
      </c>
    </row>
    <row r="63" spans="1:6" ht="13" hidden="1">
      <c r="A63" s="2" t="s">
        <v>31</v>
      </c>
      <c r="B63" s="1" t="s">
        <v>364</v>
      </c>
      <c r="C63" s="2" t="s">
        <v>370</v>
      </c>
      <c r="D63" s="2" t="s">
        <v>4</v>
      </c>
      <c r="E63" s="2" t="s">
        <v>5</v>
      </c>
      <c r="F63" s="1">
        <v>37.967955045941203</v>
      </c>
    </row>
    <row r="64" spans="1:6" ht="13" hidden="1">
      <c r="A64" s="2" t="s">
        <v>32</v>
      </c>
      <c r="B64" s="1" t="s">
        <v>365</v>
      </c>
      <c r="C64" s="2" t="s">
        <v>370</v>
      </c>
      <c r="D64" s="2" t="s">
        <v>4</v>
      </c>
      <c r="E64" s="2" t="s">
        <v>5</v>
      </c>
      <c r="F64" s="1">
        <v>50.8487835406399</v>
      </c>
    </row>
    <row r="65" spans="1:6" ht="13" hidden="1">
      <c r="A65" s="2" t="s">
        <v>33</v>
      </c>
      <c r="B65" s="1" t="s">
        <v>366</v>
      </c>
      <c r="C65" s="2" t="s">
        <v>370</v>
      </c>
      <c r="D65" s="2" t="s">
        <v>4</v>
      </c>
      <c r="E65" s="2" t="s">
        <v>5</v>
      </c>
      <c r="F65" s="1">
        <v>57.106430449679898</v>
      </c>
    </row>
    <row r="66" spans="1:6" ht="13" hidden="1">
      <c r="A66" s="2" t="s">
        <v>34</v>
      </c>
      <c r="B66" s="1" t="s">
        <v>367</v>
      </c>
      <c r="C66" s="2" t="s">
        <v>370</v>
      </c>
      <c r="D66" s="2" t="s">
        <v>4</v>
      </c>
      <c r="E66" s="2" t="s">
        <v>5</v>
      </c>
      <c r="F66" s="1">
        <v>54.847471792728797</v>
      </c>
    </row>
    <row r="67" spans="1:6" ht="13" hidden="1">
      <c r="A67" s="2" t="s">
        <v>35</v>
      </c>
      <c r="B67" s="1" t="s">
        <v>368</v>
      </c>
      <c r="C67" s="2" t="s">
        <v>370</v>
      </c>
      <c r="D67" s="2" t="s">
        <v>4</v>
      </c>
      <c r="E67" s="2" t="s">
        <v>5</v>
      </c>
      <c r="F67" s="1">
        <v>67.105515434268597</v>
      </c>
    </row>
    <row r="68" spans="1:6" ht="13" hidden="1">
      <c r="A68" s="2" t="s">
        <v>3</v>
      </c>
      <c r="B68" s="1" t="s">
        <v>336</v>
      </c>
      <c r="C68" s="2" t="s">
        <v>371</v>
      </c>
      <c r="D68" s="2" t="s">
        <v>4</v>
      </c>
      <c r="E68" s="2" t="s">
        <v>5</v>
      </c>
      <c r="F68" s="1">
        <v>51.6219220534241</v>
      </c>
    </row>
    <row r="69" spans="1:6" ht="13" hidden="1">
      <c r="A69" s="2" t="s">
        <v>4</v>
      </c>
      <c r="B69" s="1" t="s">
        <v>337</v>
      </c>
      <c r="C69" s="2" t="s">
        <v>371</v>
      </c>
      <c r="D69" s="2" t="s">
        <v>4</v>
      </c>
      <c r="E69" s="2" t="s">
        <v>5</v>
      </c>
      <c r="F69" s="1">
        <v>17.902538579970599</v>
      </c>
    </row>
    <row r="70" spans="1:6" ht="13" hidden="1">
      <c r="A70" s="2" t="s">
        <v>5</v>
      </c>
      <c r="B70" s="1" t="s">
        <v>338</v>
      </c>
      <c r="C70" s="2" t="s">
        <v>371</v>
      </c>
      <c r="D70" s="2" t="s">
        <v>4</v>
      </c>
      <c r="E70" s="2" t="s">
        <v>5</v>
      </c>
      <c r="F70" s="1">
        <v>58.9878380957338</v>
      </c>
    </row>
    <row r="71" spans="1:6" ht="13" hidden="1">
      <c r="A71" s="2" t="s">
        <v>6</v>
      </c>
      <c r="B71" s="1" t="s">
        <v>339</v>
      </c>
      <c r="C71" s="2" t="s">
        <v>371</v>
      </c>
      <c r="D71" s="2" t="s">
        <v>4</v>
      </c>
      <c r="E71" s="2" t="s">
        <v>5</v>
      </c>
      <c r="F71" s="1">
        <v>35.826242722794397</v>
      </c>
    </row>
    <row r="72" spans="1:6" ht="13" hidden="1">
      <c r="A72" s="2" t="s">
        <v>7</v>
      </c>
      <c r="B72" s="1" t="s">
        <v>340</v>
      </c>
      <c r="C72" s="2" t="s">
        <v>371</v>
      </c>
      <c r="D72" s="2" t="s">
        <v>4</v>
      </c>
      <c r="E72" s="2" t="s">
        <v>5</v>
      </c>
      <c r="F72" s="1">
        <v>52.002080083203303</v>
      </c>
    </row>
    <row r="73" spans="1:6" ht="13" hidden="1">
      <c r="A73" s="2" t="s">
        <v>8</v>
      </c>
      <c r="B73" s="1" t="s">
        <v>341</v>
      </c>
      <c r="C73" s="2" t="s">
        <v>371</v>
      </c>
      <c r="D73" s="2" t="s">
        <v>4</v>
      </c>
      <c r="E73" s="2" t="s">
        <v>5</v>
      </c>
      <c r="F73" s="1">
        <v>27.033359165209902</v>
      </c>
    </row>
    <row r="74" spans="1:6" ht="13" hidden="1">
      <c r="A74" s="2" t="s">
        <v>9</v>
      </c>
      <c r="B74" s="1" t="s">
        <v>342</v>
      </c>
      <c r="C74" s="2" t="s">
        <v>371</v>
      </c>
      <c r="D74" s="2" t="s">
        <v>4</v>
      </c>
      <c r="E74" s="2" t="s">
        <v>5</v>
      </c>
      <c r="F74" s="1">
        <v>16.017940092904102</v>
      </c>
    </row>
    <row r="75" spans="1:6" ht="13" hidden="1">
      <c r="A75" s="2" t="s">
        <v>10</v>
      </c>
      <c r="B75" s="1" t="s">
        <v>343</v>
      </c>
      <c r="C75" s="2" t="s">
        <v>371</v>
      </c>
      <c r="D75" s="2" t="s">
        <v>4</v>
      </c>
      <c r="E75" s="2" t="s">
        <v>5</v>
      </c>
      <c r="F75" s="1">
        <v>71.932429923890894</v>
      </c>
    </row>
    <row r="76" spans="1:6" ht="13" hidden="1">
      <c r="A76" s="2" t="s">
        <v>11</v>
      </c>
      <c r="B76" s="1" t="s">
        <v>344</v>
      </c>
      <c r="C76" s="2" t="s">
        <v>371</v>
      </c>
      <c r="D76" s="2" t="s">
        <v>4</v>
      </c>
      <c r="E76" s="2" t="s">
        <v>5</v>
      </c>
      <c r="F76" s="1">
        <v>45.430668540681701</v>
      </c>
    </row>
    <row r="77" spans="1:6" ht="13" hidden="1">
      <c r="A77" s="2" t="s">
        <v>12</v>
      </c>
      <c r="B77" s="1" t="s">
        <v>345</v>
      </c>
      <c r="C77" s="2" t="s">
        <v>371</v>
      </c>
      <c r="D77" s="2" t="s">
        <v>4</v>
      </c>
      <c r="E77" s="2" t="s">
        <v>5</v>
      </c>
      <c r="F77" s="1">
        <v>72.249527050793304</v>
      </c>
    </row>
    <row r="78" spans="1:6" ht="13" hidden="1">
      <c r="A78" s="2" t="s">
        <v>13</v>
      </c>
      <c r="B78" s="1" t="s">
        <v>346</v>
      </c>
      <c r="C78" s="2" t="s">
        <v>371</v>
      </c>
      <c r="D78" s="2" t="s">
        <v>4</v>
      </c>
      <c r="E78" s="2" t="s">
        <v>5</v>
      </c>
      <c r="F78" s="1">
        <v>44.637875237138701</v>
      </c>
    </row>
    <row r="79" spans="1:6" ht="13" hidden="1">
      <c r="A79" s="2" t="s">
        <v>14</v>
      </c>
      <c r="B79" s="1" t="s">
        <v>347</v>
      </c>
      <c r="C79" s="2" t="s">
        <v>371</v>
      </c>
      <c r="D79" s="2" t="s">
        <v>4</v>
      </c>
      <c r="E79" s="2" t="s">
        <v>5</v>
      </c>
      <c r="F79" s="1">
        <v>42.491147677567199</v>
      </c>
    </row>
    <row r="80" spans="1:6" ht="13" hidden="1">
      <c r="A80" s="2" t="s">
        <v>15</v>
      </c>
      <c r="B80" s="1" t="s">
        <v>348</v>
      </c>
      <c r="C80" s="2" t="s">
        <v>371</v>
      </c>
      <c r="D80" s="2" t="s">
        <v>4</v>
      </c>
      <c r="E80" s="2" t="s">
        <v>5</v>
      </c>
      <c r="F80" s="1">
        <v>79.697632014297298</v>
      </c>
    </row>
    <row r="81" spans="1:6" ht="13" hidden="1">
      <c r="A81" s="2" t="s">
        <v>16</v>
      </c>
      <c r="B81" s="1" t="s">
        <v>349</v>
      </c>
      <c r="C81" s="2" t="s">
        <v>371</v>
      </c>
      <c r="D81" s="2" t="s">
        <v>4</v>
      </c>
      <c r="E81" s="2" t="s">
        <v>5</v>
      </c>
      <c r="F81" s="1">
        <v>52.011406639525099</v>
      </c>
    </row>
    <row r="82" spans="1:6" ht="13" hidden="1">
      <c r="A82" s="2" t="s">
        <v>17</v>
      </c>
      <c r="B82" s="1" t="s">
        <v>350</v>
      </c>
      <c r="C82" s="2" t="s">
        <v>371</v>
      </c>
      <c r="D82" s="2" t="s">
        <v>4</v>
      </c>
      <c r="E82" s="2" t="s">
        <v>5</v>
      </c>
      <c r="F82" s="1">
        <v>44.259771830967303</v>
      </c>
    </row>
    <row r="83" spans="1:6" ht="13" hidden="1">
      <c r="A83" s="2" t="s">
        <v>18</v>
      </c>
      <c r="B83" s="1" t="s">
        <v>351</v>
      </c>
      <c r="C83" s="2" t="s">
        <v>371</v>
      </c>
      <c r="D83" s="2" t="s">
        <v>4</v>
      </c>
      <c r="E83" s="2" t="s">
        <v>5</v>
      </c>
      <c r="F83" s="1">
        <v>51.922035932994802</v>
      </c>
    </row>
    <row r="84" spans="1:6" ht="13" hidden="1">
      <c r="A84" s="2" t="s">
        <v>19</v>
      </c>
      <c r="B84" s="1" t="s">
        <v>352</v>
      </c>
      <c r="C84" s="2" t="s">
        <v>371</v>
      </c>
      <c r="D84" s="2" t="s">
        <v>4</v>
      </c>
      <c r="E84" s="2" t="s">
        <v>5</v>
      </c>
      <c r="F84" s="1">
        <v>39.658720631109603</v>
      </c>
    </row>
    <row r="85" spans="1:6" ht="13" hidden="1">
      <c r="A85" s="2" t="s">
        <v>20</v>
      </c>
      <c r="B85" s="1" t="s">
        <v>353</v>
      </c>
      <c r="C85" s="2" t="s">
        <v>371</v>
      </c>
      <c r="D85" s="2" t="s">
        <v>4</v>
      </c>
      <c r="E85" s="2" t="s">
        <v>5</v>
      </c>
      <c r="F85" s="1">
        <v>33.804721392754502</v>
      </c>
    </row>
    <row r="86" spans="1:6" ht="13" hidden="1">
      <c r="A86" s="2" t="s">
        <v>21</v>
      </c>
      <c r="B86" s="1" t="s">
        <v>354</v>
      </c>
      <c r="C86" s="2" t="s">
        <v>371</v>
      </c>
      <c r="D86" s="2" t="s">
        <v>4</v>
      </c>
      <c r="E86" s="2" t="s">
        <v>5</v>
      </c>
      <c r="F86" s="1">
        <v>55.820562265299898</v>
      </c>
    </row>
    <row r="87" spans="1:6" ht="13" hidden="1">
      <c r="A87" s="2" t="s">
        <v>22</v>
      </c>
      <c r="B87" s="1" t="s">
        <v>355</v>
      </c>
      <c r="C87" s="2" t="s">
        <v>371</v>
      </c>
      <c r="D87" s="2" t="s">
        <v>4</v>
      </c>
      <c r="E87" s="2" t="s">
        <v>5</v>
      </c>
      <c r="F87" s="1">
        <v>15.758312509848899</v>
      </c>
    </row>
    <row r="88" spans="1:6" ht="13">
      <c r="A88" s="2" t="s">
        <v>23</v>
      </c>
      <c r="B88" s="1" t="s">
        <v>356</v>
      </c>
      <c r="C88" s="2" t="s">
        <v>371</v>
      </c>
      <c r="D88" s="2" t="s">
        <v>4</v>
      </c>
      <c r="E88" s="2" t="s">
        <v>5</v>
      </c>
      <c r="F88" s="1">
        <v>68.899785262335897</v>
      </c>
    </row>
    <row r="89" spans="1:6" ht="13" hidden="1">
      <c r="A89" s="2" t="s">
        <v>24</v>
      </c>
      <c r="B89" s="1" t="s">
        <v>357</v>
      </c>
      <c r="C89" s="2" t="s">
        <v>371</v>
      </c>
      <c r="D89" s="2" t="s">
        <v>4</v>
      </c>
      <c r="E89" s="2" t="s">
        <v>5</v>
      </c>
      <c r="F89" s="1">
        <v>64.069800087825996</v>
      </c>
    </row>
    <row r="90" spans="1:6" ht="13" hidden="1">
      <c r="A90" s="2" t="s">
        <v>25</v>
      </c>
      <c r="B90" s="1" t="s">
        <v>358</v>
      </c>
      <c r="C90" s="2" t="s">
        <v>371</v>
      </c>
      <c r="D90" s="2" t="s">
        <v>4</v>
      </c>
      <c r="E90" s="2" t="s">
        <v>5</v>
      </c>
      <c r="F90" s="1">
        <v>56.468172484599599</v>
      </c>
    </row>
    <row r="91" spans="1:6" ht="13" hidden="1">
      <c r="A91" s="2" t="s">
        <v>26</v>
      </c>
      <c r="B91" s="1" t="s">
        <v>359</v>
      </c>
      <c r="C91" s="2" t="s">
        <v>371</v>
      </c>
      <c r="D91" s="2" t="s">
        <v>4</v>
      </c>
      <c r="E91" s="2" t="s">
        <v>5</v>
      </c>
      <c r="F91" s="1">
        <v>37.8389741433677</v>
      </c>
    </row>
    <row r="92" spans="1:6" ht="13" hidden="1">
      <c r="A92" s="2" t="s">
        <v>27</v>
      </c>
      <c r="B92" s="1" t="s">
        <v>360</v>
      </c>
      <c r="C92" s="2" t="s">
        <v>371</v>
      </c>
      <c r="D92" s="2" t="s">
        <v>4</v>
      </c>
      <c r="E92" s="2" t="s">
        <v>5</v>
      </c>
      <c r="F92" s="1">
        <v>50.555204477746699</v>
      </c>
    </row>
    <row r="93" spans="1:6" ht="13" hidden="1">
      <c r="A93" s="2" t="s">
        <v>28</v>
      </c>
      <c r="B93" s="1" t="s">
        <v>361</v>
      </c>
      <c r="C93" s="2" t="s">
        <v>371</v>
      </c>
      <c r="D93" s="2" t="s">
        <v>4</v>
      </c>
      <c r="E93" s="2" t="s">
        <v>5</v>
      </c>
      <c r="F93" s="1">
        <v>30.028438697825599</v>
      </c>
    </row>
    <row r="94" spans="1:6" ht="13" hidden="1">
      <c r="A94" s="2" t="s">
        <v>29</v>
      </c>
      <c r="B94" s="1" t="s">
        <v>362</v>
      </c>
      <c r="C94" s="2" t="s">
        <v>371</v>
      </c>
      <c r="D94" s="2" t="s">
        <v>4</v>
      </c>
      <c r="E94" s="2" t="s">
        <v>5</v>
      </c>
      <c r="F94" s="1">
        <v>35.031723171538701</v>
      </c>
    </row>
    <row r="95" spans="1:6" ht="13" hidden="1">
      <c r="A95" s="2" t="s">
        <v>30</v>
      </c>
      <c r="B95" s="1" t="s">
        <v>363</v>
      </c>
      <c r="C95" s="2" t="s">
        <v>371</v>
      </c>
      <c r="D95" s="2" t="s">
        <v>4</v>
      </c>
      <c r="E95" s="2" t="s">
        <v>5</v>
      </c>
      <c r="F95" s="1">
        <v>48.5574394043621</v>
      </c>
    </row>
    <row r="96" spans="1:6" ht="13" hidden="1">
      <c r="A96" s="2" t="s">
        <v>31</v>
      </c>
      <c r="B96" s="1" t="s">
        <v>364</v>
      </c>
      <c r="C96" s="2" t="s">
        <v>371</v>
      </c>
      <c r="D96" s="2" t="s">
        <v>4</v>
      </c>
      <c r="E96" s="2" t="s">
        <v>5</v>
      </c>
      <c r="F96" s="1">
        <v>52.976523831867702</v>
      </c>
    </row>
    <row r="97" spans="1:6" ht="13" hidden="1">
      <c r="A97" s="2" t="s">
        <v>32</v>
      </c>
      <c r="B97" s="1" t="s">
        <v>365</v>
      </c>
      <c r="C97" s="2" t="s">
        <v>371</v>
      </c>
      <c r="D97" s="2" t="s">
        <v>4</v>
      </c>
      <c r="E97" s="2" t="s">
        <v>5</v>
      </c>
      <c r="F97" s="1">
        <v>43.635209647348198</v>
      </c>
    </row>
    <row r="98" spans="1:6" ht="13" hidden="1">
      <c r="A98" s="2" t="s">
        <v>33</v>
      </c>
      <c r="B98" s="1" t="s">
        <v>366</v>
      </c>
      <c r="C98" s="2" t="s">
        <v>371</v>
      </c>
      <c r="D98" s="2" t="s">
        <v>4</v>
      </c>
      <c r="E98" s="2" t="s">
        <v>5</v>
      </c>
      <c r="F98" s="1">
        <v>64.711106215708298</v>
      </c>
    </row>
    <row r="99" spans="1:6" ht="13" hidden="1">
      <c r="A99" s="2" t="s">
        <v>34</v>
      </c>
      <c r="B99" s="1" t="s">
        <v>367</v>
      </c>
      <c r="C99" s="2" t="s">
        <v>371</v>
      </c>
      <c r="D99" s="2" t="s">
        <v>4</v>
      </c>
      <c r="E99" s="2" t="s">
        <v>5</v>
      </c>
      <c r="F99" s="1">
        <v>55.662975332513</v>
      </c>
    </row>
    <row r="100" spans="1:6" ht="13" hidden="1">
      <c r="A100" s="2" t="s">
        <v>35</v>
      </c>
      <c r="B100" s="1" t="s">
        <v>368</v>
      </c>
      <c r="C100" s="2" t="s">
        <v>371</v>
      </c>
      <c r="D100" s="2" t="s">
        <v>4</v>
      </c>
      <c r="E100" s="2" t="s">
        <v>5</v>
      </c>
      <c r="F100" s="1">
        <v>35.123571109266202</v>
      </c>
    </row>
    <row r="101" spans="1:6" ht="13" hidden="1">
      <c r="A101" s="2" t="s">
        <v>3</v>
      </c>
      <c r="B101" s="1" t="s">
        <v>336</v>
      </c>
      <c r="C101" s="2" t="s">
        <v>372</v>
      </c>
      <c r="D101" s="2" t="s">
        <v>4</v>
      </c>
      <c r="E101" s="2" t="s">
        <v>5</v>
      </c>
      <c r="F101" s="1">
        <v>53.059441490778497</v>
      </c>
    </row>
    <row r="102" spans="1:6" ht="13" hidden="1">
      <c r="A102" s="2" t="s">
        <v>4</v>
      </c>
      <c r="B102" s="1" t="s">
        <v>337</v>
      </c>
      <c r="C102" s="2" t="s">
        <v>372</v>
      </c>
      <c r="D102" s="2" t="s">
        <v>4</v>
      </c>
      <c r="E102" s="2" t="s">
        <v>5</v>
      </c>
      <c r="F102" s="1">
        <v>28.867318586944801</v>
      </c>
    </row>
    <row r="103" spans="1:6" ht="13" hidden="1">
      <c r="A103" s="2" t="s">
        <v>5</v>
      </c>
      <c r="B103" s="1" t="s">
        <v>338</v>
      </c>
      <c r="C103" s="2" t="s">
        <v>372</v>
      </c>
      <c r="D103" s="2" t="s">
        <v>4</v>
      </c>
      <c r="E103" s="2" t="s">
        <v>5</v>
      </c>
      <c r="F103" s="1">
        <v>46.119946022581701</v>
      </c>
    </row>
    <row r="104" spans="1:6" ht="13" hidden="1">
      <c r="A104" s="2" t="s">
        <v>6</v>
      </c>
      <c r="B104" s="1" t="s">
        <v>339</v>
      </c>
      <c r="C104" s="2" t="s">
        <v>372</v>
      </c>
      <c r="D104" s="2" t="s">
        <v>4</v>
      </c>
      <c r="E104" s="2" t="s">
        <v>5</v>
      </c>
      <c r="F104" s="1">
        <v>36.5030114984486</v>
      </c>
    </row>
    <row r="105" spans="1:6" ht="13" hidden="1">
      <c r="A105" s="2" t="s">
        <v>7</v>
      </c>
      <c r="B105" s="1" t="s">
        <v>340</v>
      </c>
      <c r="C105" s="2" t="s">
        <v>372</v>
      </c>
      <c r="D105" s="2" t="s">
        <v>4</v>
      </c>
      <c r="E105" s="2" t="s">
        <v>5</v>
      </c>
      <c r="F105" s="1">
        <v>60.232900548788599</v>
      </c>
    </row>
    <row r="106" spans="1:6" ht="13" hidden="1">
      <c r="A106" s="2" t="s">
        <v>8</v>
      </c>
      <c r="B106" s="1" t="s">
        <v>341</v>
      </c>
      <c r="C106" s="2" t="s">
        <v>372</v>
      </c>
      <c r="D106" s="2" t="s">
        <v>4</v>
      </c>
      <c r="E106" s="2" t="s">
        <v>5</v>
      </c>
      <c r="F106" s="1">
        <v>36.551043532292802</v>
      </c>
    </row>
    <row r="107" spans="1:6" ht="13" hidden="1">
      <c r="A107" s="2" t="s">
        <v>9</v>
      </c>
      <c r="B107" s="1" t="s">
        <v>342</v>
      </c>
      <c r="C107" s="2" t="s">
        <v>372</v>
      </c>
      <c r="D107" s="2" t="s">
        <v>4</v>
      </c>
      <c r="E107" s="2" t="s">
        <v>5</v>
      </c>
      <c r="F107" s="1">
        <v>7.9586152009550304</v>
      </c>
    </row>
    <row r="108" spans="1:6" ht="13" hidden="1">
      <c r="A108" s="2" t="s">
        <v>10</v>
      </c>
      <c r="B108" s="1" t="s">
        <v>343</v>
      </c>
      <c r="C108" s="2" t="s">
        <v>372</v>
      </c>
      <c r="D108" s="2" t="s">
        <v>4</v>
      </c>
      <c r="E108" s="2" t="s">
        <v>5</v>
      </c>
      <c r="F108" s="1">
        <v>61.621503564687004</v>
      </c>
    </row>
    <row r="109" spans="1:6" ht="13" hidden="1">
      <c r="A109" s="2" t="s">
        <v>11</v>
      </c>
      <c r="B109" s="1" t="s">
        <v>344</v>
      </c>
      <c r="C109" s="2" t="s">
        <v>372</v>
      </c>
      <c r="D109" s="2" t="s">
        <v>4</v>
      </c>
      <c r="E109" s="2" t="s">
        <v>5</v>
      </c>
      <c r="F109" s="1">
        <v>79.752766424085294</v>
      </c>
    </row>
    <row r="110" spans="1:6" ht="13" hidden="1">
      <c r="A110" s="2" t="s">
        <v>12</v>
      </c>
      <c r="B110" s="1" t="s">
        <v>345</v>
      </c>
      <c r="C110" s="2" t="s">
        <v>372</v>
      </c>
      <c r="D110" s="2" t="s">
        <v>4</v>
      </c>
      <c r="E110" s="2" t="s">
        <v>5</v>
      </c>
      <c r="F110" s="1">
        <v>68.674243724890999</v>
      </c>
    </row>
    <row r="111" spans="1:6" ht="13" hidden="1">
      <c r="A111" s="2" t="s">
        <v>13</v>
      </c>
      <c r="B111" s="1" t="s">
        <v>346</v>
      </c>
      <c r="C111" s="2" t="s">
        <v>372</v>
      </c>
      <c r="D111" s="2" t="s">
        <v>4</v>
      </c>
      <c r="E111" s="2" t="s">
        <v>5</v>
      </c>
      <c r="F111" s="1">
        <v>37.3059373834189</v>
      </c>
    </row>
    <row r="112" spans="1:6" ht="13" hidden="1">
      <c r="A112" s="2" t="s">
        <v>14</v>
      </c>
      <c r="B112" s="1" t="s">
        <v>347</v>
      </c>
      <c r="C112" s="2" t="s">
        <v>372</v>
      </c>
      <c r="D112" s="2" t="s">
        <v>4</v>
      </c>
      <c r="E112" s="2" t="s">
        <v>5</v>
      </c>
      <c r="F112" s="1">
        <v>32.338223780508599</v>
      </c>
    </row>
    <row r="113" spans="1:6" ht="13" hidden="1">
      <c r="A113" s="2" t="s">
        <v>15</v>
      </c>
      <c r="B113" s="1" t="s">
        <v>348</v>
      </c>
      <c r="C113" s="2" t="s">
        <v>372</v>
      </c>
      <c r="D113" s="2" t="s">
        <v>4</v>
      </c>
      <c r="E113" s="2" t="s">
        <v>5</v>
      </c>
      <c r="F113" s="1">
        <v>104.972444733258</v>
      </c>
    </row>
    <row r="114" spans="1:6" ht="13" hidden="1">
      <c r="A114" s="2" t="s">
        <v>16</v>
      </c>
      <c r="B114" s="1" t="s">
        <v>349</v>
      </c>
      <c r="C114" s="2" t="s">
        <v>372</v>
      </c>
      <c r="D114" s="2" t="s">
        <v>4</v>
      </c>
      <c r="E114" s="2" t="s">
        <v>5</v>
      </c>
      <c r="F114" s="1">
        <v>60.664454198337097</v>
      </c>
    </row>
    <row r="115" spans="1:6" ht="13" hidden="1">
      <c r="A115" s="2" t="s">
        <v>17</v>
      </c>
      <c r="B115" s="1" t="s">
        <v>350</v>
      </c>
      <c r="C115" s="2" t="s">
        <v>372</v>
      </c>
      <c r="D115" s="2" t="s">
        <v>4</v>
      </c>
      <c r="E115" s="2" t="s">
        <v>5</v>
      </c>
      <c r="F115" s="1">
        <v>33.9563095483811</v>
      </c>
    </row>
    <row r="116" spans="1:6" ht="13" hidden="1">
      <c r="A116" s="2" t="s">
        <v>18</v>
      </c>
      <c r="B116" s="1" t="s">
        <v>351</v>
      </c>
      <c r="C116" s="2" t="s">
        <v>372</v>
      </c>
      <c r="D116" s="2" t="s">
        <v>4</v>
      </c>
      <c r="E116" s="2" t="s">
        <v>5</v>
      </c>
      <c r="F116" s="1">
        <v>53.087689880021799</v>
      </c>
    </row>
    <row r="117" spans="1:6" ht="13" hidden="1">
      <c r="A117" s="2" t="s">
        <v>19</v>
      </c>
      <c r="B117" s="1" t="s">
        <v>352</v>
      </c>
      <c r="C117" s="2" t="s">
        <v>372</v>
      </c>
      <c r="D117" s="2" t="s">
        <v>4</v>
      </c>
      <c r="E117" s="2" t="s">
        <v>5</v>
      </c>
      <c r="F117" s="1">
        <v>49.184542639645002</v>
      </c>
    </row>
    <row r="118" spans="1:6" ht="13" hidden="1">
      <c r="A118" s="2" t="s">
        <v>20</v>
      </c>
      <c r="B118" s="1" t="s">
        <v>353</v>
      </c>
      <c r="C118" s="2" t="s">
        <v>372</v>
      </c>
      <c r="D118" s="2" t="s">
        <v>4</v>
      </c>
      <c r="E118" s="2" t="s">
        <v>5</v>
      </c>
      <c r="F118" s="1">
        <v>66.491283859963602</v>
      </c>
    </row>
    <row r="119" spans="1:6" ht="13" hidden="1">
      <c r="A119" s="2" t="s">
        <v>21</v>
      </c>
      <c r="B119" s="1" t="s">
        <v>354</v>
      </c>
      <c r="C119" s="2" t="s">
        <v>372</v>
      </c>
      <c r="D119" s="2" t="s">
        <v>4</v>
      </c>
      <c r="E119" s="2" t="s">
        <v>5</v>
      </c>
      <c r="F119" s="1">
        <v>81.720210429541893</v>
      </c>
    </row>
    <row r="120" spans="1:6" ht="13" hidden="1">
      <c r="A120" s="2" t="s">
        <v>22</v>
      </c>
      <c r="B120" s="1" t="s">
        <v>355</v>
      </c>
      <c r="C120" s="2" t="s">
        <v>372</v>
      </c>
      <c r="D120" s="2" t="s">
        <v>4</v>
      </c>
      <c r="E120" s="2" t="s">
        <v>5</v>
      </c>
      <c r="F120" s="1">
        <v>28.169648893496198</v>
      </c>
    </row>
    <row r="121" spans="1:6" ht="13">
      <c r="A121" s="2" t="s">
        <v>23</v>
      </c>
      <c r="B121" s="1" t="s">
        <v>356</v>
      </c>
      <c r="C121" s="2" t="s">
        <v>372</v>
      </c>
      <c r="D121" s="2" t="s">
        <v>4</v>
      </c>
      <c r="E121" s="2" t="s">
        <v>5</v>
      </c>
      <c r="F121" s="1">
        <v>83.745178754673802</v>
      </c>
    </row>
    <row r="122" spans="1:6" ht="13" hidden="1">
      <c r="A122" s="2" t="s">
        <v>24</v>
      </c>
      <c r="B122" s="1" t="s">
        <v>357</v>
      </c>
      <c r="C122" s="2" t="s">
        <v>372</v>
      </c>
      <c r="D122" s="2" t="s">
        <v>4</v>
      </c>
      <c r="E122" s="2" t="s">
        <v>5</v>
      </c>
      <c r="F122" s="1">
        <v>52.688993937055201</v>
      </c>
    </row>
    <row r="123" spans="1:6" ht="13" hidden="1">
      <c r="A123" s="2" t="s">
        <v>25</v>
      </c>
      <c r="B123" s="1" t="s">
        <v>358</v>
      </c>
      <c r="C123" s="2" t="s">
        <v>372</v>
      </c>
      <c r="D123" s="2" t="s">
        <v>4</v>
      </c>
      <c r="E123" s="2" t="s">
        <v>5</v>
      </c>
      <c r="F123" s="1">
        <v>58.788947677836603</v>
      </c>
    </row>
    <row r="124" spans="1:6" ht="13" hidden="1">
      <c r="A124" s="2" t="s">
        <v>26</v>
      </c>
      <c r="B124" s="1" t="s">
        <v>359</v>
      </c>
      <c r="C124" s="2" t="s">
        <v>372</v>
      </c>
      <c r="D124" s="2" t="s">
        <v>4</v>
      </c>
      <c r="E124" s="2" t="s">
        <v>5</v>
      </c>
      <c r="F124" s="1">
        <v>35.978412952228702</v>
      </c>
    </row>
    <row r="125" spans="1:6" ht="13" hidden="1">
      <c r="A125" s="2" t="s">
        <v>27</v>
      </c>
      <c r="B125" s="1" t="s">
        <v>360</v>
      </c>
      <c r="C125" s="2" t="s">
        <v>372</v>
      </c>
      <c r="D125" s="2" t="s">
        <v>4</v>
      </c>
      <c r="E125" s="2" t="s">
        <v>5</v>
      </c>
      <c r="F125" s="1">
        <v>42.318307267709301</v>
      </c>
    </row>
    <row r="126" spans="1:6" ht="13" hidden="1">
      <c r="A126" s="2" t="s">
        <v>28</v>
      </c>
      <c r="B126" s="1" t="s">
        <v>361</v>
      </c>
      <c r="C126" s="2" t="s">
        <v>372</v>
      </c>
      <c r="D126" s="2" t="s">
        <v>4</v>
      </c>
      <c r="E126" s="2" t="s">
        <v>5</v>
      </c>
      <c r="F126" s="1">
        <v>37.589947374073702</v>
      </c>
    </row>
    <row r="127" spans="1:6" ht="13" hidden="1">
      <c r="A127" s="2" t="s">
        <v>29</v>
      </c>
      <c r="B127" s="1" t="s">
        <v>362</v>
      </c>
      <c r="C127" s="2" t="s">
        <v>372</v>
      </c>
      <c r="D127" s="2" t="s">
        <v>4</v>
      </c>
      <c r="E127" s="2" t="s">
        <v>5</v>
      </c>
      <c r="F127" s="1">
        <v>36.699374179092899</v>
      </c>
    </row>
    <row r="128" spans="1:6" ht="13" hidden="1">
      <c r="A128" s="2" t="s">
        <v>30</v>
      </c>
      <c r="B128" s="1" t="s">
        <v>363</v>
      </c>
      <c r="C128" s="2" t="s">
        <v>372</v>
      </c>
      <c r="D128" s="2" t="s">
        <v>4</v>
      </c>
      <c r="E128" s="2" t="s">
        <v>5</v>
      </c>
      <c r="F128" s="1">
        <v>52.965022713846302</v>
      </c>
    </row>
    <row r="129" spans="1:6" ht="13" hidden="1">
      <c r="A129" s="2" t="s">
        <v>31</v>
      </c>
      <c r="B129" s="1" t="s">
        <v>364</v>
      </c>
      <c r="C129" s="2" t="s">
        <v>372</v>
      </c>
      <c r="D129" s="2" t="s">
        <v>4</v>
      </c>
      <c r="E129" s="2" t="s">
        <v>5</v>
      </c>
      <c r="F129" s="1">
        <v>56.904692330170199</v>
      </c>
    </row>
    <row r="130" spans="1:6" ht="13" hidden="1">
      <c r="A130" s="2" t="s">
        <v>32</v>
      </c>
      <c r="B130" s="1" t="s">
        <v>365</v>
      </c>
      <c r="C130" s="2" t="s">
        <v>372</v>
      </c>
      <c r="D130" s="2" t="s">
        <v>4</v>
      </c>
      <c r="E130" s="2" t="s">
        <v>5</v>
      </c>
      <c r="F130" s="1">
        <v>53.894946312341901</v>
      </c>
    </row>
    <row r="131" spans="1:6" ht="13" hidden="1">
      <c r="A131" s="2" t="s">
        <v>33</v>
      </c>
      <c r="B131" s="1" t="s">
        <v>366</v>
      </c>
      <c r="C131" s="2" t="s">
        <v>372</v>
      </c>
      <c r="D131" s="2" t="s">
        <v>4</v>
      </c>
      <c r="E131" s="2" t="s">
        <v>5</v>
      </c>
      <c r="F131" s="1">
        <v>58.7257225740262</v>
      </c>
    </row>
    <row r="132" spans="1:6" ht="13" hidden="1">
      <c r="A132" s="2" t="s">
        <v>34</v>
      </c>
      <c r="B132" s="1" t="s">
        <v>367</v>
      </c>
      <c r="C132" s="2" t="s">
        <v>372</v>
      </c>
      <c r="D132" s="2" t="s">
        <v>4</v>
      </c>
      <c r="E132" s="2" t="s">
        <v>5</v>
      </c>
      <c r="F132" s="1">
        <v>66.152149944873202</v>
      </c>
    </row>
    <row r="133" spans="1:6" ht="13" hidden="1">
      <c r="A133" s="2" t="s">
        <v>35</v>
      </c>
      <c r="B133" s="1" t="s">
        <v>368</v>
      </c>
      <c r="C133" s="2" t="s">
        <v>372</v>
      </c>
      <c r="D133" s="2" t="s">
        <v>4</v>
      </c>
      <c r="E133" s="2" t="s">
        <v>5</v>
      </c>
      <c r="F133" s="1">
        <v>25.8966722776123</v>
      </c>
    </row>
    <row r="134" spans="1:6" ht="13" hidden="1">
      <c r="A134" s="2" t="s">
        <v>3</v>
      </c>
      <c r="B134" s="1" t="s">
        <v>336</v>
      </c>
      <c r="C134" s="2" t="s">
        <v>373</v>
      </c>
      <c r="D134" s="2" t="s">
        <v>4</v>
      </c>
      <c r="E134" s="2" t="s">
        <v>5</v>
      </c>
      <c r="F134" s="1">
        <v>48.5916124979166</v>
      </c>
    </row>
    <row r="135" spans="1:6" ht="13" hidden="1">
      <c r="A135" s="2" t="s">
        <v>4</v>
      </c>
      <c r="B135" s="1" t="s">
        <v>337</v>
      </c>
      <c r="C135" s="2" t="s">
        <v>373</v>
      </c>
      <c r="D135" s="2" t="s">
        <v>4</v>
      </c>
      <c r="E135" s="2" t="s">
        <v>5</v>
      </c>
      <c r="F135" s="1">
        <v>43.739748496446097</v>
      </c>
    </row>
    <row r="136" spans="1:6" ht="13" hidden="1">
      <c r="A136" s="2" t="s">
        <v>5</v>
      </c>
      <c r="B136" s="1" t="s">
        <v>338</v>
      </c>
      <c r="C136" s="2" t="s">
        <v>373</v>
      </c>
      <c r="D136" s="2" t="s">
        <v>4</v>
      </c>
      <c r="E136" s="2" t="s">
        <v>5</v>
      </c>
      <c r="F136" s="1">
        <v>41.483448104206403</v>
      </c>
    </row>
    <row r="137" spans="1:6" ht="13" hidden="1">
      <c r="A137" s="2" t="s">
        <v>6</v>
      </c>
      <c r="B137" s="1" t="s">
        <v>339</v>
      </c>
      <c r="C137" s="2" t="s">
        <v>373</v>
      </c>
      <c r="D137" s="2" t="s">
        <v>4</v>
      </c>
      <c r="E137" s="2" t="s">
        <v>5</v>
      </c>
      <c r="F137" s="1">
        <v>34.176349965823597</v>
      </c>
    </row>
    <row r="138" spans="1:6" ht="13" hidden="1">
      <c r="A138" s="2" t="s">
        <v>7</v>
      </c>
      <c r="B138" s="1" t="s">
        <v>340</v>
      </c>
      <c r="C138" s="2" t="s">
        <v>373</v>
      </c>
      <c r="D138" s="2" t="s">
        <v>4</v>
      </c>
      <c r="E138" s="2" t="s">
        <v>5</v>
      </c>
      <c r="F138" s="1">
        <v>65.902201133517906</v>
      </c>
    </row>
    <row r="139" spans="1:6" ht="13" hidden="1">
      <c r="A139" s="2" t="s">
        <v>8</v>
      </c>
      <c r="B139" s="1" t="s">
        <v>341</v>
      </c>
      <c r="C139" s="2" t="s">
        <v>373</v>
      </c>
      <c r="D139" s="2" t="s">
        <v>4</v>
      </c>
      <c r="E139" s="2" t="s">
        <v>5</v>
      </c>
      <c r="F139" s="1">
        <v>28.7351161078285</v>
      </c>
    </row>
    <row r="140" spans="1:6" ht="13" hidden="1">
      <c r="A140" s="2" t="s">
        <v>9</v>
      </c>
      <c r="B140" s="1" t="s">
        <v>342</v>
      </c>
      <c r="C140" s="2" t="s">
        <v>373</v>
      </c>
      <c r="D140" s="2" t="s">
        <v>4</v>
      </c>
      <c r="E140" s="2" t="s">
        <v>5</v>
      </c>
      <c r="F140" s="1">
        <v>31.276878567518999</v>
      </c>
    </row>
    <row r="141" spans="1:6" ht="13" hidden="1">
      <c r="A141" s="2" t="s">
        <v>10</v>
      </c>
      <c r="B141" s="1" t="s">
        <v>343</v>
      </c>
      <c r="C141" s="2" t="s">
        <v>373</v>
      </c>
      <c r="D141" s="2" t="s">
        <v>4</v>
      </c>
      <c r="E141" s="2" t="s">
        <v>5</v>
      </c>
      <c r="F141" s="1">
        <v>59.783072849944503</v>
      </c>
    </row>
    <row r="142" spans="1:6" ht="13" hidden="1">
      <c r="A142" s="2" t="s">
        <v>11</v>
      </c>
      <c r="B142" s="1" t="s">
        <v>344</v>
      </c>
      <c r="C142" s="2" t="s">
        <v>373</v>
      </c>
      <c r="D142" s="2" t="s">
        <v>4</v>
      </c>
      <c r="E142" s="2" t="s">
        <v>5</v>
      </c>
      <c r="F142" s="1">
        <v>60.057483591437503</v>
      </c>
    </row>
    <row r="143" spans="1:6" ht="13" hidden="1">
      <c r="A143" s="2" t="s">
        <v>12</v>
      </c>
      <c r="B143" s="1" t="s">
        <v>345</v>
      </c>
      <c r="C143" s="2" t="s">
        <v>373</v>
      </c>
      <c r="D143" s="2" t="s">
        <v>4</v>
      </c>
      <c r="E143" s="2" t="s">
        <v>5</v>
      </c>
      <c r="F143" s="1">
        <v>66.611931281272703</v>
      </c>
    </row>
    <row r="144" spans="1:6" ht="13" hidden="1">
      <c r="A144" s="2" t="s">
        <v>13</v>
      </c>
      <c r="B144" s="1" t="s">
        <v>346</v>
      </c>
      <c r="C144" s="2" t="s">
        <v>373</v>
      </c>
      <c r="D144" s="2" t="s">
        <v>4</v>
      </c>
      <c r="E144" s="2" t="s">
        <v>5</v>
      </c>
      <c r="F144" s="1">
        <v>29.052876234747199</v>
      </c>
    </row>
    <row r="145" spans="1:6" ht="13" hidden="1">
      <c r="A145" s="2" t="s">
        <v>14</v>
      </c>
      <c r="B145" s="1" t="s">
        <v>347</v>
      </c>
      <c r="C145" s="2" t="s">
        <v>373</v>
      </c>
      <c r="D145" s="2" t="s">
        <v>4</v>
      </c>
      <c r="E145" s="2" t="s">
        <v>5</v>
      </c>
      <c r="F145" s="1">
        <v>39.521616605952303</v>
      </c>
    </row>
    <row r="146" spans="1:6" ht="13" hidden="1">
      <c r="A146" s="2" t="s">
        <v>15</v>
      </c>
      <c r="B146" s="1" t="s">
        <v>348</v>
      </c>
      <c r="C146" s="2" t="s">
        <v>373</v>
      </c>
      <c r="D146" s="2" t="s">
        <v>4</v>
      </c>
      <c r="E146" s="2" t="s">
        <v>5</v>
      </c>
      <c r="F146" s="1">
        <v>94.078226689863996</v>
      </c>
    </row>
    <row r="147" spans="1:6" ht="13" hidden="1">
      <c r="A147" s="2" t="s">
        <v>16</v>
      </c>
      <c r="B147" s="1" t="s">
        <v>349</v>
      </c>
      <c r="C147" s="2" t="s">
        <v>373</v>
      </c>
      <c r="D147" s="2" t="s">
        <v>4</v>
      </c>
      <c r="E147" s="2" t="s">
        <v>5</v>
      </c>
      <c r="F147" s="1">
        <v>43.144516152228199</v>
      </c>
    </row>
    <row r="148" spans="1:6" ht="13" hidden="1">
      <c r="A148" s="2" t="s">
        <v>17</v>
      </c>
      <c r="B148" s="1" t="s">
        <v>350</v>
      </c>
      <c r="C148" s="2" t="s">
        <v>373</v>
      </c>
      <c r="D148" s="2" t="s">
        <v>4</v>
      </c>
      <c r="E148" s="2" t="s">
        <v>5</v>
      </c>
      <c r="F148" s="1">
        <v>51.025546342609701</v>
      </c>
    </row>
    <row r="149" spans="1:6" ht="13" hidden="1">
      <c r="A149" s="2" t="s">
        <v>18</v>
      </c>
      <c r="B149" s="1" t="s">
        <v>351</v>
      </c>
      <c r="C149" s="2" t="s">
        <v>373</v>
      </c>
      <c r="D149" s="2" t="s">
        <v>4</v>
      </c>
      <c r="E149" s="2" t="s">
        <v>5</v>
      </c>
      <c r="F149" s="1">
        <v>38.856271010013501</v>
      </c>
    </row>
    <row r="150" spans="1:6" ht="13" hidden="1">
      <c r="A150" s="2" t="s">
        <v>19</v>
      </c>
      <c r="B150" s="1" t="s">
        <v>352</v>
      </c>
      <c r="C150" s="2" t="s">
        <v>373</v>
      </c>
      <c r="D150" s="2" t="s">
        <v>4</v>
      </c>
      <c r="E150" s="2" t="s">
        <v>5</v>
      </c>
      <c r="F150" s="1">
        <v>55.454146352734597</v>
      </c>
    </row>
    <row r="151" spans="1:6" ht="13" hidden="1">
      <c r="A151" s="2" t="s">
        <v>20</v>
      </c>
      <c r="B151" s="1" t="s">
        <v>353</v>
      </c>
      <c r="C151" s="2" t="s">
        <v>373</v>
      </c>
      <c r="D151" s="2" t="s">
        <v>4</v>
      </c>
      <c r="E151" s="2" t="s">
        <v>5</v>
      </c>
      <c r="F151" s="1">
        <v>40.578533955537502</v>
      </c>
    </row>
    <row r="152" spans="1:6" ht="13" hidden="1">
      <c r="A152" s="2" t="s">
        <v>21</v>
      </c>
      <c r="B152" s="1" t="s">
        <v>354</v>
      </c>
      <c r="C152" s="2" t="s">
        <v>373</v>
      </c>
      <c r="D152" s="2" t="s">
        <v>4</v>
      </c>
      <c r="E152" s="2" t="s">
        <v>5</v>
      </c>
      <c r="F152" s="1">
        <v>30.5079574922459</v>
      </c>
    </row>
    <row r="153" spans="1:6" ht="13" hidden="1">
      <c r="A153" s="2" t="s">
        <v>22</v>
      </c>
      <c r="B153" s="1" t="s">
        <v>355</v>
      </c>
      <c r="C153" s="2" t="s">
        <v>373</v>
      </c>
      <c r="D153" s="2" t="s">
        <v>4</v>
      </c>
      <c r="E153" s="2" t="s">
        <v>5</v>
      </c>
      <c r="F153" s="1">
        <v>29.062618765509399</v>
      </c>
    </row>
    <row r="154" spans="1:6" ht="13">
      <c r="A154" s="2" t="s">
        <v>23</v>
      </c>
      <c r="B154" s="1" t="s">
        <v>356</v>
      </c>
      <c r="C154" s="2" t="s">
        <v>373</v>
      </c>
      <c r="D154" s="2" t="s">
        <v>4</v>
      </c>
      <c r="E154" s="2" t="s">
        <v>5</v>
      </c>
      <c r="F154" s="1">
        <v>63.380450120781603</v>
      </c>
    </row>
    <row r="155" spans="1:6" ht="13" hidden="1">
      <c r="A155" s="2" t="s">
        <v>24</v>
      </c>
      <c r="B155" s="1" t="s">
        <v>357</v>
      </c>
      <c r="C155" s="2" t="s">
        <v>373</v>
      </c>
      <c r="D155" s="2" t="s">
        <v>4</v>
      </c>
      <c r="E155" s="2" t="s">
        <v>5</v>
      </c>
      <c r="F155" s="1">
        <v>43.416748384971797</v>
      </c>
    </row>
    <row r="156" spans="1:6" ht="13" hidden="1">
      <c r="A156" s="2" t="s">
        <v>25</v>
      </c>
      <c r="B156" s="1" t="s">
        <v>358</v>
      </c>
      <c r="C156" s="2" t="s">
        <v>373</v>
      </c>
      <c r="D156" s="2" t="s">
        <v>4</v>
      </c>
      <c r="E156" s="2" t="s">
        <v>5</v>
      </c>
      <c r="F156" s="1">
        <v>56.1138601234505</v>
      </c>
    </row>
    <row r="157" spans="1:6" ht="13" hidden="1">
      <c r="A157" s="2" t="s">
        <v>26</v>
      </c>
      <c r="B157" s="1" t="s">
        <v>359</v>
      </c>
      <c r="C157" s="2" t="s">
        <v>373</v>
      </c>
      <c r="D157" s="2" t="s">
        <v>4</v>
      </c>
      <c r="E157" s="2" t="s">
        <v>5</v>
      </c>
      <c r="F157" s="1">
        <v>37.801466696907802</v>
      </c>
    </row>
    <row r="158" spans="1:6" ht="13" hidden="1">
      <c r="A158" s="2" t="s">
        <v>27</v>
      </c>
      <c r="B158" s="1" t="s">
        <v>360</v>
      </c>
      <c r="C158" s="2" t="s">
        <v>373</v>
      </c>
      <c r="D158" s="2" t="s">
        <v>4</v>
      </c>
      <c r="E158" s="2" t="s">
        <v>5</v>
      </c>
      <c r="F158" s="1">
        <v>37.604587759706703</v>
      </c>
    </row>
    <row r="159" spans="1:6" ht="13" hidden="1">
      <c r="A159" s="2" t="s">
        <v>28</v>
      </c>
      <c r="B159" s="1" t="s">
        <v>361</v>
      </c>
      <c r="C159" s="2" t="s">
        <v>373</v>
      </c>
      <c r="D159" s="2" t="s">
        <v>4</v>
      </c>
      <c r="E159" s="2" t="s">
        <v>5</v>
      </c>
      <c r="F159" s="1">
        <v>37.724325004041901</v>
      </c>
    </row>
    <row r="160" spans="1:6" ht="13" hidden="1">
      <c r="A160" s="2" t="s">
        <v>29</v>
      </c>
      <c r="B160" s="1" t="s">
        <v>362</v>
      </c>
      <c r="C160" s="2" t="s">
        <v>373</v>
      </c>
      <c r="D160" s="2" t="s">
        <v>4</v>
      </c>
      <c r="E160" s="2" t="s">
        <v>5</v>
      </c>
      <c r="F160" s="1">
        <v>44.248638873391201</v>
      </c>
    </row>
    <row r="161" spans="1:6" ht="13" hidden="1">
      <c r="A161" s="2" t="s">
        <v>30</v>
      </c>
      <c r="B161" s="1" t="s">
        <v>363</v>
      </c>
      <c r="C161" s="2" t="s">
        <v>373</v>
      </c>
      <c r="D161" s="2" t="s">
        <v>4</v>
      </c>
      <c r="E161" s="2" t="s">
        <v>5</v>
      </c>
      <c r="F161" s="1">
        <v>46.539862403885103</v>
      </c>
    </row>
    <row r="162" spans="1:6" ht="13" hidden="1">
      <c r="A162" s="2" t="s">
        <v>31</v>
      </c>
      <c r="B162" s="1" t="s">
        <v>364</v>
      </c>
      <c r="C162" s="2" t="s">
        <v>373</v>
      </c>
      <c r="D162" s="2" t="s">
        <v>4</v>
      </c>
      <c r="E162" s="2" t="s">
        <v>5</v>
      </c>
      <c r="F162" s="1">
        <v>68.091030141629304</v>
      </c>
    </row>
    <row r="163" spans="1:6" ht="13" hidden="1">
      <c r="A163" s="2" t="s">
        <v>32</v>
      </c>
      <c r="B163" s="1" t="s">
        <v>365</v>
      </c>
      <c r="C163" s="2" t="s">
        <v>373</v>
      </c>
      <c r="D163" s="2" t="s">
        <v>4</v>
      </c>
      <c r="E163" s="2" t="s">
        <v>5</v>
      </c>
      <c r="F163" s="1">
        <v>53.617091479006803</v>
      </c>
    </row>
    <row r="164" spans="1:6" ht="13" hidden="1">
      <c r="A164" s="2" t="s">
        <v>33</v>
      </c>
      <c r="B164" s="1" t="s">
        <v>366</v>
      </c>
      <c r="C164" s="2" t="s">
        <v>373</v>
      </c>
      <c r="D164" s="2" t="s">
        <v>4</v>
      </c>
      <c r="E164" s="2" t="s">
        <v>5</v>
      </c>
      <c r="F164" s="1">
        <v>51.986526231831398</v>
      </c>
    </row>
    <row r="165" spans="1:6" ht="13" hidden="1">
      <c r="A165" s="2" t="s">
        <v>34</v>
      </c>
      <c r="B165" s="1" t="s">
        <v>367</v>
      </c>
      <c r="C165" s="2" t="s">
        <v>373</v>
      </c>
      <c r="D165" s="2" t="s">
        <v>4</v>
      </c>
      <c r="E165" s="2" t="s">
        <v>5</v>
      </c>
      <c r="F165" s="1">
        <v>34.935906049286501</v>
      </c>
    </row>
    <row r="166" spans="1:6" ht="13" hidden="1">
      <c r="A166" s="2" t="s">
        <v>35</v>
      </c>
      <c r="B166" s="1" t="s">
        <v>368</v>
      </c>
      <c r="C166" s="2" t="s">
        <v>373</v>
      </c>
      <c r="D166" s="2" t="s">
        <v>4</v>
      </c>
      <c r="E166" s="2" t="s">
        <v>5</v>
      </c>
      <c r="F166" s="1">
        <v>39.071402988962298</v>
      </c>
    </row>
    <row r="167" spans="1:6" ht="13" hidden="1">
      <c r="A167" s="2" t="s">
        <v>3</v>
      </c>
      <c r="B167" s="1" t="s">
        <v>336</v>
      </c>
      <c r="C167" s="2" t="s">
        <v>374</v>
      </c>
      <c r="D167" s="2" t="s">
        <v>4</v>
      </c>
      <c r="E167" s="2" t="s">
        <v>5</v>
      </c>
      <c r="F167" s="1">
        <v>46.363894584128197</v>
      </c>
    </row>
    <row r="168" spans="1:6" ht="13" hidden="1">
      <c r="A168" s="2" t="s">
        <v>4</v>
      </c>
      <c r="B168" s="1" t="s">
        <v>337</v>
      </c>
      <c r="C168" s="2" t="s">
        <v>374</v>
      </c>
      <c r="D168" s="2" t="s">
        <v>4</v>
      </c>
      <c r="E168" s="2" t="s">
        <v>5</v>
      </c>
      <c r="F168" s="1">
        <v>18.124478921230999</v>
      </c>
    </row>
    <row r="169" spans="1:6" ht="13" hidden="1">
      <c r="A169" s="2" t="s">
        <v>5</v>
      </c>
      <c r="B169" s="1" t="s">
        <v>338</v>
      </c>
      <c r="C169" s="2" t="s">
        <v>374</v>
      </c>
      <c r="D169" s="2" t="s">
        <v>4</v>
      </c>
      <c r="E169" s="2" t="s">
        <v>5</v>
      </c>
      <c r="F169" s="1">
        <v>36.503617176611101</v>
      </c>
    </row>
    <row r="170" spans="1:6" ht="13" hidden="1">
      <c r="A170" s="2" t="s">
        <v>6</v>
      </c>
      <c r="B170" s="1" t="s">
        <v>339</v>
      </c>
      <c r="C170" s="2" t="s">
        <v>374</v>
      </c>
      <c r="D170" s="2" t="s">
        <v>4</v>
      </c>
      <c r="E170" s="2" t="s">
        <v>5</v>
      </c>
      <c r="F170" s="1">
        <v>63.785680114814198</v>
      </c>
    </row>
    <row r="171" spans="1:6" ht="13" hidden="1">
      <c r="A171" s="2" t="s">
        <v>7</v>
      </c>
      <c r="B171" s="1" t="s">
        <v>340</v>
      </c>
      <c r="C171" s="2" t="s">
        <v>374</v>
      </c>
      <c r="D171" s="2" t="s">
        <v>4</v>
      </c>
      <c r="E171" s="2" t="s">
        <v>5</v>
      </c>
      <c r="F171" s="1">
        <v>19.274012206874399</v>
      </c>
    </row>
    <row r="172" spans="1:6" ht="13" hidden="1">
      <c r="A172" s="2" t="s">
        <v>8</v>
      </c>
      <c r="B172" s="1" t="s">
        <v>341</v>
      </c>
      <c r="C172" s="2" t="s">
        <v>374</v>
      </c>
      <c r="D172" s="2" t="s">
        <v>4</v>
      </c>
      <c r="E172" s="2" t="s">
        <v>5</v>
      </c>
      <c r="F172" s="1">
        <v>24.972797488450102</v>
      </c>
    </row>
    <row r="173" spans="1:6" ht="13" hidden="1">
      <c r="A173" s="2" t="s">
        <v>9</v>
      </c>
      <c r="B173" s="1" t="s">
        <v>342</v>
      </c>
      <c r="C173" s="2" t="s">
        <v>374</v>
      </c>
      <c r="D173" s="2" t="s">
        <v>4</v>
      </c>
      <c r="E173" s="2" t="s">
        <v>5</v>
      </c>
      <c r="F173" s="1">
        <v>22.953328232593702</v>
      </c>
    </row>
    <row r="174" spans="1:6" ht="13" hidden="1">
      <c r="A174" s="2" t="s">
        <v>10</v>
      </c>
      <c r="B174" s="1" t="s">
        <v>343</v>
      </c>
      <c r="C174" s="2" t="s">
        <v>374</v>
      </c>
      <c r="D174" s="2" t="s">
        <v>4</v>
      </c>
      <c r="E174" s="2" t="s">
        <v>5</v>
      </c>
      <c r="F174" s="1">
        <v>56.558100251117999</v>
      </c>
    </row>
    <row r="175" spans="1:6" ht="13" hidden="1">
      <c r="A175" s="2" t="s">
        <v>11</v>
      </c>
      <c r="B175" s="1" t="s">
        <v>344</v>
      </c>
      <c r="C175" s="2" t="s">
        <v>374</v>
      </c>
      <c r="D175" s="2" t="s">
        <v>4</v>
      </c>
      <c r="E175" s="2" t="s">
        <v>5</v>
      </c>
      <c r="F175" s="1">
        <v>58.4575556390663</v>
      </c>
    </row>
    <row r="176" spans="1:6" ht="13" hidden="1">
      <c r="A176" s="2" t="s">
        <v>12</v>
      </c>
      <c r="B176" s="1" t="s">
        <v>345</v>
      </c>
      <c r="C176" s="2" t="s">
        <v>374</v>
      </c>
      <c r="D176" s="2" t="s">
        <v>4</v>
      </c>
      <c r="E176" s="2" t="s">
        <v>5</v>
      </c>
      <c r="F176" s="1">
        <v>64.199375897870397</v>
      </c>
    </row>
    <row r="177" spans="1:6" ht="13" hidden="1">
      <c r="A177" s="2" t="s">
        <v>13</v>
      </c>
      <c r="B177" s="1" t="s">
        <v>346</v>
      </c>
      <c r="C177" s="2" t="s">
        <v>374</v>
      </c>
      <c r="D177" s="2" t="s">
        <v>4</v>
      </c>
      <c r="E177" s="2" t="s">
        <v>5</v>
      </c>
      <c r="F177" s="1">
        <v>37.575512327658501</v>
      </c>
    </row>
    <row r="178" spans="1:6" ht="13" hidden="1">
      <c r="A178" s="2" t="s">
        <v>14</v>
      </c>
      <c r="B178" s="1" t="s">
        <v>347</v>
      </c>
      <c r="C178" s="2" t="s">
        <v>374</v>
      </c>
      <c r="D178" s="2" t="s">
        <v>4</v>
      </c>
      <c r="E178" s="2" t="s">
        <v>5</v>
      </c>
      <c r="F178" s="1">
        <v>28.870076166053899</v>
      </c>
    </row>
    <row r="179" spans="1:6" ht="13" hidden="1">
      <c r="A179" s="2" t="s">
        <v>15</v>
      </c>
      <c r="B179" s="1" t="s">
        <v>348</v>
      </c>
      <c r="C179" s="2" t="s">
        <v>374</v>
      </c>
      <c r="D179" s="2" t="s">
        <v>4</v>
      </c>
      <c r="E179" s="2" t="s">
        <v>5</v>
      </c>
      <c r="F179" s="1">
        <v>77.9901553410471</v>
      </c>
    </row>
    <row r="180" spans="1:6" ht="13" hidden="1">
      <c r="A180" s="2" t="s">
        <v>16</v>
      </c>
      <c r="B180" s="1" t="s">
        <v>349</v>
      </c>
      <c r="C180" s="2" t="s">
        <v>374</v>
      </c>
      <c r="D180" s="2" t="s">
        <v>4</v>
      </c>
      <c r="E180" s="2" t="s">
        <v>5</v>
      </c>
      <c r="F180" s="1">
        <v>51.8820666952913</v>
      </c>
    </row>
    <row r="181" spans="1:6" ht="13" hidden="1">
      <c r="A181" s="2" t="s">
        <v>17</v>
      </c>
      <c r="B181" s="1" t="s">
        <v>350</v>
      </c>
      <c r="C181" s="2" t="s">
        <v>374</v>
      </c>
      <c r="D181" s="2" t="s">
        <v>4</v>
      </c>
      <c r="E181" s="2" t="s">
        <v>5</v>
      </c>
      <c r="F181" s="1">
        <v>32.059630913499099</v>
      </c>
    </row>
    <row r="182" spans="1:6" ht="13" hidden="1">
      <c r="A182" s="2" t="s">
        <v>18</v>
      </c>
      <c r="B182" s="1" t="s">
        <v>351</v>
      </c>
      <c r="C182" s="2" t="s">
        <v>374</v>
      </c>
      <c r="D182" s="2" t="s">
        <v>4</v>
      </c>
      <c r="E182" s="2" t="s">
        <v>5</v>
      </c>
      <c r="F182" s="1">
        <v>42.054968317412502</v>
      </c>
    </row>
    <row r="183" spans="1:6" ht="13" hidden="1">
      <c r="A183" s="2" t="s">
        <v>19</v>
      </c>
      <c r="B183" s="1" t="s">
        <v>352</v>
      </c>
      <c r="C183" s="2" t="s">
        <v>374</v>
      </c>
      <c r="D183" s="2" t="s">
        <v>4</v>
      </c>
      <c r="E183" s="2" t="s">
        <v>5</v>
      </c>
      <c r="F183" s="1">
        <v>38.226742502345701</v>
      </c>
    </row>
    <row r="184" spans="1:6" ht="13" hidden="1">
      <c r="A184" s="2" t="s">
        <v>20</v>
      </c>
      <c r="B184" s="1" t="s">
        <v>353</v>
      </c>
      <c r="C184" s="2" t="s">
        <v>374</v>
      </c>
      <c r="D184" s="2" t="s">
        <v>4</v>
      </c>
      <c r="E184" s="2" t="s">
        <v>5</v>
      </c>
      <c r="F184" s="1">
        <v>46.554934823091202</v>
      </c>
    </row>
    <row r="185" spans="1:6" ht="13" hidden="1">
      <c r="A185" s="2" t="s">
        <v>21</v>
      </c>
      <c r="B185" s="1" t="s">
        <v>354</v>
      </c>
      <c r="C185" s="2" t="s">
        <v>374</v>
      </c>
      <c r="D185" s="2" t="s">
        <v>4</v>
      </c>
      <c r="E185" s="2" t="s">
        <v>5</v>
      </c>
      <c r="F185" s="1">
        <v>19.581925882410498</v>
      </c>
    </row>
    <row r="186" spans="1:6" ht="13" hidden="1">
      <c r="A186" s="2" t="s">
        <v>22</v>
      </c>
      <c r="B186" s="1" t="s">
        <v>355</v>
      </c>
      <c r="C186" s="2" t="s">
        <v>374</v>
      </c>
      <c r="D186" s="2" t="s">
        <v>4</v>
      </c>
      <c r="E186" s="2" t="s">
        <v>5</v>
      </c>
      <c r="F186" s="1">
        <v>24.061071373887199</v>
      </c>
    </row>
    <row r="187" spans="1:6" ht="13">
      <c r="A187" s="2" t="s">
        <v>23</v>
      </c>
      <c r="B187" s="1" t="s">
        <v>356</v>
      </c>
      <c r="C187" s="2" t="s">
        <v>374</v>
      </c>
      <c r="D187" s="2" t="s">
        <v>4</v>
      </c>
      <c r="E187" s="2" t="s">
        <v>5</v>
      </c>
      <c r="F187" s="1">
        <v>80.1262595605196</v>
      </c>
    </row>
    <row r="188" spans="1:6" ht="13" hidden="1">
      <c r="A188" s="2" t="s">
        <v>24</v>
      </c>
      <c r="B188" s="1" t="s">
        <v>357</v>
      </c>
      <c r="C188" s="2" t="s">
        <v>374</v>
      </c>
      <c r="D188" s="2" t="s">
        <v>4</v>
      </c>
      <c r="E188" s="2" t="s">
        <v>5</v>
      </c>
      <c r="F188" s="1">
        <v>45.099896270238602</v>
      </c>
    </row>
    <row r="189" spans="1:6" ht="13" hidden="1">
      <c r="A189" s="2" t="s">
        <v>25</v>
      </c>
      <c r="B189" s="1" t="s">
        <v>358</v>
      </c>
      <c r="C189" s="2" t="s">
        <v>374</v>
      </c>
      <c r="D189" s="2" t="s">
        <v>4</v>
      </c>
      <c r="E189" s="2" t="s">
        <v>5</v>
      </c>
      <c r="F189" s="1">
        <v>51.4315103720213</v>
      </c>
    </row>
    <row r="190" spans="1:6" ht="13" hidden="1">
      <c r="A190" s="2" t="s">
        <v>26</v>
      </c>
      <c r="B190" s="1" t="s">
        <v>359</v>
      </c>
      <c r="C190" s="2" t="s">
        <v>374</v>
      </c>
      <c r="D190" s="2" t="s">
        <v>4</v>
      </c>
      <c r="E190" s="2" t="s">
        <v>5</v>
      </c>
      <c r="F190" s="1">
        <v>44.391831902929901</v>
      </c>
    </row>
    <row r="191" spans="1:6" ht="13" hidden="1">
      <c r="A191" s="2" t="s">
        <v>27</v>
      </c>
      <c r="B191" s="1" t="s">
        <v>360</v>
      </c>
      <c r="C191" s="2" t="s">
        <v>374</v>
      </c>
      <c r="D191" s="2" t="s">
        <v>4</v>
      </c>
      <c r="E191" s="2" t="s">
        <v>5</v>
      </c>
      <c r="F191" s="1">
        <v>54.525627044711001</v>
      </c>
    </row>
    <row r="192" spans="1:6" ht="13" hidden="1">
      <c r="A192" s="2" t="s">
        <v>28</v>
      </c>
      <c r="B192" s="1" t="s">
        <v>361</v>
      </c>
      <c r="C192" s="2" t="s">
        <v>374</v>
      </c>
      <c r="D192" s="2" t="s">
        <v>4</v>
      </c>
      <c r="E192" s="2" t="s">
        <v>5</v>
      </c>
      <c r="F192" s="1">
        <v>47.385591135249399</v>
      </c>
    </row>
    <row r="193" spans="1:6" ht="13" hidden="1">
      <c r="A193" s="2" t="s">
        <v>29</v>
      </c>
      <c r="B193" s="1" t="s">
        <v>362</v>
      </c>
      <c r="C193" s="2" t="s">
        <v>374</v>
      </c>
      <c r="D193" s="2" t="s">
        <v>4</v>
      </c>
      <c r="E193" s="2" t="s">
        <v>5</v>
      </c>
      <c r="F193" s="1">
        <v>39.528667695666897</v>
      </c>
    </row>
    <row r="194" spans="1:6" ht="13" hidden="1">
      <c r="A194" s="2" t="s">
        <v>30</v>
      </c>
      <c r="B194" s="1" t="s">
        <v>363</v>
      </c>
      <c r="C194" s="2" t="s">
        <v>374</v>
      </c>
      <c r="D194" s="2" t="s">
        <v>4</v>
      </c>
      <c r="E194" s="2" t="s">
        <v>5</v>
      </c>
      <c r="F194" s="1">
        <v>51.983365323096599</v>
      </c>
    </row>
    <row r="195" spans="1:6" ht="13" hidden="1">
      <c r="A195" s="2" t="s">
        <v>31</v>
      </c>
      <c r="B195" s="1" t="s">
        <v>364</v>
      </c>
      <c r="C195" s="2" t="s">
        <v>374</v>
      </c>
      <c r="D195" s="2" t="s">
        <v>4</v>
      </c>
      <c r="E195" s="2" t="s">
        <v>5</v>
      </c>
      <c r="F195" s="1">
        <v>32.285047620445198</v>
      </c>
    </row>
    <row r="196" spans="1:6" ht="13" hidden="1">
      <c r="A196" s="2" t="s">
        <v>32</v>
      </c>
      <c r="B196" s="1" t="s">
        <v>365</v>
      </c>
      <c r="C196" s="2" t="s">
        <v>374</v>
      </c>
      <c r="D196" s="2" t="s">
        <v>4</v>
      </c>
      <c r="E196" s="2" t="s">
        <v>5</v>
      </c>
      <c r="F196" s="1">
        <v>24.769846839780399</v>
      </c>
    </row>
    <row r="197" spans="1:6" ht="13" hidden="1">
      <c r="A197" s="2" t="s">
        <v>33</v>
      </c>
      <c r="B197" s="1" t="s">
        <v>366</v>
      </c>
      <c r="C197" s="2" t="s">
        <v>374</v>
      </c>
      <c r="D197" s="2" t="s">
        <v>4</v>
      </c>
      <c r="E197" s="2" t="s">
        <v>5</v>
      </c>
      <c r="F197" s="1">
        <v>68.724139885507</v>
      </c>
    </row>
    <row r="198" spans="1:6" ht="13" hidden="1">
      <c r="A198" s="2" t="s">
        <v>34</v>
      </c>
      <c r="B198" s="1" t="s">
        <v>367</v>
      </c>
      <c r="C198" s="2" t="s">
        <v>374</v>
      </c>
      <c r="D198" s="2" t="s">
        <v>4</v>
      </c>
      <c r="E198" s="2" t="s">
        <v>5</v>
      </c>
      <c r="F198" s="1">
        <v>58.784235136940502</v>
      </c>
    </row>
    <row r="199" spans="1:6" ht="13" hidden="1">
      <c r="A199" s="2" t="s">
        <v>35</v>
      </c>
      <c r="B199" s="1" t="s">
        <v>368</v>
      </c>
      <c r="C199" s="2" t="s">
        <v>374</v>
      </c>
      <c r="D199" s="2" t="s">
        <v>4</v>
      </c>
      <c r="E199" s="2" t="s">
        <v>5</v>
      </c>
      <c r="F199" s="1">
        <v>35.094435936702403</v>
      </c>
    </row>
    <row r="200" spans="1:6" ht="13" hidden="1">
      <c r="A200" s="2" t="s">
        <v>3</v>
      </c>
      <c r="B200" s="1" t="s">
        <v>336</v>
      </c>
      <c r="C200" s="2" t="s">
        <v>375</v>
      </c>
      <c r="D200" s="2" t="s">
        <v>4</v>
      </c>
      <c r="E200" s="2" t="s">
        <v>5</v>
      </c>
      <c r="F200" s="1">
        <v>47.017619411295698</v>
      </c>
    </row>
    <row r="201" spans="1:6" ht="13" hidden="1">
      <c r="A201" s="2" t="s">
        <v>4</v>
      </c>
      <c r="B201" s="1" t="s">
        <v>337</v>
      </c>
      <c r="C201" s="2" t="s">
        <v>375</v>
      </c>
      <c r="D201" s="2" t="s">
        <v>4</v>
      </c>
      <c r="E201" s="2" t="s">
        <v>5</v>
      </c>
      <c r="F201" s="1">
        <v>32.3787595337459</v>
      </c>
    </row>
    <row r="202" spans="1:6" ht="13" hidden="1">
      <c r="A202" s="2" t="s">
        <v>5</v>
      </c>
      <c r="B202" s="1" t="s">
        <v>338</v>
      </c>
      <c r="C202" s="2" t="s">
        <v>375</v>
      </c>
      <c r="D202" s="2" t="s">
        <v>4</v>
      </c>
      <c r="E202" s="2" t="s">
        <v>5</v>
      </c>
      <c r="F202" s="1">
        <v>39.832041558096698</v>
      </c>
    </row>
    <row r="203" spans="1:6" ht="13" hidden="1">
      <c r="A203" s="2" t="s">
        <v>6</v>
      </c>
      <c r="B203" s="1" t="s">
        <v>339</v>
      </c>
      <c r="C203" s="2" t="s">
        <v>375</v>
      </c>
      <c r="D203" s="2" t="s">
        <v>4</v>
      </c>
      <c r="E203" s="2" t="s">
        <v>5</v>
      </c>
      <c r="F203" s="1">
        <v>36.780932764454903</v>
      </c>
    </row>
    <row r="204" spans="1:6" ht="13" hidden="1">
      <c r="A204" s="2" t="s">
        <v>7</v>
      </c>
      <c r="B204" s="1" t="s">
        <v>340</v>
      </c>
      <c r="C204" s="2" t="s">
        <v>375</v>
      </c>
      <c r="D204" s="2" t="s">
        <v>4</v>
      </c>
      <c r="E204" s="2" t="s">
        <v>5</v>
      </c>
      <c r="F204" s="1">
        <v>44.189129474149397</v>
      </c>
    </row>
    <row r="205" spans="1:6" ht="13" hidden="1">
      <c r="A205" s="2" t="s">
        <v>8</v>
      </c>
      <c r="B205" s="1" t="s">
        <v>341</v>
      </c>
      <c r="C205" s="2" t="s">
        <v>375</v>
      </c>
      <c r="D205" s="2" t="s">
        <v>4</v>
      </c>
      <c r="E205" s="2" t="s">
        <v>5</v>
      </c>
      <c r="F205" s="1">
        <v>33.129904097645998</v>
      </c>
    </row>
    <row r="206" spans="1:6" ht="13" hidden="1">
      <c r="A206" s="2" t="s">
        <v>9</v>
      </c>
      <c r="B206" s="1" t="s">
        <v>342</v>
      </c>
      <c r="C206" s="2" t="s">
        <v>375</v>
      </c>
      <c r="D206" s="2" t="s">
        <v>4</v>
      </c>
      <c r="E206" s="2" t="s">
        <v>5</v>
      </c>
      <c r="F206" s="1">
        <v>36.998668047950297</v>
      </c>
    </row>
    <row r="207" spans="1:6" ht="13" hidden="1">
      <c r="A207" s="2" t="s">
        <v>10</v>
      </c>
      <c r="B207" s="1" t="s">
        <v>343</v>
      </c>
      <c r="C207" s="2" t="s">
        <v>375</v>
      </c>
      <c r="D207" s="2" t="s">
        <v>4</v>
      </c>
      <c r="E207" s="2" t="s">
        <v>5</v>
      </c>
      <c r="F207" s="1">
        <v>64.461001094337902</v>
      </c>
    </row>
    <row r="208" spans="1:6" ht="13" hidden="1">
      <c r="A208" s="2" t="s">
        <v>11</v>
      </c>
      <c r="B208" s="1" t="s">
        <v>344</v>
      </c>
      <c r="C208" s="2" t="s">
        <v>375</v>
      </c>
      <c r="D208" s="2" t="s">
        <v>4</v>
      </c>
      <c r="E208" s="2" t="s">
        <v>5</v>
      </c>
      <c r="F208" s="1">
        <v>55.154857870173899</v>
      </c>
    </row>
    <row r="209" spans="1:6" ht="13" hidden="1">
      <c r="A209" s="2" t="s">
        <v>12</v>
      </c>
      <c r="B209" s="1" t="s">
        <v>345</v>
      </c>
      <c r="C209" s="2" t="s">
        <v>375</v>
      </c>
      <c r="D209" s="2" t="s">
        <v>4</v>
      </c>
      <c r="E209" s="2" t="s">
        <v>5</v>
      </c>
      <c r="F209" s="1">
        <v>56.641330909444001</v>
      </c>
    </row>
    <row r="210" spans="1:6" ht="13" hidden="1">
      <c r="A210" s="2" t="s">
        <v>13</v>
      </c>
      <c r="B210" s="1" t="s">
        <v>346</v>
      </c>
      <c r="C210" s="2" t="s">
        <v>375</v>
      </c>
      <c r="D210" s="2" t="s">
        <v>4</v>
      </c>
      <c r="E210" s="2" t="s">
        <v>5</v>
      </c>
      <c r="F210" s="1">
        <v>61.964849031095099</v>
      </c>
    </row>
    <row r="211" spans="1:6" ht="13" hidden="1">
      <c r="A211" s="2" t="s">
        <v>14</v>
      </c>
      <c r="B211" s="1" t="s">
        <v>347</v>
      </c>
      <c r="C211" s="2" t="s">
        <v>375</v>
      </c>
      <c r="D211" s="2" t="s">
        <v>4</v>
      </c>
      <c r="E211" s="2" t="s">
        <v>5</v>
      </c>
      <c r="F211" s="1">
        <v>33.786352003108298</v>
      </c>
    </row>
    <row r="212" spans="1:6" ht="13" hidden="1">
      <c r="A212" s="2" t="s">
        <v>15</v>
      </c>
      <c r="B212" s="1" t="s">
        <v>348</v>
      </c>
      <c r="C212" s="2" t="s">
        <v>375</v>
      </c>
      <c r="D212" s="2" t="s">
        <v>4</v>
      </c>
      <c r="E212" s="2" t="s">
        <v>5</v>
      </c>
      <c r="F212" s="1">
        <v>71.608939810801601</v>
      </c>
    </row>
    <row r="213" spans="1:6" ht="13" hidden="1">
      <c r="A213" s="2" t="s">
        <v>16</v>
      </c>
      <c r="B213" s="1" t="s">
        <v>349</v>
      </c>
      <c r="C213" s="2" t="s">
        <v>375</v>
      </c>
      <c r="D213" s="2" t="s">
        <v>4</v>
      </c>
      <c r="E213" s="2" t="s">
        <v>5</v>
      </c>
      <c r="F213" s="1">
        <v>46.060906691232503</v>
      </c>
    </row>
    <row r="214" spans="1:6" ht="13" hidden="1">
      <c r="A214" s="2" t="s">
        <v>17</v>
      </c>
      <c r="B214" s="1" t="s">
        <v>350</v>
      </c>
      <c r="C214" s="2" t="s">
        <v>375</v>
      </c>
      <c r="D214" s="2" t="s">
        <v>4</v>
      </c>
      <c r="E214" s="2" t="s">
        <v>5</v>
      </c>
      <c r="F214" s="1">
        <v>33.7105388398287</v>
      </c>
    </row>
    <row r="215" spans="1:6" ht="13" hidden="1">
      <c r="A215" s="2" t="s">
        <v>18</v>
      </c>
      <c r="B215" s="1" t="s">
        <v>351</v>
      </c>
      <c r="C215" s="2" t="s">
        <v>375</v>
      </c>
      <c r="D215" s="2" t="s">
        <v>4</v>
      </c>
      <c r="E215" s="2" t="s">
        <v>5</v>
      </c>
      <c r="F215" s="1">
        <v>42.484972600511803</v>
      </c>
    </row>
    <row r="216" spans="1:6" ht="13" hidden="1">
      <c r="A216" s="2" t="s">
        <v>19</v>
      </c>
      <c r="B216" s="1" t="s">
        <v>352</v>
      </c>
      <c r="C216" s="2" t="s">
        <v>375</v>
      </c>
      <c r="D216" s="2" t="s">
        <v>4</v>
      </c>
      <c r="E216" s="2" t="s">
        <v>5</v>
      </c>
      <c r="F216" s="1">
        <v>46.767997327543</v>
      </c>
    </row>
    <row r="217" spans="1:6" ht="13" hidden="1">
      <c r="A217" s="2" t="s">
        <v>20</v>
      </c>
      <c r="B217" s="1" t="s">
        <v>353</v>
      </c>
      <c r="C217" s="2" t="s">
        <v>375</v>
      </c>
      <c r="D217" s="2" t="s">
        <v>4</v>
      </c>
      <c r="E217" s="2" t="s">
        <v>5</v>
      </c>
      <c r="F217" s="1">
        <v>43.473220496174399</v>
      </c>
    </row>
    <row r="218" spans="1:6" ht="13" hidden="1">
      <c r="A218" s="2" t="s">
        <v>21</v>
      </c>
      <c r="B218" s="1" t="s">
        <v>354</v>
      </c>
      <c r="C218" s="2" t="s">
        <v>375</v>
      </c>
      <c r="D218" s="2" t="s">
        <v>4</v>
      </c>
      <c r="E218" s="2" t="s">
        <v>5</v>
      </c>
      <c r="F218" s="1">
        <v>47.612245869637697</v>
      </c>
    </row>
    <row r="219" spans="1:6" ht="13" hidden="1">
      <c r="A219" s="2" t="s">
        <v>22</v>
      </c>
      <c r="B219" s="1" t="s">
        <v>355</v>
      </c>
      <c r="C219" s="2" t="s">
        <v>375</v>
      </c>
      <c r="D219" s="2" t="s">
        <v>4</v>
      </c>
      <c r="E219" s="2" t="s">
        <v>5</v>
      </c>
      <c r="F219" s="1">
        <v>26.134111549099501</v>
      </c>
    </row>
    <row r="220" spans="1:6" ht="13">
      <c r="A220" s="2" t="s">
        <v>23</v>
      </c>
      <c r="B220" s="1" t="s">
        <v>356</v>
      </c>
      <c r="C220" s="2" t="s">
        <v>375</v>
      </c>
      <c r="D220" s="2" t="s">
        <v>4</v>
      </c>
      <c r="E220" s="2" t="s">
        <v>5</v>
      </c>
      <c r="F220" s="1">
        <v>79.865438836384797</v>
      </c>
    </row>
    <row r="221" spans="1:6" ht="13" hidden="1">
      <c r="A221" s="2" t="s">
        <v>24</v>
      </c>
      <c r="B221" s="1" t="s">
        <v>357</v>
      </c>
      <c r="C221" s="2" t="s">
        <v>375</v>
      </c>
      <c r="D221" s="2" t="s">
        <v>4</v>
      </c>
      <c r="E221" s="2" t="s">
        <v>5</v>
      </c>
      <c r="F221" s="1">
        <v>46.353288043891197</v>
      </c>
    </row>
    <row r="222" spans="1:6" ht="13" hidden="1">
      <c r="A222" s="2" t="s">
        <v>25</v>
      </c>
      <c r="B222" s="1" t="s">
        <v>358</v>
      </c>
      <c r="C222" s="2" t="s">
        <v>375</v>
      </c>
      <c r="D222" s="2" t="s">
        <v>4</v>
      </c>
      <c r="E222" s="2" t="s">
        <v>5</v>
      </c>
      <c r="F222" s="1">
        <v>39.407896357232602</v>
      </c>
    </row>
    <row r="223" spans="1:6" ht="13" hidden="1">
      <c r="A223" s="2" t="s">
        <v>26</v>
      </c>
      <c r="B223" s="1" t="s">
        <v>359</v>
      </c>
      <c r="C223" s="2" t="s">
        <v>375</v>
      </c>
      <c r="D223" s="2" t="s">
        <v>4</v>
      </c>
      <c r="E223" s="2" t="s">
        <v>5</v>
      </c>
      <c r="F223" s="1">
        <v>52.885801925043197</v>
      </c>
    </row>
    <row r="224" spans="1:6" ht="13" hidden="1">
      <c r="A224" s="2" t="s">
        <v>27</v>
      </c>
      <c r="B224" s="1" t="s">
        <v>360</v>
      </c>
      <c r="C224" s="2" t="s">
        <v>375</v>
      </c>
      <c r="D224" s="2" t="s">
        <v>4</v>
      </c>
      <c r="E224" s="2" t="s">
        <v>5</v>
      </c>
      <c r="F224" s="1">
        <v>30.089893557001499</v>
      </c>
    </row>
    <row r="225" spans="1:6" ht="13" hidden="1">
      <c r="A225" s="2" t="s">
        <v>28</v>
      </c>
      <c r="B225" s="1" t="s">
        <v>361</v>
      </c>
      <c r="C225" s="2" t="s">
        <v>375</v>
      </c>
      <c r="D225" s="2" t="s">
        <v>4</v>
      </c>
      <c r="E225" s="2" t="s">
        <v>5</v>
      </c>
      <c r="F225" s="1">
        <v>30.245343106730498</v>
      </c>
    </row>
    <row r="226" spans="1:6" ht="13" hidden="1">
      <c r="A226" s="2" t="s">
        <v>29</v>
      </c>
      <c r="B226" s="1" t="s">
        <v>362</v>
      </c>
      <c r="C226" s="2" t="s">
        <v>375</v>
      </c>
      <c r="D226" s="2" t="s">
        <v>4</v>
      </c>
      <c r="E226" s="2" t="s">
        <v>5</v>
      </c>
      <c r="F226" s="1">
        <v>27.032767576126201</v>
      </c>
    </row>
    <row r="227" spans="1:6" ht="13" hidden="1">
      <c r="A227" s="2" t="s">
        <v>30</v>
      </c>
      <c r="B227" s="1" t="s">
        <v>363</v>
      </c>
      <c r="C227" s="2" t="s">
        <v>375</v>
      </c>
      <c r="D227" s="2" t="s">
        <v>4</v>
      </c>
      <c r="E227" s="2" t="s">
        <v>5</v>
      </c>
      <c r="F227" s="1">
        <v>65.665271279652003</v>
      </c>
    </row>
    <row r="228" spans="1:6" ht="13" hidden="1">
      <c r="A228" s="2" t="s">
        <v>31</v>
      </c>
      <c r="B228" s="1" t="s">
        <v>364</v>
      </c>
      <c r="C228" s="2" t="s">
        <v>375</v>
      </c>
      <c r="D228" s="2" t="s">
        <v>4</v>
      </c>
      <c r="E228" s="2" t="s">
        <v>5</v>
      </c>
      <c r="F228" s="1">
        <v>54.830889991919697</v>
      </c>
    </row>
    <row r="229" spans="1:6" ht="13" hidden="1">
      <c r="A229" s="2" t="s">
        <v>32</v>
      </c>
      <c r="B229" s="1" t="s">
        <v>365</v>
      </c>
      <c r="C229" s="2" t="s">
        <v>375</v>
      </c>
      <c r="D229" s="2" t="s">
        <v>4</v>
      </c>
      <c r="E229" s="2" t="s">
        <v>5</v>
      </c>
      <c r="F229" s="1">
        <v>16.1903990933376</v>
      </c>
    </row>
    <row r="230" spans="1:6" ht="13" hidden="1">
      <c r="A230" s="2" t="s">
        <v>33</v>
      </c>
      <c r="B230" s="1" t="s">
        <v>366</v>
      </c>
      <c r="C230" s="2" t="s">
        <v>375</v>
      </c>
      <c r="D230" s="2" t="s">
        <v>4</v>
      </c>
      <c r="E230" s="2" t="s">
        <v>5</v>
      </c>
      <c r="F230" s="1">
        <v>66.705933279874003</v>
      </c>
    </row>
    <row r="231" spans="1:6" ht="13" hidden="1">
      <c r="A231" s="2" t="s">
        <v>34</v>
      </c>
      <c r="B231" s="1" t="s">
        <v>367</v>
      </c>
      <c r="C231" s="2" t="s">
        <v>375</v>
      </c>
      <c r="D231" s="2" t="s">
        <v>4</v>
      </c>
      <c r="E231" s="2" t="s">
        <v>5</v>
      </c>
      <c r="F231" s="1">
        <v>45.301923999360397</v>
      </c>
    </row>
    <row r="232" spans="1:6" ht="13" hidden="1">
      <c r="A232" s="2" t="s">
        <v>35</v>
      </c>
      <c r="B232" s="1" t="s">
        <v>368</v>
      </c>
      <c r="C232" s="2" t="s">
        <v>375</v>
      </c>
      <c r="D232" s="2" t="s">
        <v>4</v>
      </c>
      <c r="E232" s="2" t="s">
        <v>5</v>
      </c>
      <c r="F232" s="1">
        <v>43.830813061582298</v>
      </c>
    </row>
    <row r="233" spans="1:6" ht="13" hidden="1">
      <c r="A233" s="2" t="s">
        <v>3</v>
      </c>
      <c r="B233" s="1" t="s">
        <v>336</v>
      </c>
      <c r="C233" s="2" t="s">
        <v>376</v>
      </c>
      <c r="D233" s="2" t="s">
        <v>4</v>
      </c>
      <c r="E233" s="2" t="s">
        <v>5</v>
      </c>
      <c r="F233" s="1">
        <v>51.054434677795001</v>
      </c>
    </row>
    <row r="234" spans="1:6" ht="13" hidden="1">
      <c r="A234" s="2" t="s">
        <v>4</v>
      </c>
      <c r="B234" s="1" t="s">
        <v>337</v>
      </c>
      <c r="C234" s="2" t="s">
        <v>376</v>
      </c>
      <c r="D234" s="2" t="s">
        <v>4</v>
      </c>
      <c r="E234" s="2" t="s">
        <v>5</v>
      </c>
      <c r="F234" s="1">
        <v>69.635330767821102</v>
      </c>
    </row>
    <row r="235" spans="1:6" ht="13" hidden="1">
      <c r="A235" s="2" t="s">
        <v>5</v>
      </c>
      <c r="B235" s="1" t="s">
        <v>338</v>
      </c>
      <c r="C235" s="2" t="s">
        <v>376</v>
      </c>
      <c r="D235" s="2" t="s">
        <v>4</v>
      </c>
      <c r="E235" s="2" t="s">
        <v>5</v>
      </c>
      <c r="F235" s="1">
        <v>56.645553324064103</v>
      </c>
    </row>
    <row r="236" spans="1:6" ht="13" hidden="1">
      <c r="A236" s="2" t="s">
        <v>6</v>
      </c>
      <c r="B236" s="1" t="s">
        <v>339</v>
      </c>
      <c r="C236" s="2" t="s">
        <v>376</v>
      </c>
      <c r="D236" s="2" t="s">
        <v>4</v>
      </c>
      <c r="E236" s="2" t="s">
        <v>5</v>
      </c>
      <c r="F236" s="1">
        <v>37.478449891312501</v>
      </c>
    </row>
    <row r="237" spans="1:6" ht="13" hidden="1">
      <c r="A237" s="2" t="s">
        <v>7</v>
      </c>
      <c r="B237" s="1" t="s">
        <v>340</v>
      </c>
      <c r="C237" s="2" t="s">
        <v>376</v>
      </c>
      <c r="D237" s="2" t="s">
        <v>4</v>
      </c>
      <c r="E237" s="2" t="s">
        <v>5</v>
      </c>
      <c r="F237" s="1">
        <v>49.428483163422896</v>
      </c>
    </row>
    <row r="238" spans="1:6" ht="13" hidden="1">
      <c r="A238" s="2" t="s">
        <v>8</v>
      </c>
      <c r="B238" s="1" t="s">
        <v>341</v>
      </c>
      <c r="C238" s="2" t="s">
        <v>376</v>
      </c>
      <c r="D238" s="2" t="s">
        <v>4</v>
      </c>
      <c r="E238" s="2" t="s">
        <v>5</v>
      </c>
      <c r="F238" s="1">
        <v>31.458631899052701</v>
      </c>
    </row>
    <row r="239" spans="1:6" ht="13" hidden="1">
      <c r="A239" s="2" t="s">
        <v>9</v>
      </c>
      <c r="B239" s="1" t="s">
        <v>342</v>
      </c>
      <c r="C239" s="2" t="s">
        <v>376</v>
      </c>
      <c r="D239" s="2" t="s">
        <v>4</v>
      </c>
      <c r="E239" s="2" t="s">
        <v>5</v>
      </c>
      <c r="F239" s="1">
        <v>21.513087128002901</v>
      </c>
    </row>
    <row r="240" spans="1:6" ht="13" hidden="1">
      <c r="A240" s="2" t="s">
        <v>10</v>
      </c>
      <c r="B240" s="1" t="s">
        <v>343</v>
      </c>
      <c r="C240" s="2" t="s">
        <v>376</v>
      </c>
      <c r="D240" s="2" t="s">
        <v>4</v>
      </c>
      <c r="E240" s="2" t="s">
        <v>5</v>
      </c>
      <c r="F240" s="1">
        <v>45.907325497511501</v>
      </c>
    </row>
    <row r="241" spans="1:6" ht="13" hidden="1">
      <c r="A241" s="2" t="s">
        <v>11</v>
      </c>
      <c r="B241" s="1" t="s">
        <v>344</v>
      </c>
      <c r="C241" s="2" t="s">
        <v>376</v>
      </c>
      <c r="D241" s="2" t="s">
        <v>4</v>
      </c>
      <c r="E241" s="2" t="s">
        <v>5</v>
      </c>
      <c r="F241" s="1">
        <v>81.419017156150005</v>
      </c>
    </row>
    <row r="242" spans="1:6" ht="13" hidden="1">
      <c r="A242" s="2" t="s">
        <v>12</v>
      </c>
      <c r="B242" s="1" t="s">
        <v>345</v>
      </c>
      <c r="C242" s="2" t="s">
        <v>376</v>
      </c>
      <c r="D242" s="2" t="s">
        <v>4</v>
      </c>
      <c r="E242" s="2" t="s">
        <v>5</v>
      </c>
      <c r="F242" s="1">
        <v>65.704510954527905</v>
      </c>
    </row>
    <row r="243" spans="1:6" ht="13" hidden="1">
      <c r="A243" s="2" t="s">
        <v>13</v>
      </c>
      <c r="B243" s="1" t="s">
        <v>346</v>
      </c>
      <c r="C243" s="2" t="s">
        <v>376</v>
      </c>
      <c r="D243" s="2" t="s">
        <v>4</v>
      </c>
      <c r="E243" s="2" t="s">
        <v>5</v>
      </c>
      <c r="F243" s="1">
        <v>29.970302155137201</v>
      </c>
    </row>
    <row r="244" spans="1:6" ht="13" hidden="1">
      <c r="A244" s="2" t="s">
        <v>14</v>
      </c>
      <c r="B244" s="1" t="s">
        <v>347</v>
      </c>
      <c r="C244" s="2" t="s">
        <v>376</v>
      </c>
      <c r="D244" s="2" t="s">
        <v>4</v>
      </c>
      <c r="E244" s="2" t="s">
        <v>5</v>
      </c>
      <c r="F244" s="1">
        <v>52.3635380860282</v>
      </c>
    </row>
    <row r="245" spans="1:6" ht="13" hidden="1">
      <c r="A245" s="2" t="s">
        <v>15</v>
      </c>
      <c r="B245" s="1" t="s">
        <v>348</v>
      </c>
      <c r="C245" s="2" t="s">
        <v>376</v>
      </c>
      <c r="D245" s="2" t="s">
        <v>4</v>
      </c>
      <c r="E245" s="2" t="s">
        <v>5</v>
      </c>
      <c r="F245" s="1">
        <v>83.015314466967297</v>
      </c>
    </row>
    <row r="246" spans="1:6" ht="13" hidden="1">
      <c r="A246" s="2" t="s">
        <v>16</v>
      </c>
      <c r="B246" s="1" t="s">
        <v>349</v>
      </c>
      <c r="C246" s="2" t="s">
        <v>376</v>
      </c>
      <c r="D246" s="2" t="s">
        <v>4</v>
      </c>
      <c r="E246" s="2" t="s">
        <v>5</v>
      </c>
      <c r="F246" s="1">
        <v>51.252142869766502</v>
      </c>
    </row>
    <row r="247" spans="1:6" ht="13" hidden="1">
      <c r="A247" s="2" t="s">
        <v>17</v>
      </c>
      <c r="B247" s="1" t="s">
        <v>350</v>
      </c>
      <c r="C247" s="2" t="s">
        <v>376</v>
      </c>
      <c r="D247" s="2" t="s">
        <v>4</v>
      </c>
      <c r="E247" s="2" t="s">
        <v>5</v>
      </c>
      <c r="F247" s="1">
        <v>48.472462401089999</v>
      </c>
    </row>
    <row r="248" spans="1:6" ht="13" hidden="1">
      <c r="A248" s="2" t="s">
        <v>18</v>
      </c>
      <c r="B248" s="1" t="s">
        <v>351</v>
      </c>
      <c r="C248" s="2" t="s">
        <v>376</v>
      </c>
      <c r="D248" s="2" t="s">
        <v>4</v>
      </c>
      <c r="E248" s="2" t="s">
        <v>5</v>
      </c>
      <c r="F248" s="1">
        <v>43.560331058515999</v>
      </c>
    </row>
    <row r="249" spans="1:6" ht="13" hidden="1">
      <c r="A249" s="2" t="s">
        <v>19</v>
      </c>
      <c r="B249" s="1" t="s">
        <v>352</v>
      </c>
      <c r="C249" s="2" t="s">
        <v>376</v>
      </c>
      <c r="D249" s="2" t="s">
        <v>4</v>
      </c>
      <c r="E249" s="2" t="s">
        <v>5</v>
      </c>
      <c r="F249" s="1">
        <v>42.599416387995497</v>
      </c>
    </row>
    <row r="250" spans="1:6" ht="13" hidden="1">
      <c r="A250" s="2" t="s">
        <v>20</v>
      </c>
      <c r="B250" s="1" t="s">
        <v>353</v>
      </c>
      <c r="C250" s="2" t="s">
        <v>376</v>
      </c>
      <c r="D250" s="2" t="s">
        <v>4</v>
      </c>
      <c r="E250" s="2" t="s">
        <v>5</v>
      </c>
      <c r="F250" s="1">
        <v>72.392424856662998</v>
      </c>
    </row>
    <row r="251" spans="1:6" ht="13" hidden="1">
      <c r="A251" s="2" t="s">
        <v>21</v>
      </c>
      <c r="B251" s="1" t="s">
        <v>354</v>
      </c>
      <c r="C251" s="2" t="s">
        <v>376</v>
      </c>
      <c r="D251" s="2" t="s">
        <v>4</v>
      </c>
      <c r="E251" s="2" t="s">
        <v>5</v>
      </c>
      <c r="F251" s="1">
        <v>51.486075356892101</v>
      </c>
    </row>
    <row r="252" spans="1:6" ht="13" hidden="1">
      <c r="A252" s="2" t="s">
        <v>22</v>
      </c>
      <c r="B252" s="1" t="s">
        <v>355</v>
      </c>
      <c r="C252" s="2" t="s">
        <v>376</v>
      </c>
      <c r="D252" s="2" t="s">
        <v>4</v>
      </c>
      <c r="E252" s="2" t="s">
        <v>5</v>
      </c>
      <c r="F252" s="1">
        <v>29.126213592233</v>
      </c>
    </row>
    <row r="253" spans="1:6" ht="13">
      <c r="A253" s="2" t="s">
        <v>23</v>
      </c>
      <c r="B253" s="1" t="s">
        <v>356</v>
      </c>
      <c r="C253" s="2" t="s">
        <v>376</v>
      </c>
      <c r="D253" s="2" t="s">
        <v>4</v>
      </c>
      <c r="E253" s="2" t="s">
        <v>5</v>
      </c>
      <c r="F253" s="1">
        <v>76.557582238640904</v>
      </c>
    </row>
    <row r="254" spans="1:6" ht="13" hidden="1">
      <c r="A254" s="2" t="s">
        <v>24</v>
      </c>
      <c r="B254" s="1" t="s">
        <v>357</v>
      </c>
      <c r="C254" s="2" t="s">
        <v>376</v>
      </c>
      <c r="D254" s="2" t="s">
        <v>4</v>
      </c>
      <c r="E254" s="2" t="s">
        <v>5</v>
      </c>
      <c r="F254" s="1">
        <v>60.631178240314398</v>
      </c>
    </row>
    <row r="255" spans="1:6" ht="13" hidden="1">
      <c r="A255" s="2" t="s">
        <v>25</v>
      </c>
      <c r="B255" s="1" t="s">
        <v>358</v>
      </c>
      <c r="C255" s="2" t="s">
        <v>376</v>
      </c>
      <c r="D255" s="2" t="s">
        <v>4</v>
      </c>
      <c r="E255" s="2" t="s">
        <v>5</v>
      </c>
      <c r="F255" s="1">
        <v>27.251331599157702</v>
      </c>
    </row>
    <row r="256" spans="1:6" ht="13" hidden="1">
      <c r="A256" s="2" t="s">
        <v>26</v>
      </c>
      <c r="B256" s="1" t="s">
        <v>359</v>
      </c>
      <c r="C256" s="2" t="s">
        <v>376</v>
      </c>
      <c r="D256" s="2" t="s">
        <v>4</v>
      </c>
      <c r="E256" s="2" t="s">
        <v>5</v>
      </c>
      <c r="F256" s="1">
        <v>31.127866357693801</v>
      </c>
    </row>
    <row r="257" spans="1:6" ht="13" hidden="1">
      <c r="A257" s="2" t="s">
        <v>27</v>
      </c>
      <c r="B257" s="1" t="s">
        <v>360</v>
      </c>
      <c r="C257" s="2" t="s">
        <v>376</v>
      </c>
      <c r="D257" s="2" t="s">
        <v>4</v>
      </c>
      <c r="E257" s="2" t="s">
        <v>5</v>
      </c>
      <c r="F257" s="1">
        <v>52.163833075734203</v>
      </c>
    </row>
    <row r="258" spans="1:6" ht="13" hidden="1">
      <c r="A258" s="2" t="s">
        <v>28</v>
      </c>
      <c r="B258" s="1" t="s">
        <v>361</v>
      </c>
      <c r="C258" s="2" t="s">
        <v>376</v>
      </c>
      <c r="D258" s="2" t="s">
        <v>4</v>
      </c>
      <c r="E258" s="2" t="s">
        <v>5</v>
      </c>
      <c r="F258" s="1">
        <v>32.442369734873701</v>
      </c>
    </row>
    <row r="259" spans="1:6" ht="13" hidden="1">
      <c r="A259" s="2" t="s">
        <v>29</v>
      </c>
      <c r="B259" s="1" t="s">
        <v>362</v>
      </c>
      <c r="C259" s="2" t="s">
        <v>376</v>
      </c>
      <c r="D259" s="2" t="s">
        <v>4</v>
      </c>
      <c r="E259" s="2" t="s">
        <v>5</v>
      </c>
      <c r="F259" s="1">
        <v>33.104844991431698</v>
      </c>
    </row>
    <row r="260" spans="1:6" ht="13" hidden="1">
      <c r="A260" s="2" t="s">
        <v>30</v>
      </c>
      <c r="B260" s="1" t="s">
        <v>363</v>
      </c>
      <c r="C260" s="2" t="s">
        <v>376</v>
      </c>
      <c r="D260" s="2" t="s">
        <v>4</v>
      </c>
      <c r="E260" s="2" t="s">
        <v>5</v>
      </c>
      <c r="F260" s="1">
        <v>58.297706956859699</v>
      </c>
    </row>
    <row r="261" spans="1:6" ht="13" hidden="1">
      <c r="A261" s="2" t="s">
        <v>31</v>
      </c>
      <c r="B261" s="1" t="s">
        <v>364</v>
      </c>
      <c r="C261" s="2" t="s">
        <v>376</v>
      </c>
      <c r="D261" s="2" t="s">
        <v>4</v>
      </c>
      <c r="E261" s="2" t="s">
        <v>5</v>
      </c>
      <c r="F261" s="1">
        <v>43.396282883907503</v>
      </c>
    </row>
    <row r="262" spans="1:6" ht="13" hidden="1">
      <c r="A262" s="2" t="s">
        <v>32</v>
      </c>
      <c r="B262" s="1" t="s">
        <v>365</v>
      </c>
      <c r="C262" s="2" t="s">
        <v>376</v>
      </c>
      <c r="D262" s="2" t="s">
        <v>4</v>
      </c>
      <c r="E262" s="2" t="s">
        <v>5</v>
      </c>
      <c r="F262" s="1">
        <v>32.210009260377703</v>
      </c>
    </row>
    <row r="263" spans="1:6" ht="13" hidden="1">
      <c r="A263" s="2" t="s">
        <v>33</v>
      </c>
      <c r="B263" s="1" t="s">
        <v>366</v>
      </c>
      <c r="C263" s="2" t="s">
        <v>376</v>
      </c>
      <c r="D263" s="2" t="s">
        <v>4</v>
      </c>
      <c r="E263" s="2" t="s">
        <v>5</v>
      </c>
      <c r="F263" s="1">
        <v>63.669034211494399</v>
      </c>
    </row>
    <row r="264" spans="1:6" ht="13" hidden="1">
      <c r="A264" s="2" t="s">
        <v>34</v>
      </c>
      <c r="B264" s="1" t="s">
        <v>367</v>
      </c>
      <c r="C264" s="2" t="s">
        <v>376</v>
      </c>
      <c r="D264" s="2" t="s">
        <v>4</v>
      </c>
      <c r="E264" s="2" t="s">
        <v>5</v>
      </c>
      <c r="F264" s="1">
        <v>39.643734968417199</v>
      </c>
    </row>
    <row r="265" spans="1:6" ht="13" hidden="1">
      <c r="A265" s="2" t="s">
        <v>35</v>
      </c>
      <c r="B265" s="1" t="s">
        <v>368</v>
      </c>
      <c r="C265" s="2" t="s">
        <v>376</v>
      </c>
      <c r="D265" s="2" t="s">
        <v>4</v>
      </c>
      <c r="E265" s="2" t="s">
        <v>5</v>
      </c>
      <c r="F265" s="1">
        <v>48.291681757817202</v>
      </c>
    </row>
    <row r="266" spans="1:6" ht="13" hidden="1">
      <c r="A266" s="2" t="s">
        <v>3</v>
      </c>
      <c r="B266" s="1" t="s">
        <v>336</v>
      </c>
      <c r="C266" s="2" t="s">
        <v>377</v>
      </c>
      <c r="D266" s="2" t="s">
        <v>4</v>
      </c>
      <c r="E266" s="2" t="s">
        <v>5</v>
      </c>
      <c r="F266" s="1">
        <v>42.2584950437857</v>
      </c>
    </row>
    <row r="267" spans="1:6" ht="13" hidden="1">
      <c r="A267" s="2" t="s">
        <v>4</v>
      </c>
      <c r="B267" s="1" t="s">
        <v>337</v>
      </c>
      <c r="C267" s="2" t="s">
        <v>377</v>
      </c>
      <c r="D267" s="2" t="s">
        <v>4</v>
      </c>
      <c r="E267" s="2" t="s">
        <v>5</v>
      </c>
      <c r="F267" s="1">
        <v>36.045128500883102</v>
      </c>
    </row>
    <row r="268" spans="1:6" ht="13" hidden="1">
      <c r="A268" s="2" t="s">
        <v>5</v>
      </c>
      <c r="B268" s="1" t="s">
        <v>338</v>
      </c>
      <c r="C268" s="2" t="s">
        <v>377</v>
      </c>
      <c r="D268" s="2" t="s">
        <v>4</v>
      </c>
      <c r="E268" s="2" t="s">
        <v>5</v>
      </c>
      <c r="F268" s="1">
        <v>45.673330288444603</v>
      </c>
    </row>
    <row r="269" spans="1:6" ht="13" hidden="1">
      <c r="A269" s="2" t="s">
        <v>6</v>
      </c>
      <c r="B269" s="1" t="s">
        <v>339</v>
      </c>
      <c r="C269" s="2" t="s">
        <v>377</v>
      </c>
      <c r="D269" s="2" t="s">
        <v>4</v>
      </c>
      <c r="E269" s="2" t="s">
        <v>5</v>
      </c>
      <c r="F269" s="1">
        <v>22.979701263883602</v>
      </c>
    </row>
    <row r="270" spans="1:6" ht="13" hidden="1">
      <c r="A270" s="2" t="s">
        <v>7</v>
      </c>
      <c r="B270" s="1" t="s">
        <v>340</v>
      </c>
      <c r="C270" s="2" t="s">
        <v>377</v>
      </c>
      <c r="D270" s="2" t="s">
        <v>4</v>
      </c>
      <c r="E270" s="2" t="s">
        <v>5</v>
      </c>
      <c r="F270" s="1">
        <v>48.887802493277903</v>
      </c>
    </row>
    <row r="271" spans="1:6" ht="13" hidden="1">
      <c r="A271" s="2" t="s">
        <v>8</v>
      </c>
      <c r="B271" s="1" t="s">
        <v>341</v>
      </c>
      <c r="C271" s="2" t="s">
        <v>377</v>
      </c>
      <c r="D271" s="2" t="s">
        <v>4</v>
      </c>
      <c r="E271" s="2" t="s">
        <v>5</v>
      </c>
      <c r="F271" s="1">
        <v>35.4471659990784</v>
      </c>
    </row>
    <row r="272" spans="1:6" ht="13" hidden="1">
      <c r="A272" s="2" t="s">
        <v>9</v>
      </c>
      <c r="B272" s="1" t="s">
        <v>342</v>
      </c>
      <c r="C272" s="2" t="s">
        <v>377</v>
      </c>
      <c r="D272" s="2" t="s">
        <v>4</v>
      </c>
      <c r="E272" s="2" t="s">
        <v>5</v>
      </c>
      <c r="F272" s="1">
        <v>7.0308654995429896</v>
      </c>
    </row>
    <row r="273" spans="1:6" ht="13" hidden="1">
      <c r="A273" s="2" t="s">
        <v>10</v>
      </c>
      <c r="B273" s="1" t="s">
        <v>343</v>
      </c>
      <c r="C273" s="2" t="s">
        <v>377</v>
      </c>
      <c r="D273" s="2" t="s">
        <v>4</v>
      </c>
      <c r="E273" s="2" t="s">
        <v>5</v>
      </c>
      <c r="F273" s="1">
        <v>47.425523687225002</v>
      </c>
    </row>
    <row r="274" spans="1:6" ht="13" hidden="1">
      <c r="A274" s="2" t="s">
        <v>11</v>
      </c>
      <c r="B274" s="1" t="s">
        <v>344</v>
      </c>
      <c r="C274" s="2" t="s">
        <v>377</v>
      </c>
      <c r="D274" s="2" t="s">
        <v>4</v>
      </c>
      <c r="E274" s="2" t="s">
        <v>5</v>
      </c>
      <c r="F274" s="1">
        <v>59.645795736090299</v>
      </c>
    </row>
    <row r="275" spans="1:6" ht="13" hidden="1">
      <c r="A275" s="2" t="s">
        <v>12</v>
      </c>
      <c r="B275" s="1" t="s">
        <v>345</v>
      </c>
      <c r="C275" s="2" t="s">
        <v>377</v>
      </c>
      <c r="D275" s="2" t="s">
        <v>4</v>
      </c>
      <c r="E275" s="2" t="s">
        <v>5</v>
      </c>
      <c r="F275" s="1">
        <v>64.709448745452804</v>
      </c>
    </row>
    <row r="276" spans="1:6" ht="13" hidden="1">
      <c r="A276" s="2" t="s">
        <v>13</v>
      </c>
      <c r="B276" s="1" t="s">
        <v>346</v>
      </c>
      <c r="C276" s="2" t="s">
        <v>377</v>
      </c>
      <c r="D276" s="2" t="s">
        <v>4</v>
      </c>
      <c r="E276" s="2" t="s">
        <v>5</v>
      </c>
      <c r="F276" s="1">
        <v>38.338308185228797</v>
      </c>
    </row>
    <row r="277" spans="1:6" ht="13" hidden="1">
      <c r="A277" s="2" t="s">
        <v>14</v>
      </c>
      <c r="B277" s="1" t="s">
        <v>347</v>
      </c>
      <c r="C277" s="2" t="s">
        <v>377</v>
      </c>
      <c r="D277" s="2" t="s">
        <v>4</v>
      </c>
      <c r="E277" s="2" t="s">
        <v>5</v>
      </c>
      <c r="F277" s="1">
        <v>32.662222371109799</v>
      </c>
    </row>
    <row r="278" spans="1:6" ht="13" hidden="1">
      <c r="A278" s="2" t="s">
        <v>15</v>
      </c>
      <c r="B278" s="1" t="s">
        <v>348</v>
      </c>
      <c r="C278" s="2" t="s">
        <v>377</v>
      </c>
      <c r="D278" s="2" t="s">
        <v>4</v>
      </c>
      <c r="E278" s="2" t="s">
        <v>5</v>
      </c>
      <c r="F278" s="1">
        <v>62.474734482378501</v>
      </c>
    </row>
    <row r="279" spans="1:6" ht="13" hidden="1">
      <c r="A279" s="2" t="s">
        <v>16</v>
      </c>
      <c r="B279" s="1" t="s">
        <v>349</v>
      </c>
      <c r="C279" s="2" t="s">
        <v>377</v>
      </c>
      <c r="D279" s="2" t="s">
        <v>4</v>
      </c>
      <c r="E279" s="2" t="s">
        <v>5</v>
      </c>
      <c r="F279" s="1">
        <v>45.781095929004103</v>
      </c>
    </row>
    <row r="280" spans="1:6" ht="13" hidden="1">
      <c r="A280" s="2" t="s">
        <v>17</v>
      </c>
      <c r="B280" s="1" t="s">
        <v>350</v>
      </c>
      <c r="C280" s="2" t="s">
        <v>377</v>
      </c>
      <c r="D280" s="2" t="s">
        <v>4</v>
      </c>
      <c r="E280" s="2" t="s">
        <v>5</v>
      </c>
      <c r="F280" s="1">
        <v>32.573705993561902</v>
      </c>
    </row>
    <row r="281" spans="1:6" ht="13" hidden="1">
      <c r="A281" s="2" t="s">
        <v>18</v>
      </c>
      <c r="B281" s="1" t="s">
        <v>351</v>
      </c>
      <c r="C281" s="2" t="s">
        <v>377</v>
      </c>
      <c r="D281" s="2" t="s">
        <v>4</v>
      </c>
      <c r="E281" s="2" t="s">
        <v>5</v>
      </c>
      <c r="F281" s="1">
        <v>31.986952135568401</v>
      </c>
    </row>
    <row r="282" spans="1:6" ht="13" hidden="1">
      <c r="A282" s="2" t="s">
        <v>19</v>
      </c>
      <c r="B282" s="1" t="s">
        <v>352</v>
      </c>
      <c r="C282" s="2" t="s">
        <v>377</v>
      </c>
      <c r="D282" s="2" t="s">
        <v>4</v>
      </c>
      <c r="E282" s="2" t="s">
        <v>5</v>
      </c>
      <c r="F282" s="1">
        <v>47.522624901855501</v>
      </c>
    </row>
    <row r="283" spans="1:6" ht="13" hidden="1">
      <c r="A283" s="2" t="s">
        <v>20</v>
      </c>
      <c r="B283" s="1" t="s">
        <v>353</v>
      </c>
      <c r="C283" s="2" t="s">
        <v>377</v>
      </c>
      <c r="D283" s="2" t="s">
        <v>4</v>
      </c>
      <c r="E283" s="2" t="s">
        <v>5</v>
      </c>
      <c r="F283" s="1">
        <v>25.5268457327623</v>
      </c>
    </row>
    <row r="284" spans="1:6" ht="13" hidden="1">
      <c r="A284" s="2" t="s">
        <v>21</v>
      </c>
      <c r="B284" s="1" t="s">
        <v>354</v>
      </c>
      <c r="C284" s="2" t="s">
        <v>377</v>
      </c>
      <c r="D284" s="2" t="s">
        <v>4</v>
      </c>
      <c r="E284" s="2" t="s">
        <v>5</v>
      </c>
      <c r="F284" s="1">
        <v>28.165047176453999</v>
      </c>
    </row>
    <row r="285" spans="1:6" ht="13" hidden="1">
      <c r="A285" s="2" t="s">
        <v>22</v>
      </c>
      <c r="B285" s="1" t="s">
        <v>355</v>
      </c>
      <c r="C285" s="2" t="s">
        <v>377</v>
      </c>
      <c r="D285" s="2" t="s">
        <v>4</v>
      </c>
      <c r="E285" s="2" t="s">
        <v>5</v>
      </c>
      <c r="F285" s="1">
        <v>25.133315849287499</v>
      </c>
    </row>
    <row r="286" spans="1:6" ht="13">
      <c r="A286" s="2" t="s">
        <v>23</v>
      </c>
      <c r="B286" s="1" t="s">
        <v>356</v>
      </c>
      <c r="C286" s="2" t="s">
        <v>377</v>
      </c>
      <c r="D286" s="2" t="s">
        <v>4</v>
      </c>
      <c r="E286" s="2" t="s">
        <v>5</v>
      </c>
      <c r="F286" s="1">
        <v>70.553907969004101</v>
      </c>
    </row>
    <row r="287" spans="1:6" ht="13" hidden="1">
      <c r="A287" s="2" t="s">
        <v>24</v>
      </c>
      <c r="B287" s="1" t="s">
        <v>357</v>
      </c>
      <c r="C287" s="2" t="s">
        <v>377</v>
      </c>
      <c r="D287" s="2" t="s">
        <v>4</v>
      </c>
      <c r="E287" s="2" t="s">
        <v>5</v>
      </c>
      <c r="F287" s="1">
        <v>45.4496433358498</v>
      </c>
    </row>
    <row r="288" spans="1:6" ht="13" hidden="1">
      <c r="A288" s="2" t="s">
        <v>25</v>
      </c>
      <c r="B288" s="1" t="s">
        <v>358</v>
      </c>
      <c r="C288" s="2" t="s">
        <v>377</v>
      </c>
      <c r="D288" s="2" t="s">
        <v>4</v>
      </c>
      <c r="E288" s="2" t="s">
        <v>5</v>
      </c>
      <c r="F288" s="1">
        <v>34.282635844944501</v>
      </c>
    </row>
    <row r="289" spans="1:6" ht="13" hidden="1">
      <c r="A289" s="2" t="s">
        <v>26</v>
      </c>
      <c r="B289" s="1" t="s">
        <v>359</v>
      </c>
      <c r="C289" s="2" t="s">
        <v>377</v>
      </c>
      <c r="D289" s="2" t="s">
        <v>4</v>
      </c>
      <c r="E289" s="2" t="s">
        <v>5</v>
      </c>
      <c r="F289" s="1">
        <v>39.267482954342597</v>
      </c>
    </row>
    <row r="290" spans="1:6" ht="13" hidden="1">
      <c r="A290" s="2" t="s">
        <v>27</v>
      </c>
      <c r="B290" s="1" t="s">
        <v>360</v>
      </c>
      <c r="C290" s="2" t="s">
        <v>377</v>
      </c>
      <c r="D290" s="2" t="s">
        <v>4</v>
      </c>
      <c r="E290" s="2" t="s">
        <v>5</v>
      </c>
      <c r="F290" s="1">
        <v>43.961084883120897</v>
      </c>
    </row>
    <row r="291" spans="1:6" ht="13" hidden="1">
      <c r="A291" s="2" t="s">
        <v>28</v>
      </c>
      <c r="B291" s="1" t="s">
        <v>361</v>
      </c>
      <c r="C291" s="2" t="s">
        <v>377</v>
      </c>
      <c r="D291" s="2" t="s">
        <v>4</v>
      </c>
      <c r="E291" s="2" t="s">
        <v>5</v>
      </c>
      <c r="F291" s="1">
        <v>32.271944922547299</v>
      </c>
    </row>
    <row r="292" spans="1:6" ht="13" hidden="1">
      <c r="A292" s="2" t="s">
        <v>29</v>
      </c>
      <c r="B292" s="1" t="s">
        <v>362</v>
      </c>
      <c r="C292" s="2" t="s">
        <v>377</v>
      </c>
      <c r="D292" s="2" t="s">
        <v>4</v>
      </c>
      <c r="E292" s="2" t="s">
        <v>5</v>
      </c>
      <c r="F292" s="1">
        <v>21.6216216216216</v>
      </c>
    </row>
    <row r="293" spans="1:6" ht="13" hidden="1">
      <c r="A293" s="2" t="s">
        <v>30</v>
      </c>
      <c r="B293" s="1" t="s">
        <v>363</v>
      </c>
      <c r="C293" s="2" t="s">
        <v>377</v>
      </c>
      <c r="D293" s="2" t="s">
        <v>4</v>
      </c>
      <c r="E293" s="2" t="s">
        <v>5</v>
      </c>
      <c r="F293" s="1">
        <v>37.222058967577603</v>
      </c>
    </row>
    <row r="294" spans="1:6" ht="13" hidden="1">
      <c r="A294" s="2" t="s">
        <v>31</v>
      </c>
      <c r="B294" s="1" t="s">
        <v>364</v>
      </c>
      <c r="C294" s="2" t="s">
        <v>377</v>
      </c>
      <c r="D294" s="2" t="s">
        <v>4</v>
      </c>
      <c r="E294" s="2" t="s">
        <v>5</v>
      </c>
      <c r="F294" s="1">
        <v>35.949295862705</v>
      </c>
    </row>
    <row r="295" spans="1:6" ht="13" hidden="1">
      <c r="A295" s="2" t="s">
        <v>32</v>
      </c>
      <c r="B295" s="1" t="s">
        <v>365</v>
      </c>
      <c r="C295" s="2" t="s">
        <v>377</v>
      </c>
      <c r="D295" s="2" t="s">
        <v>4</v>
      </c>
      <c r="E295" s="2" t="s">
        <v>5</v>
      </c>
      <c r="F295" s="1">
        <v>47.963547703745199</v>
      </c>
    </row>
    <row r="296" spans="1:6" ht="13" hidden="1">
      <c r="A296" s="2" t="s">
        <v>33</v>
      </c>
      <c r="B296" s="1" t="s">
        <v>366</v>
      </c>
      <c r="C296" s="2" t="s">
        <v>377</v>
      </c>
      <c r="D296" s="2" t="s">
        <v>4</v>
      </c>
      <c r="E296" s="2" t="s">
        <v>5</v>
      </c>
      <c r="F296" s="1">
        <v>54.502767063558601</v>
      </c>
    </row>
    <row r="297" spans="1:6" ht="13" hidden="1">
      <c r="A297" s="2" t="s">
        <v>34</v>
      </c>
      <c r="B297" s="1" t="s">
        <v>367</v>
      </c>
      <c r="C297" s="2" t="s">
        <v>377</v>
      </c>
      <c r="D297" s="2" t="s">
        <v>4</v>
      </c>
      <c r="E297" s="2" t="s">
        <v>5</v>
      </c>
      <c r="F297" s="1">
        <v>35.146534011030603</v>
      </c>
    </row>
    <row r="298" spans="1:6" ht="13" hidden="1">
      <c r="A298" s="2" t="s">
        <v>35</v>
      </c>
      <c r="B298" s="1" t="s">
        <v>368</v>
      </c>
      <c r="C298" s="2" t="s">
        <v>377</v>
      </c>
      <c r="D298" s="2" t="s">
        <v>4</v>
      </c>
      <c r="E298" s="2" t="s">
        <v>5</v>
      </c>
      <c r="F298" s="1">
        <v>35.550288846096898</v>
      </c>
    </row>
    <row r="299" spans="1:6" ht="13" hidden="1">
      <c r="A299" s="2" t="s">
        <v>3</v>
      </c>
      <c r="B299" s="1" t="s">
        <v>336</v>
      </c>
      <c r="C299" s="2" t="s">
        <v>378</v>
      </c>
      <c r="D299" s="2" t="s">
        <v>4</v>
      </c>
      <c r="E299" s="2" t="s">
        <v>5</v>
      </c>
      <c r="F299" s="1">
        <v>41.236412899225598</v>
      </c>
    </row>
    <row r="300" spans="1:6" ht="13" hidden="1">
      <c r="A300" s="2" t="s">
        <v>4</v>
      </c>
      <c r="B300" s="1" t="s">
        <v>337</v>
      </c>
      <c r="C300" s="2" t="s">
        <v>378</v>
      </c>
      <c r="D300" s="2" t="s">
        <v>4</v>
      </c>
      <c r="E300" s="2" t="s">
        <v>5</v>
      </c>
      <c r="F300" s="1">
        <v>17.587674557669999</v>
      </c>
    </row>
    <row r="301" spans="1:6" ht="13" hidden="1">
      <c r="A301" s="2" t="s">
        <v>5</v>
      </c>
      <c r="B301" s="1" t="s">
        <v>338</v>
      </c>
      <c r="C301" s="2" t="s">
        <v>378</v>
      </c>
      <c r="D301" s="2" t="s">
        <v>4</v>
      </c>
      <c r="E301" s="2" t="s">
        <v>5</v>
      </c>
      <c r="F301" s="1">
        <v>38.832894992321698</v>
      </c>
    </row>
    <row r="302" spans="1:6" ht="13" hidden="1">
      <c r="A302" s="2" t="s">
        <v>6</v>
      </c>
      <c r="B302" s="1" t="s">
        <v>339</v>
      </c>
      <c r="C302" s="2" t="s">
        <v>378</v>
      </c>
      <c r="D302" s="2" t="s">
        <v>4</v>
      </c>
      <c r="E302" s="2" t="s">
        <v>5</v>
      </c>
      <c r="F302" s="1">
        <v>23.2648313299729</v>
      </c>
    </row>
    <row r="303" spans="1:6" ht="13" hidden="1">
      <c r="A303" s="2" t="s">
        <v>7</v>
      </c>
      <c r="B303" s="1" t="s">
        <v>340</v>
      </c>
      <c r="C303" s="2" t="s">
        <v>378</v>
      </c>
      <c r="D303" s="2" t="s">
        <v>4</v>
      </c>
      <c r="E303" s="2" t="s">
        <v>5</v>
      </c>
      <c r="F303" s="1">
        <v>61.5574022776239</v>
      </c>
    </row>
    <row r="304" spans="1:6" ht="13" hidden="1">
      <c r="A304" s="2" t="s">
        <v>8</v>
      </c>
      <c r="B304" s="1" t="s">
        <v>341</v>
      </c>
      <c r="C304" s="2" t="s">
        <v>378</v>
      </c>
      <c r="D304" s="2" t="s">
        <v>4</v>
      </c>
      <c r="E304" s="2" t="s">
        <v>5</v>
      </c>
      <c r="F304" s="1">
        <v>34.543507547756398</v>
      </c>
    </row>
    <row r="305" spans="1:6" ht="13" hidden="1">
      <c r="A305" s="2" t="s">
        <v>9</v>
      </c>
      <c r="B305" s="1" t="s">
        <v>342</v>
      </c>
      <c r="C305" s="2" t="s">
        <v>378</v>
      </c>
      <c r="D305" s="2" t="s">
        <v>4</v>
      </c>
      <c r="E305" s="2" t="s">
        <v>5</v>
      </c>
      <c r="F305" s="1">
        <v>20.557801685739701</v>
      </c>
    </row>
    <row r="306" spans="1:6" ht="13" hidden="1">
      <c r="A306" s="2" t="s">
        <v>10</v>
      </c>
      <c r="B306" s="1" t="s">
        <v>343</v>
      </c>
      <c r="C306" s="2" t="s">
        <v>378</v>
      </c>
      <c r="D306" s="2" t="s">
        <v>4</v>
      </c>
      <c r="E306" s="2" t="s">
        <v>5</v>
      </c>
      <c r="F306" s="1">
        <v>40.048640894759501</v>
      </c>
    </row>
    <row r="307" spans="1:6" ht="13" hidden="1">
      <c r="A307" s="2" t="s">
        <v>11</v>
      </c>
      <c r="B307" s="1" t="s">
        <v>344</v>
      </c>
      <c r="C307" s="2" t="s">
        <v>378</v>
      </c>
      <c r="D307" s="2" t="s">
        <v>4</v>
      </c>
      <c r="E307" s="2" t="s">
        <v>5</v>
      </c>
      <c r="F307" s="1">
        <v>71.9920349237957</v>
      </c>
    </row>
    <row r="308" spans="1:6" ht="13" hidden="1">
      <c r="A308" s="2" t="s">
        <v>12</v>
      </c>
      <c r="B308" s="1" t="s">
        <v>345</v>
      </c>
      <c r="C308" s="2" t="s">
        <v>378</v>
      </c>
      <c r="D308" s="2" t="s">
        <v>4</v>
      </c>
      <c r="E308" s="2" t="s">
        <v>5</v>
      </c>
      <c r="F308" s="1">
        <v>58.778972882896497</v>
      </c>
    </row>
    <row r="309" spans="1:6" ht="13" hidden="1">
      <c r="A309" s="2" t="s">
        <v>13</v>
      </c>
      <c r="B309" s="1" t="s">
        <v>346</v>
      </c>
      <c r="C309" s="2" t="s">
        <v>378</v>
      </c>
      <c r="D309" s="2" t="s">
        <v>4</v>
      </c>
      <c r="E309" s="2" t="s">
        <v>5</v>
      </c>
      <c r="F309" s="1">
        <v>24.3414291123492</v>
      </c>
    </row>
    <row r="310" spans="1:6" ht="13" hidden="1">
      <c r="A310" s="2" t="s">
        <v>14</v>
      </c>
      <c r="B310" s="1" t="s">
        <v>347</v>
      </c>
      <c r="C310" s="2" t="s">
        <v>378</v>
      </c>
      <c r="D310" s="2" t="s">
        <v>4</v>
      </c>
      <c r="E310" s="2" t="s">
        <v>5</v>
      </c>
      <c r="F310" s="1">
        <v>34.774348405044798</v>
      </c>
    </row>
    <row r="311" spans="1:6" ht="13" hidden="1">
      <c r="A311" s="2" t="s">
        <v>15</v>
      </c>
      <c r="B311" s="1" t="s">
        <v>348</v>
      </c>
      <c r="C311" s="2" t="s">
        <v>378</v>
      </c>
      <c r="D311" s="2" t="s">
        <v>4</v>
      </c>
      <c r="E311" s="2" t="s">
        <v>5</v>
      </c>
      <c r="F311" s="1">
        <v>75.934794057489995</v>
      </c>
    </row>
    <row r="312" spans="1:6" ht="13" hidden="1">
      <c r="A312" s="2" t="s">
        <v>16</v>
      </c>
      <c r="B312" s="1" t="s">
        <v>349</v>
      </c>
      <c r="C312" s="2" t="s">
        <v>378</v>
      </c>
      <c r="D312" s="2" t="s">
        <v>4</v>
      </c>
      <c r="E312" s="2" t="s">
        <v>5</v>
      </c>
      <c r="F312" s="1">
        <v>22.939017504234901</v>
      </c>
    </row>
    <row r="313" spans="1:6" ht="13" hidden="1">
      <c r="A313" s="2" t="s">
        <v>17</v>
      </c>
      <c r="B313" s="1" t="s">
        <v>350</v>
      </c>
      <c r="C313" s="2" t="s">
        <v>378</v>
      </c>
      <c r="D313" s="2" t="s">
        <v>4</v>
      </c>
      <c r="E313" s="2" t="s">
        <v>5</v>
      </c>
      <c r="F313" s="1">
        <v>25.250931128085298</v>
      </c>
    </row>
    <row r="314" spans="1:6" ht="13" hidden="1">
      <c r="A314" s="2" t="s">
        <v>18</v>
      </c>
      <c r="B314" s="1" t="s">
        <v>351</v>
      </c>
      <c r="C314" s="2" t="s">
        <v>378</v>
      </c>
      <c r="D314" s="2" t="s">
        <v>4</v>
      </c>
      <c r="E314" s="2" t="s">
        <v>5</v>
      </c>
      <c r="F314" s="1">
        <v>33.784590814003899</v>
      </c>
    </row>
    <row r="315" spans="1:6" ht="13" hidden="1">
      <c r="A315" s="2" t="s">
        <v>19</v>
      </c>
      <c r="B315" s="1" t="s">
        <v>352</v>
      </c>
      <c r="C315" s="2" t="s">
        <v>378</v>
      </c>
      <c r="D315" s="2" t="s">
        <v>4</v>
      </c>
      <c r="E315" s="2" t="s">
        <v>5</v>
      </c>
      <c r="F315" s="1">
        <v>53.872053872053897</v>
      </c>
    </row>
    <row r="316" spans="1:6" ht="13" hidden="1">
      <c r="A316" s="2" t="s">
        <v>20</v>
      </c>
      <c r="B316" s="1" t="s">
        <v>353</v>
      </c>
      <c r="C316" s="2" t="s">
        <v>378</v>
      </c>
      <c r="D316" s="2" t="s">
        <v>4</v>
      </c>
      <c r="E316" s="2" t="s">
        <v>5</v>
      </c>
      <c r="F316" s="1">
        <v>37.141795948687196</v>
      </c>
    </row>
    <row r="317" spans="1:6" ht="13" hidden="1">
      <c r="A317" s="2" t="s">
        <v>21</v>
      </c>
      <c r="B317" s="1" t="s">
        <v>354</v>
      </c>
      <c r="C317" s="2" t="s">
        <v>378</v>
      </c>
      <c r="D317" s="2" t="s">
        <v>4</v>
      </c>
      <c r="E317" s="2" t="s">
        <v>5</v>
      </c>
      <c r="F317" s="1">
        <v>51.272489978558802</v>
      </c>
    </row>
    <row r="318" spans="1:6" ht="13" hidden="1">
      <c r="A318" s="2" t="s">
        <v>22</v>
      </c>
      <c r="B318" s="1" t="s">
        <v>355</v>
      </c>
      <c r="C318" s="2" t="s">
        <v>378</v>
      </c>
      <c r="D318" s="2" t="s">
        <v>4</v>
      </c>
      <c r="E318" s="2" t="s">
        <v>5</v>
      </c>
      <c r="F318" s="1">
        <v>35.735943862080902</v>
      </c>
    </row>
    <row r="319" spans="1:6" ht="13">
      <c r="A319" s="2" t="s">
        <v>23</v>
      </c>
      <c r="B319" s="1" t="s">
        <v>356</v>
      </c>
      <c r="C319" s="2" t="s">
        <v>378</v>
      </c>
      <c r="D319" s="2" t="s">
        <v>4</v>
      </c>
      <c r="E319" s="2" t="s">
        <v>5</v>
      </c>
      <c r="F319" s="1">
        <v>59.456566977822703</v>
      </c>
    </row>
    <row r="320" spans="1:6" ht="13" hidden="1">
      <c r="A320" s="2" t="s">
        <v>24</v>
      </c>
      <c r="B320" s="1" t="s">
        <v>357</v>
      </c>
      <c r="C320" s="2" t="s">
        <v>378</v>
      </c>
      <c r="D320" s="2" t="s">
        <v>4</v>
      </c>
      <c r="E320" s="2" t="s">
        <v>5</v>
      </c>
      <c r="F320" s="1">
        <v>44.188119490769999</v>
      </c>
    </row>
    <row r="321" spans="1:6" ht="13" hidden="1">
      <c r="A321" s="2" t="s">
        <v>25</v>
      </c>
      <c r="B321" s="1" t="s">
        <v>358</v>
      </c>
      <c r="C321" s="2" t="s">
        <v>378</v>
      </c>
      <c r="D321" s="2" t="s">
        <v>4</v>
      </c>
      <c r="E321" s="2" t="s">
        <v>5</v>
      </c>
      <c r="F321" s="1">
        <v>36.2818373122415</v>
      </c>
    </row>
    <row r="322" spans="1:6" ht="13" hidden="1">
      <c r="A322" s="2" t="s">
        <v>26</v>
      </c>
      <c r="B322" s="1" t="s">
        <v>359</v>
      </c>
      <c r="C322" s="2" t="s">
        <v>378</v>
      </c>
      <c r="D322" s="2" t="s">
        <v>4</v>
      </c>
      <c r="E322" s="2" t="s">
        <v>5</v>
      </c>
      <c r="F322" s="1">
        <v>43.007669701096702</v>
      </c>
    </row>
    <row r="323" spans="1:6" ht="13" hidden="1">
      <c r="A323" s="2" t="s">
        <v>27</v>
      </c>
      <c r="B323" s="1" t="s">
        <v>360</v>
      </c>
      <c r="C323" s="2" t="s">
        <v>378</v>
      </c>
      <c r="D323" s="2" t="s">
        <v>4</v>
      </c>
      <c r="E323" s="2" t="s">
        <v>5</v>
      </c>
      <c r="F323" s="1">
        <v>42.223245816060199</v>
      </c>
    </row>
    <row r="324" spans="1:6" ht="13" hidden="1">
      <c r="A324" s="2" t="s">
        <v>28</v>
      </c>
      <c r="B324" s="1" t="s">
        <v>361</v>
      </c>
      <c r="C324" s="2" t="s">
        <v>378</v>
      </c>
      <c r="D324" s="2" t="s">
        <v>4</v>
      </c>
      <c r="E324" s="2" t="s">
        <v>5</v>
      </c>
      <c r="F324" s="1">
        <v>17.7301820889701</v>
      </c>
    </row>
    <row r="325" spans="1:6" ht="13" hidden="1">
      <c r="A325" s="2" t="s">
        <v>29</v>
      </c>
      <c r="B325" s="1" t="s">
        <v>362</v>
      </c>
      <c r="C325" s="2" t="s">
        <v>378</v>
      </c>
      <c r="D325" s="2" t="s">
        <v>4</v>
      </c>
      <c r="E325" s="2" t="s">
        <v>5</v>
      </c>
      <c r="F325" s="1">
        <v>43.020845555164499</v>
      </c>
    </row>
    <row r="326" spans="1:6" ht="13" hidden="1">
      <c r="A326" s="2" t="s">
        <v>30</v>
      </c>
      <c r="B326" s="1" t="s">
        <v>363</v>
      </c>
      <c r="C326" s="2" t="s">
        <v>378</v>
      </c>
      <c r="D326" s="2" t="s">
        <v>4</v>
      </c>
      <c r="E326" s="2" t="s">
        <v>5</v>
      </c>
      <c r="F326" s="1">
        <v>44.130626654898499</v>
      </c>
    </row>
    <row r="327" spans="1:6" ht="13" hidden="1">
      <c r="A327" s="2" t="s">
        <v>31</v>
      </c>
      <c r="B327" s="1" t="s">
        <v>364</v>
      </c>
      <c r="C327" s="2" t="s">
        <v>378</v>
      </c>
      <c r="D327" s="2" t="s">
        <v>4</v>
      </c>
      <c r="E327" s="2" t="s">
        <v>5</v>
      </c>
      <c r="F327" s="1">
        <v>17.390479502948502</v>
      </c>
    </row>
    <row r="328" spans="1:6" ht="13" hidden="1">
      <c r="A328" s="2" t="s">
        <v>32</v>
      </c>
      <c r="B328" s="1" t="s">
        <v>365</v>
      </c>
      <c r="C328" s="2" t="s">
        <v>378</v>
      </c>
      <c r="D328" s="2" t="s">
        <v>4</v>
      </c>
      <c r="E328" s="2" t="s">
        <v>5</v>
      </c>
      <c r="F328" s="1">
        <v>31.379932533145102</v>
      </c>
    </row>
    <row r="329" spans="1:6" ht="13" hidden="1">
      <c r="A329" s="2" t="s">
        <v>33</v>
      </c>
      <c r="B329" s="1" t="s">
        <v>366</v>
      </c>
      <c r="C329" s="2" t="s">
        <v>378</v>
      </c>
      <c r="D329" s="2" t="s">
        <v>4</v>
      </c>
      <c r="E329" s="2" t="s">
        <v>5</v>
      </c>
      <c r="F329" s="1">
        <v>54.000166154357402</v>
      </c>
    </row>
    <row r="330" spans="1:6" ht="13" hidden="1">
      <c r="A330" s="2" t="s">
        <v>34</v>
      </c>
      <c r="B330" s="1" t="s">
        <v>367</v>
      </c>
      <c r="C330" s="2" t="s">
        <v>378</v>
      </c>
      <c r="D330" s="2" t="s">
        <v>4</v>
      </c>
      <c r="E330" s="2" t="s">
        <v>5</v>
      </c>
      <c r="F330" s="1">
        <v>38.160656363289398</v>
      </c>
    </row>
    <row r="331" spans="1:6" ht="13" hidden="1">
      <c r="A331" s="2" t="s">
        <v>35</v>
      </c>
      <c r="B331" s="1" t="s">
        <v>368</v>
      </c>
      <c r="C331" s="2" t="s">
        <v>378</v>
      </c>
      <c r="D331" s="2" t="s">
        <v>4</v>
      </c>
      <c r="E331" s="2" t="s">
        <v>5</v>
      </c>
      <c r="F331" s="1">
        <v>38.894207754906702</v>
      </c>
    </row>
    <row r="332" spans="1:6" ht="13" hidden="1">
      <c r="A332" s="2" t="s">
        <v>3</v>
      </c>
      <c r="B332" s="1" t="s">
        <v>336</v>
      </c>
      <c r="C332" s="2" t="s">
        <v>379</v>
      </c>
      <c r="D332" s="2" t="s">
        <v>4</v>
      </c>
      <c r="E332" s="2" t="s">
        <v>5</v>
      </c>
      <c r="F332" s="1">
        <v>40.858870482062301</v>
      </c>
    </row>
    <row r="333" spans="1:6" ht="13" hidden="1">
      <c r="A333" s="2" t="s">
        <v>4</v>
      </c>
      <c r="B333" s="1" t="s">
        <v>337</v>
      </c>
      <c r="C333" s="2" t="s">
        <v>379</v>
      </c>
      <c r="D333" s="2" t="s">
        <v>4</v>
      </c>
      <c r="E333" s="2" t="s">
        <v>5</v>
      </c>
      <c r="F333" s="1">
        <v>44.826040481362703</v>
      </c>
    </row>
    <row r="334" spans="1:6" ht="13" hidden="1">
      <c r="A334" s="2" t="s">
        <v>5</v>
      </c>
      <c r="B334" s="1" t="s">
        <v>338</v>
      </c>
      <c r="C334" s="2" t="s">
        <v>379</v>
      </c>
      <c r="D334" s="2" t="s">
        <v>4</v>
      </c>
      <c r="E334" s="2" t="s">
        <v>5</v>
      </c>
      <c r="F334" s="1">
        <v>37.967692944912301</v>
      </c>
    </row>
    <row r="335" spans="1:6" ht="13" hidden="1">
      <c r="A335" s="2" t="s">
        <v>6</v>
      </c>
      <c r="B335" s="1" t="s">
        <v>339</v>
      </c>
      <c r="C335" s="2" t="s">
        <v>379</v>
      </c>
      <c r="D335" s="2" t="s">
        <v>4</v>
      </c>
      <c r="E335" s="2" t="s">
        <v>5</v>
      </c>
      <c r="F335" s="1">
        <v>15.606710885680799</v>
      </c>
    </row>
    <row r="336" spans="1:6" ht="13" hidden="1">
      <c r="A336" s="2" t="s">
        <v>7</v>
      </c>
      <c r="B336" s="1" t="s">
        <v>340</v>
      </c>
      <c r="C336" s="2" t="s">
        <v>379</v>
      </c>
      <c r="D336" s="2" t="s">
        <v>4</v>
      </c>
      <c r="E336" s="2" t="s">
        <v>5</v>
      </c>
      <c r="F336" s="1">
        <v>36.627800500579902</v>
      </c>
    </row>
    <row r="337" spans="1:6" ht="13" hidden="1">
      <c r="A337" s="2" t="s">
        <v>8</v>
      </c>
      <c r="B337" s="1" t="s">
        <v>341</v>
      </c>
      <c r="C337" s="2" t="s">
        <v>379</v>
      </c>
      <c r="D337" s="2" t="s">
        <v>4</v>
      </c>
      <c r="E337" s="2" t="s">
        <v>5</v>
      </c>
      <c r="F337" s="1">
        <v>35.551642993786899</v>
      </c>
    </row>
    <row r="338" spans="1:6" ht="13" hidden="1">
      <c r="A338" s="2" t="s">
        <v>9</v>
      </c>
      <c r="B338" s="1" t="s">
        <v>342</v>
      </c>
      <c r="C338" s="2" t="s">
        <v>379</v>
      </c>
      <c r="D338" s="2" t="s">
        <v>4</v>
      </c>
      <c r="E338" s="2" t="s">
        <v>5</v>
      </c>
      <c r="F338" s="1">
        <v>20.914668153931999</v>
      </c>
    </row>
    <row r="339" spans="1:6" ht="13" hidden="1">
      <c r="A339" s="2" t="s">
        <v>10</v>
      </c>
      <c r="B339" s="1" t="s">
        <v>343</v>
      </c>
      <c r="C339" s="2" t="s">
        <v>379</v>
      </c>
      <c r="D339" s="2" t="s">
        <v>4</v>
      </c>
      <c r="E339" s="2" t="s">
        <v>5</v>
      </c>
      <c r="F339" s="1">
        <v>46.523799831351198</v>
      </c>
    </row>
    <row r="340" spans="1:6" ht="13" hidden="1">
      <c r="A340" s="2" t="s">
        <v>11</v>
      </c>
      <c r="B340" s="1" t="s">
        <v>344</v>
      </c>
      <c r="C340" s="2" t="s">
        <v>379</v>
      </c>
      <c r="D340" s="2" t="s">
        <v>4</v>
      </c>
      <c r="E340" s="2" t="s">
        <v>5</v>
      </c>
      <c r="F340" s="1">
        <v>49.978915145173097</v>
      </c>
    </row>
    <row r="341" spans="1:6" ht="13" hidden="1">
      <c r="A341" s="2" t="s">
        <v>12</v>
      </c>
      <c r="B341" s="1" t="s">
        <v>345</v>
      </c>
      <c r="C341" s="2" t="s">
        <v>379</v>
      </c>
      <c r="D341" s="2" t="s">
        <v>4</v>
      </c>
      <c r="E341" s="2" t="s">
        <v>5</v>
      </c>
      <c r="F341" s="1">
        <v>49.282287696271403</v>
      </c>
    </row>
    <row r="342" spans="1:6" ht="13" hidden="1">
      <c r="A342" s="2" t="s">
        <v>13</v>
      </c>
      <c r="B342" s="1" t="s">
        <v>346</v>
      </c>
      <c r="C342" s="2" t="s">
        <v>379</v>
      </c>
      <c r="D342" s="2" t="s">
        <v>4</v>
      </c>
      <c r="E342" s="2" t="s">
        <v>5</v>
      </c>
      <c r="F342" s="1">
        <v>40.5076964623278</v>
      </c>
    </row>
    <row r="343" spans="1:6" ht="13" hidden="1">
      <c r="A343" s="2" t="s">
        <v>14</v>
      </c>
      <c r="B343" s="1" t="s">
        <v>347</v>
      </c>
      <c r="C343" s="2" t="s">
        <v>379</v>
      </c>
      <c r="D343" s="2" t="s">
        <v>4</v>
      </c>
      <c r="E343" s="2" t="s">
        <v>5</v>
      </c>
      <c r="F343" s="1">
        <v>34.853904052181299</v>
      </c>
    </row>
    <row r="344" spans="1:6" ht="13" hidden="1">
      <c r="A344" s="2" t="s">
        <v>15</v>
      </c>
      <c r="B344" s="1" t="s">
        <v>348</v>
      </c>
      <c r="C344" s="2" t="s">
        <v>379</v>
      </c>
      <c r="D344" s="2" t="s">
        <v>4</v>
      </c>
      <c r="E344" s="2" t="s">
        <v>5</v>
      </c>
      <c r="F344" s="1">
        <v>67.449903117411907</v>
      </c>
    </row>
    <row r="345" spans="1:6" ht="13" hidden="1">
      <c r="A345" s="2" t="s">
        <v>16</v>
      </c>
      <c r="B345" s="1" t="s">
        <v>349</v>
      </c>
      <c r="C345" s="2" t="s">
        <v>379</v>
      </c>
      <c r="D345" s="2" t="s">
        <v>4</v>
      </c>
      <c r="E345" s="2" t="s">
        <v>5</v>
      </c>
      <c r="F345" s="1">
        <v>36.199750221723498</v>
      </c>
    </row>
    <row r="346" spans="1:6" ht="13" hidden="1">
      <c r="A346" s="2" t="s">
        <v>17</v>
      </c>
      <c r="B346" s="1" t="s">
        <v>350</v>
      </c>
      <c r="C346" s="2" t="s">
        <v>379</v>
      </c>
      <c r="D346" s="2" t="s">
        <v>4</v>
      </c>
      <c r="E346" s="2" t="s">
        <v>5</v>
      </c>
      <c r="F346" s="1">
        <v>25.993127670635399</v>
      </c>
    </row>
    <row r="347" spans="1:6" ht="13" hidden="1">
      <c r="A347" s="2" t="s">
        <v>18</v>
      </c>
      <c r="B347" s="1" t="s">
        <v>351</v>
      </c>
      <c r="C347" s="2" t="s">
        <v>379</v>
      </c>
      <c r="D347" s="2" t="s">
        <v>4</v>
      </c>
      <c r="E347" s="2" t="s">
        <v>5</v>
      </c>
      <c r="F347" s="1">
        <v>38.049956562439</v>
      </c>
    </row>
    <row r="348" spans="1:6" ht="13" hidden="1">
      <c r="A348" s="2" t="s">
        <v>19</v>
      </c>
      <c r="B348" s="1" t="s">
        <v>352</v>
      </c>
      <c r="C348" s="2" t="s">
        <v>379</v>
      </c>
      <c r="D348" s="2" t="s">
        <v>4</v>
      </c>
      <c r="E348" s="2" t="s">
        <v>5</v>
      </c>
      <c r="F348" s="1">
        <v>35.921058192114302</v>
      </c>
    </row>
    <row r="349" spans="1:6" ht="13" hidden="1">
      <c r="A349" s="2" t="s">
        <v>20</v>
      </c>
      <c r="B349" s="1" t="s">
        <v>353</v>
      </c>
      <c r="C349" s="2" t="s">
        <v>379</v>
      </c>
      <c r="D349" s="2" t="s">
        <v>4</v>
      </c>
      <c r="E349" s="2" t="s">
        <v>5</v>
      </c>
      <c r="F349" s="1">
        <v>36.996983322898302</v>
      </c>
    </row>
    <row r="350" spans="1:6" ht="13" hidden="1">
      <c r="A350" s="2" t="s">
        <v>21</v>
      </c>
      <c r="B350" s="1" t="s">
        <v>354</v>
      </c>
      <c r="C350" s="2" t="s">
        <v>379</v>
      </c>
      <c r="D350" s="2" t="s">
        <v>4</v>
      </c>
      <c r="E350" s="2" t="s">
        <v>5</v>
      </c>
      <c r="F350" s="1">
        <v>42.178273502671303</v>
      </c>
    </row>
    <row r="351" spans="1:6" ht="13" hidden="1">
      <c r="A351" s="2" t="s">
        <v>22</v>
      </c>
      <c r="B351" s="1" t="s">
        <v>355</v>
      </c>
      <c r="C351" s="2" t="s">
        <v>379</v>
      </c>
      <c r="D351" s="2" t="s">
        <v>4</v>
      </c>
      <c r="E351" s="2" t="s">
        <v>5</v>
      </c>
      <c r="F351" s="1">
        <v>26.317232304402701</v>
      </c>
    </row>
    <row r="352" spans="1:6" ht="13">
      <c r="A352" s="2" t="s">
        <v>23</v>
      </c>
      <c r="B352" s="1" t="s">
        <v>356</v>
      </c>
      <c r="C352" s="2" t="s">
        <v>379</v>
      </c>
      <c r="D352" s="2" t="s">
        <v>4</v>
      </c>
      <c r="E352" s="2" t="s">
        <v>5</v>
      </c>
      <c r="F352" s="1">
        <v>57.847824803730603</v>
      </c>
    </row>
    <row r="353" spans="1:6" ht="13" hidden="1">
      <c r="A353" s="2" t="s">
        <v>24</v>
      </c>
      <c r="B353" s="1" t="s">
        <v>357</v>
      </c>
      <c r="C353" s="2" t="s">
        <v>379</v>
      </c>
      <c r="D353" s="2" t="s">
        <v>4</v>
      </c>
      <c r="E353" s="2" t="s">
        <v>5</v>
      </c>
      <c r="F353" s="1">
        <v>47.070613512302899</v>
      </c>
    </row>
    <row r="354" spans="1:6" ht="13" hidden="1">
      <c r="A354" s="2" t="s">
        <v>25</v>
      </c>
      <c r="B354" s="1" t="s">
        <v>358</v>
      </c>
      <c r="C354" s="2" t="s">
        <v>379</v>
      </c>
      <c r="D354" s="2" t="s">
        <v>4</v>
      </c>
      <c r="E354" s="2" t="s">
        <v>5</v>
      </c>
      <c r="F354" s="1">
        <v>19.132805586779199</v>
      </c>
    </row>
    <row r="355" spans="1:6" ht="13" hidden="1">
      <c r="A355" s="2" t="s">
        <v>26</v>
      </c>
      <c r="B355" s="1" t="s">
        <v>359</v>
      </c>
      <c r="C355" s="2" t="s">
        <v>379</v>
      </c>
      <c r="D355" s="2" t="s">
        <v>4</v>
      </c>
      <c r="E355" s="2" t="s">
        <v>5</v>
      </c>
      <c r="F355" s="1">
        <v>49.9019782569952</v>
      </c>
    </row>
    <row r="356" spans="1:6" ht="13" hidden="1">
      <c r="A356" s="2" t="s">
        <v>27</v>
      </c>
      <c r="B356" s="1" t="s">
        <v>360</v>
      </c>
      <c r="C356" s="2" t="s">
        <v>379</v>
      </c>
      <c r="D356" s="2" t="s">
        <v>4</v>
      </c>
      <c r="E356" s="2" t="s">
        <v>5</v>
      </c>
      <c r="F356" s="1">
        <v>40.8735256335396</v>
      </c>
    </row>
    <row r="357" spans="1:6" ht="13" hidden="1">
      <c r="A357" s="2" t="s">
        <v>28</v>
      </c>
      <c r="B357" s="1" t="s">
        <v>361</v>
      </c>
      <c r="C357" s="2" t="s">
        <v>379</v>
      </c>
      <c r="D357" s="2" t="s">
        <v>4</v>
      </c>
      <c r="E357" s="2" t="s">
        <v>5</v>
      </c>
      <c r="F357" s="1">
        <v>39.948430208276598</v>
      </c>
    </row>
    <row r="358" spans="1:6" ht="13" hidden="1">
      <c r="A358" s="2" t="s">
        <v>29</v>
      </c>
      <c r="B358" s="1" t="s">
        <v>362</v>
      </c>
      <c r="C358" s="2" t="s">
        <v>379</v>
      </c>
      <c r="D358" s="2" t="s">
        <v>4</v>
      </c>
      <c r="E358" s="2" t="s">
        <v>5</v>
      </c>
      <c r="F358" s="1">
        <v>27.322937606120298</v>
      </c>
    </row>
    <row r="359" spans="1:6" ht="13" hidden="1">
      <c r="A359" s="2" t="s">
        <v>30</v>
      </c>
      <c r="B359" s="1" t="s">
        <v>363</v>
      </c>
      <c r="C359" s="2" t="s">
        <v>379</v>
      </c>
      <c r="D359" s="2" t="s">
        <v>4</v>
      </c>
      <c r="E359" s="2" t="s">
        <v>5</v>
      </c>
      <c r="F359" s="1">
        <v>43.435340572556797</v>
      </c>
    </row>
    <row r="360" spans="1:6" ht="13" hidden="1">
      <c r="A360" s="2" t="s">
        <v>31</v>
      </c>
      <c r="B360" s="1" t="s">
        <v>364</v>
      </c>
      <c r="C360" s="2" t="s">
        <v>379</v>
      </c>
      <c r="D360" s="2" t="s">
        <v>4</v>
      </c>
      <c r="E360" s="2" t="s">
        <v>5</v>
      </c>
      <c r="F360" s="1">
        <v>35.025712056805297</v>
      </c>
    </row>
    <row r="361" spans="1:6" ht="13" hidden="1">
      <c r="A361" s="2" t="s">
        <v>32</v>
      </c>
      <c r="B361" s="1" t="s">
        <v>365</v>
      </c>
      <c r="C361" s="2" t="s">
        <v>379</v>
      </c>
      <c r="D361" s="2" t="s">
        <v>4</v>
      </c>
      <c r="E361" s="2" t="s">
        <v>5</v>
      </c>
      <c r="F361" s="1">
        <v>64.391500321957494</v>
      </c>
    </row>
    <row r="362" spans="1:6" ht="13" hidden="1">
      <c r="A362" s="2" t="s">
        <v>33</v>
      </c>
      <c r="B362" s="1" t="s">
        <v>366</v>
      </c>
      <c r="C362" s="2" t="s">
        <v>379</v>
      </c>
      <c r="D362" s="2" t="s">
        <v>4</v>
      </c>
      <c r="E362" s="2" t="s">
        <v>5</v>
      </c>
      <c r="F362" s="1">
        <v>47.443294797284601</v>
      </c>
    </row>
    <row r="363" spans="1:6" ht="13" hidden="1">
      <c r="A363" s="2" t="s">
        <v>34</v>
      </c>
      <c r="B363" s="1" t="s">
        <v>367</v>
      </c>
      <c r="C363" s="2" t="s">
        <v>379</v>
      </c>
      <c r="D363" s="2" t="s">
        <v>4</v>
      </c>
      <c r="E363" s="2" t="s">
        <v>5</v>
      </c>
      <c r="F363" s="1">
        <v>56.164749933137202</v>
      </c>
    </row>
    <row r="364" spans="1:6" ht="13" hidden="1">
      <c r="A364" s="2" t="s">
        <v>35</v>
      </c>
      <c r="B364" s="1" t="s">
        <v>368</v>
      </c>
      <c r="C364" s="2" t="s">
        <v>379</v>
      </c>
      <c r="D364" s="2" t="s">
        <v>4</v>
      </c>
      <c r="E364" s="2" t="s">
        <v>5</v>
      </c>
      <c r="F364" s="1">
        <v>37.344785734291797</v>
      </c>
    </row>
    <row r="365" spans="1:6" ht="13" hidden="1">
      <c r="A365" s="2" t="s">
        <v>3</v>
      </c>
      <c r="B365" s="1" t="s">
        <v>336</v>
      </c>
      <c r="C365" s="2" t="s">
        <v>284</v>
      </c>
      <c r="D365" s="2" t="s">
        <v>4</v>
      </c>
      <c r="E365" s="2" t="s">
        <v>5</v>
      </c>
      <c r="F365" s="1">
        <v>37.353870876215097</v>
      </c>
    </row>
    <row r="366" spans="1:6" ht="13" hidden="1">
      <c r="A366" s="2" t="s">
        <v>4</v>
      </c>
      <c r="B366" s="1" t="s">
        <v>337</v>
      </c>
      <c r="C366" s="2" t="s">
        <v>284</v>
      </c>
      <c r="D366" s="2" t="s">
        <v>4</v>
      </c>
      <c r="E366" s="2" t="s">
        <v>5</v>
      </c>
      <c r="F366" s="1">
        <v>24.536436608363399</v>
      </c>
    </row>
    <row r="367" spans="1:6" ht="13" hidden="1">
      <c r="A367" s="2" t="s">
        <v>5</v>
      </c>
      <c r="B367" s="1" t="s">
        <v>338</v>
      </c>
      <c r="C367" s="2" t="s">
        <v>284</v>
      </c>
      <c r="D367" s="2" t="s">
        <v>4</v>
      </c>
      <c r="E367" s="2" t="s">
        <v>5</v>
      </c>
      <c r="F367" s="1">
        <v>42.653775747773999</v>
      </c>
    </row>
    <row r="368" spans="1:6" ht="13" hidden="1">
      <c r="A368" s="2" t="s">
        <v>6</v>
      </c>
      <c r="B368" s="1" t="s">
        <v>339</v>
      </c>
      <c r="C368" s="2" t="s">
        <v>284</v>
      </c>
      <c r="D368" s="2" t="s">
        <v>4</v>
      </c>
      <c r="E368" s="2" t="s">
        <v>5</v>
      </c>
      <c r="F368" s="1">
        <v>32.499187520311999</v>
      </c>
    </row>
    <row r="369" spans="1:6" ht="13" hidden="1">
      <c r="A369" s="2" t="s">
        <v>7</v>
      </c>
      <c r="B369" s="1" t="s">
        <v>340</v>
      </c>
      <c r="C369" s="2" t="s">
        <v>284</v>
      </c>
      <c r="D369" s="2" t="s">
        <v>4</v>
      </c>
      <c r="E369" s="2" t="s">
        <v>5</v>
      </c>
      <c r="F369" s="1">
        <v>65.895884502486098</v>
      </c>
    </row>
    <row r="370" spans="1:6" ht="13" hidden="1">
      <c r="A370" s="2" t="s">
        <v>8</v>
      </c>
      <c r="B370" s="1" t="s">
        <v>341</v>
      </c>
      <c r="C370" s="2" t="s">
        <v>284</v>
      </c>
      <c r="D370" s="2" t="s">
        <v>4</v>
      </c>
      <c r="E370" s="2" t="s">
        <v>5</v>
      </c>
      <c r="F370" s="1">
        <v>30.244476182475001</v>
      </c>
    </row>
    <row r="371" spans="1:6" ht="13" hidden="1">
      <c r="A371" s="2" t="s">
        <v>9</v>
      </c>
      <c r="B371" s="1" t="s">
        <v>342</v>
      </c>
      <c r="C371" s="2" t="s">
        <v>284</v>
      </c>
      <c r="D371" s="2" t="s">
        <v>4</v>
      </c>
      <c r="E371" s="2" t="s">
        <v>5</v>
      </c>
      <c r="F371" s="1">
        <v>14.2714428428714</v>
      </c>
    </row>
    <row r="372" spans="1:6" ht="13" hidden="1">
      <c r="A372" s="2" t="s">
        <v>10</v>
      </c>
      <c r="B372" s="1" t="s">
        <v>343</v>
      </c>
      <c r="C372" s="2" t="s">
        <v>284</v>
      </c>
      <c r="D372" s="2" t="s">
        <v>4</v>
      </c>
      <c r="E372" s="2" t="s">
        <v>5</v>
      </c>
      <c r="F372" s="1">
        <v>40.697715929942802</v>
      </c>
    </row>
    <row r="373" spans="1:6" ht="13" hidden="1">
      <c r="A373" s="2" t="s">
        <v>11</v>
      </c>
      <c r="B373" s="1" t="s">
        <v>344</v>
      </c>
      <c r="C373" s="2" t="s">
        <v>284</v>
      </c>
      <c r="D373" s="2" t="s">
        <v>4</v>
      </c>
      <c r="E373" s="2" t="s">
        <v>5</v>
      </c>
      <c r="F373" s="1">
        <v>67.094795360874102</v>
      </c>
    </row>
    <row r="374" spans="1:6" ht="13" hidden="1">
      <c r="A374" s="2" t="s">
        <v>12</v>
      </c>
      <c r="B374" s="1" t="s">
        <v>345</v>
      </c>
      <c r="C374" s="2" t="s">
        <v>284</v>
      </c>
      <c r="D374" s="2" t="s">
        <v>4</v>
      </c>
      <c r="E374" s="2" t="s">
        <v>5</v>
      </c>
      <c r="F374" s="1">
        <v>63.895948996833603</v>
      </c>
    </row>
    <row r="375" spans="1:6" ht="13" hidden="1">
      <c r="A375" s="2" t="s">
        <v>13</v>
      </c>
      <c r="B375" s="1" t="s">
        <v>346</v>
      </c>
      <c r="C375" s="2" t="s">
        <v>284</v>
      </c>
      <c r="D375" s="2" t="s">
        <v>4</v>
      </c>
      <c r="E375" s="2" t="s">
        <v>5</v>
      </c>
      <c r="F375" s="1">
        <v>30.458258341409401</v>
      </c>
    </row>
    <row r="376" spans="1:6" ht="13" hidden="1">
      <c r="A376" s="2" t="s">
        <v>14</v>
      </c>
      <c r="B376" s="1" t="s">
        <v>347</v>
      </c>
      <c r="C376" s="2" t="s">
        <v>284</v>
      </c>
      <c r="D376" s="2" t="s">
        <v>4</v>
      </c>
      <c r="E376" s="2" t="s">
        <v>5</v>
      </c>
      <c r="F376" s="1">
        <v>33.181605479219002</v>
      </c>
    </row>
    <row r="377" spans="1:6" ht="13" hidden="1">
      <c r="A377" s="2" t="s">
        <v>15</v>
      </c>
      <c r="B377" s="1" t="s">
        <v>348</v>
      </c>
      <c r="C377" s="2" t="s">
        <v>284</v>
      </c>
      <c r="D377" s="2" t="s">
        <v>4</v>
      </c>
      <c r="E377" s="2" t="s">
        <v>5</v>
      </c>
      <c r="F377" s="1">
        <v>56.805271529197903</v>
      </c>
    </row>
    <row r="378" spans="1:6" ht="13" hidden="1">
      <c r="A378" s="2" t="s">
        <v>16</v>
      </c>
      <c r="B378" s="1" t="s">
        <v>349</v>
      </c>
      <c r="C378" s="2" t="s">
        <v>284</v>
      </c>
      <c r="D378" s="2" t="s">
        <v>4</v>
      </c>
      <c r="E378" s="2" t="s">
        <v>5</v>
      </c>
      <c r="F378" s="1">
        <v>34.3170899107756</v>
      </c>
    </row>
    <row r="379" spans="1:6" ht="13" hidden="1">
      <c r="A379" s="2" t="s">
        <v>17</v>
      </c>
      <c r="B379" s="1" t="s">
        <v>350</v>
      </c>
      <c r="C379" s="2" t="s">
        <v>284</v>
      </c>
      <c r="D379" s="2" t="s">
        <v>4</v>
      </c>
      <c r="E379" s="2" t="s">
        <v>5</v>
      </c>
      <c r="F379" s="1">
        <v>24.123092971704299</v>
      </c>
    </row>
    <row r="380" spans="1:6" ht="13" hidden="1">
      <c r="A380" s="2" t="s">
        <v>18</v>
      </c>
      <c r="B380" s="1" t="s">
        <v>351</v>
      </c>
      <c r="C380" s="2" t="s">
        <v>284</v>
      </c>
      <c r="D380" s="2" t="s">
        <v>4</v>
      </c>
      <c r="E380" s="2" t="s">
        <v>5</v>
      </c>
      <c r="F380" s="1">
        <v>27.159152634437799</v>
      </c>
    </row>
    <row r="381" spans="1:6" ht="13" hidden="1">
      <c r="A381" s="2" t="s">
        <v>19</v>
      </c>
      <c r="B381" s="1" t="s">
        <v>352</v>
      </c>
      <c r="C381" s="2" t="s">
        <v>284</v>
      </c>
      <c r="D381" s="2" t="s">
        <v>4</v>
      </c>
      <c r="E381" s="2" t="s">
        <v>5</v>
      </c>
      <c r="F381" s="1">
        <v>33.911596706336198</v>
      </c>
    </row>
    <row r="382" spans="1:6" ht="13" hidden="1">
      <c r="A382" s="2" t="s">
        <v>20</v>
      </c>
      <c r="B382" s="1" t="s">
        <v>353</v>
      </c>
      <c r="C382" s="2" t="s">
        <v>284</v>
      </c>
      <c r="D382" s="2" t="s">
        <v>4</v>
      </c>
      <c r="E382" s="2" t="s">
        <v>5</v>
      </c>
      <c r="F382" s="1">
        <v>40.596183958707897</v>
      </c>
    </row>
    <row r="383" spans="1:6" ht="13" hidden="1">
      <c r="A383" s="2" t="s">
        <v>21</v>
      </c>
      <c r="B383" s="1" t="s">
        <v>354</v>
      </c>
      <c r="C383" s="2" t="s">
        <v>284</v>
      </c>
      <c r="D383" s="2" t="s">
        <v>4</v>
      </c>
      <c r="E383" s="2" t="s">
        <v>5</v>
      </c>
      <c r="F383" s="1">
        <v>38.550501156514997</v>
      </c>
    </row>
    <row r="384" spans="1:6" ht="13" hidden="1">
      <c r="A384" s="2" t="s">
        <v>22</v>
      </c>
      <c r="B384" s="1" t="s">
        <v>355</v>
      </c>
      <c r="C384" s="2" t="s">
        <v>284</v>
      </c>
      <c r="D384" s="2" t="s">
        <v>4</v>
      </c>
      <c r="E384" s="2" t="s">
        <v>5</v>
      </c>
      <c r="F384" s="1">
        <v>19.953663159995099</v>
      </c>
    </row>
    <row r="385" spans="1:6" ht="13">
      <c r="A385" s="2" t="s">
        <v>23</v>
      </c>
      <c r="B385" s="1" t="s">
        <v>356</v>
      </c>
      <c r="C385" s="2" t="s">
        <v>284</v>
      </c>
      <c r="D385" s="2" t="s">
        <v>4</v>
      </c>
      <c r="E385" s="2" t="s">
        <v>5</v>
      </c>
      <c r="F385" s="1">
        <v>49.624187555222001</v>
      </c>
    </row>
    <row r="386" spans="1:6" ht="13" hidden="1">
      <c r="A386" s="2" t="s">
        <v>24</v>
      </c>
      <c r="B386" s="1" t="s">
        <v>357</v>
      </c>
      <c r="C386" s="2" t="s">
        <v>284</v>
      </c>
      <c r="D386" s="2" t="s">
        <v>4</v>
      </c>
      <c r="E386" s="2" t="s">
        <v>5</v>
      </c>
      <c r="F386" s="1">
        <v>31.053730717574101</v>
      </c>
    </row>
    <row r="387" spans="1:6" ht="13" hidden="1">
      <c r="A387" s="2" t="s">
        <v>25</v>
      </c>
      <c r="B387" s="1" t="s">
        <v>358</v>
      </c>
      <c r="C387" s="2" t="s">
        <v>284</v>
      </c>
      <c r="D387" s="2" t="s">
        <v>4</v>
      </c>
      <c r="E387" s="2" t="s">
        <v>5</v>
      </c>
      <c r="F387" s="1">
        <v>34.219788815017601</v>
      </c>
    </row>
    <row r="388" spans="1:6" ht="13" hidden="1">
      <c r="A388" s="2" t="s">
        <v>26</v>
      </c>
      <c r="B388" s="1" t="s">
        <v>359</v>
      </c>
      <c r="C388" s="2" t="s">
        <v>284</v>
      </c>
      <c r="D388" s="2" t="s">
        <v>4</v>
      </c>
      <c r="E388" s="2" t="s">
        <v>5</v>
      </c>
      <c r="F388" s="1">
        <v>41.918468578614601</v>
      </c>
    </row>
    <row r="389" spans="1:6" ht="13" hidden="1">
      <c r="A389" s="2" t="s">
        <v>27</v>
      </c>
      <c r="B389" s="1" t="s">
        <v>360</v>
      </c>
      <c r="C389" s="2" t="s">
        <v>284</v>
      </c>
      <c r="D389" s="2" t="s">
        <v>4</v>
      </c>
      <c r="E389" s="2" t="s">
        <v>5</v>
      </c>
      <c r="F389" s="1">
        <v>33.514707042031397</v>
      </c>
    </row>
    <row r="390" spans="1:6" ht="13" hidden="1">
      <c r="A390" s="2" t="s">
        <v>28</v>
      </c>
      <c r="B390" s="1" t="s">
        <v>361</v>
      </c>
      <c r="C390" s="2" t="s">
        <v>284</v>
      </c>
      <c r="D390" s="2" t="s">
        <v>4</v>
      </c>
      <c r="E390" s="2" t="s">
        <v>5</v>
      </c>
      <c r="F390" s="1">
        <v>27.9735929282757</v>
      </c>
    </row>
    <row r="391" spans="1:6" ht="13" hidden="1">
      <c r="A391" s="2" t="s">
        <v>29</v>
      </c>
      <c r="B391" s="1" t="s">
        <v>362</v>
      </c>
      <c r="C391" s="2" t="s">
        <v>284</v>
      </c>
      <c r="D391" s="2" t="s">
        <v>4</v>
      </c>
      <c r="E391" s="2" t="s">
        <v>5</v>
      </c>
      <c r="F391" s="1">
        <v>42.117085497683597</v>
      </c>
    </row>
    <row r="392" spans="1:6" ht="13" hidden="1">
      <c r="A392" s="2" t="s">
        <v>30</v>
      </c>
      <c r="B392" s="1" t="s">
        <v>363</v>
      </c>
      <c r="C392" s="2" t="s">
        <v>284</v>
      </c>
      <c r="D392" s="2" t="s">
        <v>4</v>
      </c>
      <c r="E392" s="2" t="s">
        <v>5</v>
      </c>
      <c r="F392" s="1">
        <v>36.478132319625203</v>
      </c>
    </row>
    <row r="393" spans="1:6" ht="13" hidden="1">
      <c r="A393" s="2" t="s">
        <v>31</v>
      </c>
      <c r="B393" s="1" t="s">
        <v>364</v>
      </c>
      <c r="C393" s="2" t="s">
        <v>284</v>
      </c>
      <c r="D393" s="2" t="s">
        <v>4</v>
      </c>
      <c r="E393" s="2" t="s">
        <v>5</v>
      </c>
      <c r="F393" s="1">
        <v>42.3335558558705</v>
      </c>
    </row>
    <row r="394" spans="1:6" ht="13" hidden="1">
      <c r="A394" s="2" t="s">
        <v>32</v>
      </c>
      <c r="B394" s="1" t="s">
        <v>365</v>
      </c>
      <c r="C394" s="2" t="s">
        <v>284</v>
      </c>
      <c r="D394" s="2" t="s">
        <v>4</v>
      </c>
      <c r="E394" s="2" t="s">
        <v>5</v>
      </c>
      <c r="F394" s="1">
        <v>19.499259028156899</v>
      </c>
    </row>
    <row r="395" spans="1:6" ht="13" hidden="1">
      <c r="A395" s="2" t="s">
        <v>33</v>
      </c>
      <c r="B395" s="1" t="s">
        <v>366</v>
      </c>
      <c r="C395" s="2" t="s">
        <v>284</v>
      </c>
      <c r="D395" s="2" t="s">
        <v>4</v>
      </c>
      <c r="E395" s="2" t="s">
        <v>5</v>
      </c>
      <c r="F395" s="1">
        <v>39.930122285999502</v>
      </c>
    </row>
    <row r="396" spans="1:6" ht="13" hidden="1">
      <c r="A396" s="2" t="s">
        <v>34</v>
      </c>
      <c r="B396" s="1" t="s">
        <v>367</v>
      </c>
      <c r="C396" s="2" t="s">
        <v>284</v>
      </c>
      <c r="D396" s="2" t="s">
        <v>4</v>
      </c>
      <c r="E396" s="2" t="s">
        <v>5</v>
      </c>
      <c r="F396" s="1">
        <v>55.183287347260503</v>
      </c>
    </row>
    <row r="397" spans="1:6" ht="13" hidden="1">
      <c r="A397" s="2" t="s">
        <v>35</v>
      </c>
      <c r="B397" s="1" t="s">
        <v>368</v>
      </c>
      <c r="C397" s="2" t="s">
        <v>284</v>
      </c>
      <c r="D397" s="2" t="s">
        <v>4</v>
      </c>
      <c r="E397" s="2" t="s">
        <v>5</v>
      </c>
      <c r="F397" s="1">
        <v>47.846889952153099</v>
      </c>
    </row>
    <row r="398" spans="1:6" ht="13" hidden="1">
      <c r="A398" s="2" t="s">
        <v>3</v>
      </c>
      <c r="B398" s="1" t="s">
        <v>336</v>
      </c>
      <c r="C398" s="2" t="s">
        <v>380</v>
      </c>
      <c r="D398" s="2" t="s">
        <v>4</v>
      </c>
      <c r="E398" s="2" t="s">
        <v>5</v>
      </c>
      <c r="F398" s="1">
        <v>38.585009812185703</v>
      </c>
    </row>
    <row r="399" spans="1:6" ht="13" hidden="1">
      <c r="A399" s="2" t="s">
        <v>4</v>
      </c>
      <c r="B399" s="1" t="s">
        <v>337</v>
      </c>
      <c r="C399" s="2" t="s">
        <v>380</v>
      </c>
      <c r="D399" s="2" t="s">
        <v>4</v>
      </c>
      <c r="E399" s="2" t="s">
        <v>5</v>
      </c>
      <c r="F399" s="1">
        <v>24.454148471615699</v>
      </c>
    </row>
    <row r="400" spans="1:6" ht="13" hidden="1">
      <c r="A400" s="2" t="s">
        <v>5</v>
      </c>
      <c r="B400" s="1" t="s">
        <v>338</v>
      </c>
      <c r="C400" s="2" t="s">
        <v>380</v>
      </c>
      <c r="D400" s="2" t="s">
        <v>4</v>
      </c>
      <c r="E400" s="2" t="s">
        <v>5</v>
      </c>
      <c r="F400" s="1">
        <v>34.514078110808398</v>
      </c>
    </row>
    <row r="401" spans="1:6" ht="13" hidden="1">
      <c r="A401" s="2" t="s">
        <v>6</v>
      </c>
      <c r="B401" s="1" t="s">
        <v>339</v>
      </c>
      <c r="C401" s="2" t="s">
        <v>380</v>
      </c>
      <c r="D401" s="2" t="s">
        <v>4</v>
      </c>
      <c r="E401" s="2" t="s">
        <v>5</v>
      </c>
      <c r="F401" s="1">
        <v>16.044925792218201</v>
      </c>
    </row>
    <row r="402" spans="1:6" ht="13" hidden="1">
      <c r="A402" s="2" t="s">
        <v>7</v>
      </c>
      <c r="B402" s="1" t="s">
        <v>340</v>
      </c>
      <c r="C402" s="2" t="s">
        <v>380</v>
      </c>
      <c r="D402" s="2" t="s">
        <v>4</v>
      </c>
      <c r="E402" s="2" t="s">
        <v>5</v>
      </c>
      <c r="F402" s="1">
        <v>24.211609466739301</v>
      </c>
    </row>
    <row r="403" spans="1:6" ht="13" hidden="1">
      <c r="A403" s="2" t="s">
        <v>8</v>
      </c>
      <c r="B403" s="1" t="s">
        <v>341</v>
      </c>
      <c r="C403" s="2" t="s">
        <v>380</v>
      </c>
      <c r="D403" s="2" t="s">
        <v>4</v>
      </c>
      <c r="E403" s="2" t="s">
        <v>5</v>
      </c>
      <c r="F403" s="1">
        <v>35.212448438914798</v>
      </c>
    </row>
    <row r="404" spans="1:6" ht="13" hidden="1">
      <c r="A404" s="2" t="s">
        <v>9</v>
      </c>
      <c r="B404" s="1" t="s">
        <v>342</v>
      </c>
      <c r="C404" s="2" t="s">
        <v>380</v>
      </c>
      <c r="D404" s="2" t="s">
        <v>4</v>
      </c>
      <c r="E404" s="2" t="s">
        <v>5</v>
      </c>
      <c r="F404" s="1">
        <v>7.0631445119367102</v>
      </c>
    </row>
    <row r="405" spans="1:6" ht="13" hidden="1">
      <c r="A405" s="2" t="s">
        <v>10</v>
      </c>
      <c r="B405" s="1" t="s">
        <v>343</v>
      </c>
      <c r="C405" s="2" t="s">
        <v>380</v>
      </c>
      <c r="D405" s="2" t="s">
        <v>4</v>
      </c>
      <c r="E405" s="2" t="s">
        <v>5</v>
      </c>
      <c r="F405" s="1">
        <v>51.332104254780802</v>
      </c>
    </row>
    <row r="406" spans="1:6" ht="13" hidden="1">
      <c r="A406" s="2" t="s">
        <v>11</v>
      </c>
      <c r="B406" s="1" t="s">
        <v>344</v>
      </c>
      <c r="C406" s="2" t="s">
        <v>380</v>
      </c>
      <c r="D406" s="2" t="s">
        <v>4</v>
      </c>
      <c r="E406" s="2" t="s">
        <v>5</v>
      </c>
      <c r="F406" s="1">
        <v>64.161621479336702</v>
      </c>
    </row>
    <row r="407" spans="1:6" ht="13" hidden="1">
      <c r="A407" s="2" t="s">
        <v>12</v>
      </c>
      <c r="B407" s="1" t="s">
        <v>345</v>
      </c>
      <c r="C407" s="2" t="s">
        <v>380</v>
      </c>
      <c r="D407" s="2" t="s">
        <v>4</v>
      </c>
      <c r="E407" s="2" t="s">
        <v>5</v>
      </c>
      <c r="F407" s="1">
        <v>50.298608192942901</v>
      </c>
    </row>
    <row r="408" spans="1:6" ht="13" hidden="1">
      <c r="A408" s="2" t="s">
        <v>13</v>
      </c>
      <c r="B408" s="1" t="s">
        <v>346</v>
      </c>
      <c r="C408" s="2" t="s">
        <v>380</v>
      </c>
      <c r="D408" s="2" t="s">
        <v>4</v>
      </c>
      <c r="E408" s="2" t="s">
        <v>5</v>
      </c>
      <c r="F408" s="1">
        <v>68.056146320714603</v>
      </c>
    </row>
    <row r="409" spans="1:6" ht="13" hidden="1">
      <c r="A409" s="2" t="s">
        <v>14</v>
      </c>
      <c r="B409" s="1" t="s">
        <v>347</v>
      </c>
      <c r="C409" s="2" t="s">
        <v>380</v>
      </c>
      <c r="D409" s="2" t="s">
        <v>4</v>
      </c>
      <c r="E409" s="2" t="s">
        <v>5</v>
      </c>
      <c r="F409" s="1">
        <v>30.133188694027599</v>
      </c>
    </row>
    <row r="410" spans="1:6" ht="13" hidden="1">
      <c r="A410" s="2" t="s">
        <v>15</v>
      </c>
      <c r="B410" s="1" t="s">
        <v>348</v>
      </c>
      <c r="C410" s="2" t="s">
        <v>380</v>
      </c>
      <c r="D410" s="2" t="s">
        <v>4</v>
      </c>
      <c r="E410" s="2" t="s">
        <v>5</v>
      </c>
      <c r="F410" s="1">
        <v>56.119722073757401</v>
      </c>
    </row>
    <row r="411" spans="1:6" ht="13" hidden="1">
      <c r="A411" s="2" t="s">
        <v>16</v>
      </c>
      <c r="B411" s="1" t="s">
        <v>349</v>
      </c>
      <c r="C411" s="2" t="s">
        <v>380</v>
      </c>
      <c r="D411" s="2" t="s">
        <v>4</v>
      </c>
      <c r="E411" s="2" t="s">
        <v>5</v>
      </c>
      <c r="F411" s="1">
        <v>60.3700097370983</v>
      </c>
    </row>
    <row r="412" spans="1:6" ht="13" hidden="1">
      <c r="A412" s="2" t="s">
        <v>17</v>
      </c>
      <c r="B412" s="1" t="s">
        <v>350</v>
      </c>
      <c r="C412" s="2" t="s">
        <v>380</v>
      </c>
      <c r="D412" s="2" t="s">
        <v>4</v>
      </c>
      <c r="E412" s="2" t="s">
        <v>5</v>
      </c>
      <c r="F412" s="1">
        <v>39.5194435662346</v>
      </c>
    </row>
    <row r="413" spans="1:6" ht="13" hidden="1">
      <c r="A413" s="2" t="s">
        <v>18</v>
      </c>
      <c r="B413" s="1" t="s">
        <v>351</v>
      </c>
      <c r="C413" s="2" t="s">
        <v>380</v>
      </c>
      <c r="D413" s="2" t="s">
        <v>4</v>
      </c>
      <c r="E413" s="2" t="s">
        <v>5</v>
      </c>
      <c r="F413" s="1">
        <v>30.760442071496101</v>
      </c>
    </row>
    <row r="414" spans="1:6" ht="13" hidden="1">
      <c r="A414" s="2" t="s">
        <v>19</v>
      </c>
      <c r="B414" s="1" t="s">
        <v>352</v>
      </c>
      <c r="C414" s="2" t="s">
        <v>380</v>
      </c>
      <c r="D414" s="2" t="s">
        <v>4</v>
      </c>
      <c r="E414" s="2" t="s">
        <v>5</v>
      </c>
      <c r="F414" s="1">
        <v>44.864640098045697</v>
      </c>
    </row>
    <row r="415" spans="1:6" ht="13" hidden="1">
      <c r="A415" s="2" t="s">
        <v>20</v>
      </c>
      <c r="B415" s="1" t="s">
        <v>353</v>
      </c>
      <c r="C415" s="2" t="s">
        <v>380</v>
      </c>
      <c r="D415" s="2" t="s">
        <v>4</v>
      </c>
      <c r="E415" s="2" t="s">
        <v>5</v>
      </c>
      <c r="F415" s="1">
        <v>8.8331419485911091</v>
      </c>
    </row>
    <row r="416" spans="1:6" ht="13" hidden="1">
      <c r="A416" s="2" t="s">
        <v>21</v>
      </c>
      <c r="B416" s="1" t="s">
        <v>354</v>
      </c>
      <c r="C416" s="2" t="s">
        <v>380</v>
      </c>
      <c r="D416" s="2" t="s">
        <v>4</v>
      </c>
      <c r="E416" s="2" t="s">
        <v>5</v>
      </c>
      <c r="F416" s="1">
        <v>30.537459283387602</v>
      </c>
    </row>
    <row r="417" spans="1:6" ht="13" hidden="1">
      <c r="A417" s="2" t="s">
        <v>22</v>
      </c>
      <c r="B417" s="1" t="s">
        <v>355</v>
      </c>
      <c r="C417" s="2" t="s">
        <v>380</v>
      </c>
      <c r="D417" s="2" t="s">
        <v>4</v>
      </c>
      <c r="E417" s="2" t="s">
        <v>5</v>
      </c>
      <c r="F417" s="1">
        <v>19.478200647109102</v>
      </c>
    </row>
    <row r="418" spans="1:6" ht="13">
      <c r="A418" s="2" t="s">
        <v>23</v>
      </c>
      <c r="B418" s="1" t="s">
        <v>356</v>
      </c>
      <c r="C418" s="2" t="s">
        <v>380</v>
      </c>
      <c r="D418" s="2" t="s">
        <v>4</v>
      </c>
      <c r="E418" s="2" t="s">
        <v>5</v>
      </c>
      <c r="F418" s="1">
        <v>47.225501770956299</v>
      </c>
    </row>
    <row r="419" spans="1:6" ht="13" hidden="1">
      <c r="A419" s="2" t="s">
        <v>24</v>
      </c>
      <c r="B419" s="1" t="s">
        <v>357</v>
      </c>
      <c r="C419" s="2" t="s">
        <v>380</v>
      </c>
      <c r="D419" s="2" t="s">
        <v>4</v>
      </c>
      <c r="E419" s="2" t="s">
        <v>5</v>
      </c>
      <c r="F419" s="1">
        <v>37.258710214435801</v>
      </c>
    </row>
    <row r="420" spans="1:6" ht="13" hidden="1">
      <c r="A420" s="2" t="s">
        <v>25</v>
      </c>
      <c r="B420" s="1" t="s">
        <v>358</v>
      </c>
      <c r="C420" s="2" t="s">
        <v>380</v>
      </c>
      <c r="D420" s="2" t="s">
        <v>4</v>
      </c>
      <c r="E420" s="2" t="s">
        <v>5</v>
      </c>
      <c r="F420" s="1">
        <v>33.488016074247703</v>
      </c>
    </row>
    <row r="421" spans="1:6" ht="13" hidden="1">
      <c r="A421" s="2" t="s">
        <v>26</v>
      </c>
      <c r="B421" s="1" t="s">
        <v>359</v>
      </c>
      <c r="C421" s="2" t="s">
        <v>380</v>
      </c>
      <c r="D421" s="2" t="s">
        <v>4</v>
      </c>
      <c r="E421" s="2" t="s">
        <v>5</v>
      </c>
      <c r="F421" s="1">
        <v>20.891364902507</v>
      </c>
    </row>
    <row r="422" spans="1:6" ht="13" hidden="1">
      <c r="A422" s="2" t="s">
        <v>27</v>
      </c>
      <c r="B422" s="1" t="s">
        <v>360</v>
      </c>
      <c r="C422" s="2" t="s">
        <v>380</v>
      </c>
      <c r="D422" s="2" t="s">
        <v>4</v>
      </c>
      <c r="E422" s="2" t="s">
        <v>5</v>
      </c>
      <c r="F422" s="1">
        <v>25.813625623001901</v>
      </c>
    </row>
    <row r="423" spans="1:6" ht="13" hidden="1">
      <c r="A423" s="2" t="s">
        <v>28</v>
      </c>
      <c r="B423" s="1" t="s">
        <v>361</v>
      </c>
      <c r="C423" s="2" t="s">
        <v>380</v>
      </c>
      <c r="D423" s="2" t="s">
        <v>4</v>
      </c>
      <c r="E423" s="2" t="s">
        <v>5</v>
      </c>
      <c r="F423" s="1">
        <v>30.769822496586499</v>
      </c>
    </row>
    <row r="424" spans="1:6" ht="13" hidden="1">
      <c r="A424" s="2" t="s">
        <v>29</v>
      </c>
      <c r="B424" s="1" t="s">
        <v>362</v>
      </c>
      <c r="C424" s="2" t="s">
        <v>380</v>
      </c>
      <c r="D424" s="2" t="s">
        <v>4</v>
      </c>
      <c r="E424" s="2" t="s">
        <v>5</v>
      </c>
      <c r="F424" s="1">
        <v>34.423407917383798</v>
      </c>
    </row>
    <row r="425" spans="1:6" ht="13" hidden="1">
      <c r="A425" s="2" t="s">
        <v>30</v>
      </c>
      <c r="B425" s="1" t="s">
        <v>363</v>
      </c>
      <c r="C425" s="2" t="s">
        <v>380</v>
      </c>
      <c r="D425" s="2" t="s">
        <v>4</v>
      </c>
      <c r="E425" s="2" t="s">
        <v>5</v>
      </c>
      <c r="F425" s="1">
        <v>53.687538525779999</v>
      </c>
    </row>
    <row r="426" spans="1:6" ht="13" hidden="1">
      <c r="A426" s="2" t="s">
        <v>31</v>
      </c>
      <c r="B426" s="1" t="s">
        <v>364</v>
      </c>
      <c r="C426" s="2" t="s">
        <v>380</v>
      </c>
      <c r="D426" s="2" t="s">
        <v>4</v>
      </c>
      <c r="E426" s="2" t="s">
        <v>5</v>
      </c>
      <c r="F426" s="1">
        <v>32.2081937644937</v>
      </c>
    </row>
    <row r="427" spans="1:6" ht="13" hidden="1">
      <c r="A427" s="2" t="s">
        <v>32</v>
      </c>
      <c r="B427" s="1" t="s">
        <v>365</v>
      </c>
      <c r="C427" s="2" t="s">
        <v>380</v>
      </c>
      <c r="D427" s="2" t="s">
        <v>4</v>
      </c>
      <c r="E427" s="2" t="s">
        <v>5</v>
      </c>
      <c r="F427" s="1">
        <v>43.555731538309203</v>
      </c>
    </row>
    <row r="428" spans="1:6" ht="13" hidden="1">
      <c r="A428" s="2" t="s">
        <v>33</v>
      </c>
      <c r="B428" s="1" t="s">
        <v>366</v>
      </c>
      <c r="C428" s="2" t="s">
        <v>380</v>
      </c>
      <c r="D428" s="2" t="s">
        <v>4</v>
      </c>
      <c r="E428" s="2" t="s">
        <v>5</v>
      </c>
      <c r="F428" s="1">
        <v>39.222237556018797</v>
      </c>
    </row>
    <row r="429" spans="1:6" ht="13" hidden="1">
      <c r="A429" s="2" t="s">
        <v>34</v>
      </c>
      <c r="B429" s="1" t="s">
        <v>367</v>
      </c>
      <c r="C429" s="2" t="s">
        <v>380</v>
      </c>
      <c r="D429" s="2" t="s">
        <v>4</v>
      </c>
      <c r="E429" s="2" t="s">
        <v>5</v>
      </c>
      <c r="F429" s="1">
        <v>47.789725209079997</v>
      </c>
    </row>
    <row r="430" spans="1:6" ht="13" hidden="1">
      <c r="A430" s="2" t="s">
        <v>35</v>
      </c>
      <c r="B430" s="1" t="s">
        <v>368</v>
      </c>
      <c r="C430" s="2" t="s">
        <v>380</v>
      </c>
      <c r="D430" s="2" t="s">
        <v>4</v>
      </c>
      <c r="E430" s="2" t="s">
        <v>5</v>
      </c>
      <c r="F430" s="1">
        <v>19.774569903104599</v>
      </c>
    </row>
    <row r="431" spans="1:6" ht="13" hidden="1">
      <c r="A431" s="2" t="s">
        <v>3</v>
      </c>
      <c r="B431" s="1" t="s">
        <v>336</v>
      </c>
      <c r="C431" s="2" t="s">
        <v>381</v>
      </c>
      <c r="D431" s="2" t="s">
        <v>4</v>
      </c>
      <c r="E431" s="2" t="s">
        <v>5</v>
      </c>
      <c r="F431" s="1">
        <v>35.044571469754899</v>
      </c>
    </row>
    <row r="432" spans="1:6" ht="13" hidden="1">
      <c r="A432" s="2" t="s">
        <v>4</v>
      </c>
      <c r="B432" s="1" t="s">
        <v>337</v>
      </c>
      <c r="C432" s="2" t="s">
        <v>381</v>
      </c>
      <c r="D432" s="2" t="s">
        <v>4</v>
      </c>
      <c r="E432" s="2" t="s">
        <v>5</v>
      </c>
      <c r="F432" s="1">
        <v>21.048938782669701</v>
      </c>
    </row>
    <row r="433" spans="1:6" ht="13" hidden="1">
      <c r="A433" s="2" t="s">
        <v>5</v>
      </c>
      <c r="B433" s="1" t="s">
        <v>338</v>
      </c>
      <c r="C433" s="2" t="s">
        <v>381</v>
      </c>
      <c r="D433" s="2" t="s">
        <v>4</v>
      </c>
      <c r="E433" s="2" t="s">
        <v>5</v>
      </c>
      <c r="F433" s="1">
        <v>33.888731996611099</v>
      </c>
    </row>
    <row r="434" spans="1:6" ht="13" hidden="1">
      <c r="A434" s="2" t="s">
        <v>6</v>
      </c>
      <c r="B434" s="1" t="s">
        <v>339</v>
      </c>
      <c r="C434" s="2" t="s">
        <v>381</v>
      </c>
      <c r="D434" s="2" t="s">
        <v>4</v>
      </c>
      <c r="E434" s="2" t="s">
        <v>5</v>
      </c>
      <c r="F434" s="1">
        <v>24.437927663734101</v>
      </c>
    </row>
    <row r="435" spans="1:6" ht="13" hidden="1">
      <c r="A435" s="2" t="s">
        <v>7</v>
      </c>
      <c r="B435" s="1" t="s">
        <v>340</v>
      </c>
      <c r="C435" s="2" t="s">
        <v>381</v>
      </c>
      <c r="D435" s="2" t="s">
        <v>4</v>
      </c>
      <c r="E435" s="2" t="s">
        <v>5</v>
      </c>
      <c r="F435" s="1">
        <v>35.710034519700002</v>
      </c>
    </row>
    <row r="436" spans="1:6" ht="13" hidden="1">
      <c r="A436" s="2" t="s">
        <v>8</v>
      </c>
      <c r="B436" s="1" t="s">
        <v>341</v>
      </c>
      <c r="C436" s="2" t="s">
        <v>381</v>
      </c>
      <c r="D436" s="2" t="s">
        <v>4</v>
      </c>
      <c r="E436" s="2" t="s">
        <v>5</v>
      </c>
      <c r="F436" s="1">
        <v>26.6946960975691</v>
      </c>
    </row>
    <row r="437" spans="1:6" ht="13" hidden="1">
      <c r="A437" s="2" t="s">
        <v>9</v>
      </c>
      <c r="B437" s="1" t="s">
        <v>342</v>
      </c>
      <c r="C437" s="2" t="s">
        <v>381</v>
      </c>
      <c r="D437" s="2" t="s">
        <v>4</v>
      </c>
      <c r="E437" s="2" t="s">
        <v>5</v>
      </c>
      <c r="F437" s="1">
        <v>7.5665859564164704</v>
      </c>
    </row>
    <row r="438" spans="1:6" ht="13" hidden="1">
      <c r="A438" s="2" t="s">
        <v>10</v>
      </c>
      <c r="B438" s="1" t="s">
        <v>343</v>
      </c>
      <c r="C438" s="2" t="s">
        <v>381</v>
      </c>
      <c r="D438" s="2" t="s">
        <v>4</v>
      </c>
      <c r="E438" s="2" t="s">
        <v>5</v>
      </c>
      <c r="F438" s="1">
        <v>53.489650119069402</v>
      </c>
    </row>
    <row r="439" spans="1:6" ht="13" hidden="1">
      <c r="A439" s="2" t="s">
        <v>11</v>
      </c>
      <c r="B439" s="1" t="s">
        <v>344</v>
      </c>
      <c r="C439" s="2" t="s">
        <v>381</v>
      </c>
      <c r="D439" s="2" t="s">
        <v>4</v>
      </c>
      <c r="E439" s="2" t="s">
        <v>5</v>
      </c>
      <c r="F439" s="1">
        <v>48.362135671911297</v>
      </c>
    </row>
    <row r="440" spans="1:6" ht="13" hidden="1">
      <c r="A440" s="2" t="s">
        <v>12</v>
      </c>
      <c r="B440" s="1" t="s">
        <v>345</v>
      </c>
      <c r="C440" s="2" t="s">
        <v>381</v>
      </c>
      <c r="D440" s="2" t="s">
        <v>4</v>
      </c>
      <c r="E440" s="2" t="s">
        <v>5</v>
      </c>
      <c r="F440" s="1">
        <v>52.8145473993849</v>
      </c>
    </row>
    <row r="441" spans="1:6" ht="13" hidden="1">
      <c r="A441" s="2" t="s">
        <v>13</v>
      </c>
      <c r="B441" s="1" t="s">
        <v>346</v>
      </c>
      <c r="C441" s="2" t="s">
        <v>381</v>
      </c>
      <c r="D441" s="2" t="s">
        <v>4</v>
      </c>
      <c r="E441" s="2" t="s">
        <v>5</v>
      </c>
      <c r="F441" s="1">
        <v>34.196802598956999</v>
      </c>
    </row>
    <row r="442" spans="1:6" ht="13" hidden="1">
      <c r="A442" s="2" t="s">
        <v>14</v>
      </c>
      <c r="B442" s="1" t="s">
        <v>347</v>
      </c>
      <c r="C442" s="2" t="s">
        <v>381</v>
      </c>
      <c r="D442" s="2" t="s">
        <v>4</v>
      </c>
      <c r="E442" s="2" t="s">
        <v>5</v>
      </c>
      <c r="F442" s="1">
        <v>30.3603337901841</v>
      </c>
    </row>
    <row r="443" spans="1:6" ht="13" hidden="1">
      <c r="A443" s="2" t="s">
        <v>15</v>
      </c>
      <c r="B443" s="1" t="s">
        <v>348</v>
      </c>
      <c r="C443" s="2" t="s">
        <v>381</v>
      </c>
      <c r="D443" s="2" t="s">
        <v>4</v>
      </c>
      <c r="E443" s="2" t="s">
        <v>5</v>
      </c>
      <c r="F443" s="1">
        <v>45.1646456628254</v>
      </c>
    </row>
    <row r="444" spans="1:6" ht="13" hidden="1">
      <c r="A444" s="2" t="s">
        <v>16</v>
      </c>
      <c r="B444" s="1" t="s">
        <v>349</v>
      </c>
      <c r="C444" s="2" t="s">
        <v>381</v>
      </c>
      <c r="D444" s="2" t="s">
        <v>4</v>
      </c>
      <c r="E444" s="2" t="s">
        <v>5</v>
      </c>
      <c r="F444" s="1">
        <v>27.495188342040102</v>
      </c>
    </row>
    <row r="445" spans="1:6" ht="13" hidden="1">
      <c r="A445" s="2" t="s">
        <v>17</v>
      </c>
      <c r="B445" s="1" t="s">
        <v>350</v>
      </c>
      <c r="C445" s="2" t="s">
        <v>381</v>
      </c>
      <c r="D445" s="2" t="s">
        <v>4</v>
      </c>
      <c r="E445" s="2" t="s">
        <v>5</v>
      </c>
      <c r="F445" s="1">
        <v>28.546183647114798</v>
      </c>
    </row>
    <row r="446" spans="1:6" ht="13" hidden="1">
      <c r="A446" s="2" t="s">
        <v>18</v>
      </c>
      <c r="B446" s="1" t="s">
        <v>351</v>
      </c>
      <c r="C446" s="2" t="s">
        <v>381</v>
      </c>
      <c r="D446" s="2" t="s">
        <v>4</v>
      </c>
      <c r="E446" s="2" t="s">
        <v>5</v>
      </c>
      <c r="F446" s="1">
        <v>31.782667095480399</v>
      </c>
    </row>
    <row r="447" spans="1:6" ht="13" hidden="1">
      <c r="A447" s="2" t="s">
        <v>19</v>
      </c>
      <c r="B447" s="1" t="s">
        <v>352</v>
      </c>
      <c r="C447" s="2" t="s">
        <v>381</v>
      </c>
      <c r="D447" s="2" t="s">
        <v>4</v>
      </c>
      <c r="E447" s="2" t="s">
        <v>5</v>
      </c>
      <c r="F447" s="1">
        <v>35.907448551358897</v>
      </c>
    </row>
    <row r="448" spans="1:6" ht="13" hidden="1">
      <c r="A448" s="2" t="s">
        <v>20</v>
      </c>
      <c r="B448" s="1" t="s">
        <v>353</v>
      </c>
      <c r="C448" s="2" t="s">
        <v>381</v>
      </c>
      <c r="D448" s="2" t="s">
        <v>4</v>
      </c>
      <c r="E448" s="2" t="s">
        <v>5</v>
      </c>
      <c r="F448" s="1">
        <v>26.8456375838926</v>
      </c>
    </row>
    <row r="449" spans="1:6" ht="13" hidden="1">
      <c r="A449" s="2" t="s">
        <v>21</v>
      </c>
      <c r="B449" s="1" t="s">
        <v>354</v>
      </c>
      <c r="C449" s="2" t="s">
        <v>381</v>
      </c>
      <c r="D449" s="2" t="s">
        <v>4</v>
      </c>
      <c r="E449" s="2" t="s">
        <v>5</v>
      </c>
      <c r="F449" s="1">
        <v>69.787416791926105</v>
      </c>
    </row>
    <row r="450" spans="1:6" ht="13" hidden="1">
      <c r="A450" s="2" t="s">
        <v>22</v>
      </c>
      <c r="B450" s="1" t="s">
        <v>355</v>
      </c>
      <c r="C450" s="2" t="s">
        <v>381</v>
      </c>
      <c r="D450" s="2" t="s">
        <v>4</v>
      </c>
      <c r="E450" s="2" t="s">
        <v>5</v>
      </c>
      <c r="F450" s="1">
        <v>31.7840380560882</v>
      </c>
    </row>
    <row r="451" spans="1:6" ht="13">
      <c r="A451" s="2" t="s">
        <v>23</v>
      </c>
      <c r="B451" s="1" t="s">
        <v>356</v>
      </c>
      <c r="C451" s="2" t="s">
        <v>381</v>
      </c>
      <c r="D451" s="2" t="s">
        <v>4</v>
      </c>
      <c r="E451" s="2" t="s">
        <v>5</v>
      </c>
      <c r="F451" s="1">
        <v>45.633738544030201</v>
      </c>
    </row>
    <row r="452" spans="1:6" ht="13" hidden="1">
      <c r="A452" s="2" t="s">
        <v>24</v>
      </c>
      <c r="B452" s="1" t="s">
        <v>357</v>
      </c>
      <c r="C452" s="2" t="s">
        <v>381</v>
      </c>
      <c r="D452" s="2" t="s">
        <v>4</v>
      </c>
      <c r="E452" s="2" t="s">
        <v>5</v>
      </c>
      <c r="F452" s="1">
        <v>30.227341425776</v>
      </c>
    </row>
    <row r="453" spans="1:6" ht="13" hidden="1">
      <c r="A453" s="2" t="s">
        <v>25</v>
      </c>
      <c r="B453" s="1" t="s">
        <v>358</v>
      </c>
      <c r="C453" s="2" t="s">
        <v>381</v>
      </c>
      <c r="D453" s="2" t="s">
        <v>4</v>
      </c>
      <c r="E453" s="2" t="s">
        <v>5</v>
      </c>
      <c r="F453" s="1">
        <v>14.464453605265099</v>
      </c>
    </row>
    <row r="454" spans="1:6" ht="13" hidden="1">
      <c r="A454" s="2" t="s">
        <v>26</v>
      </c>
      <c r="B454" s="1" t="s">
        <v>359</v>
      </c>
      <c r="C454" s="2" t="s">
        <v>381</v>
      </c>
      <c r="D454" s="2" t="s">
        <v>4</v>
      </c>
      <c r="E454" s="2" t="s">
        <v>5</v>
      </c>
      <c r="F454" s="1">
        <v>17.1632568996293</v>
      </c>
    </row>
    <row r="455" spans="1:6" ht="13" hidden="1">
      <c r="A455" s="2" t="s">
        <v>27</v>
      </c>
      <c r="B455" s="1" t="s">
        <v>360</v>
      </c>
      <c r="C455" s="2" t="s">
        <v>381</v>
      </c>
      <c r="D455" s="2" t="s">
        <v>4</v>
      </c>
      <c r="E455" s="2" t="s">
        <v>5</v>
      </c>
      <c r="F455" s="1">
        <v>30.3459437588509</v>
      </c>
    </row>
    <row r="456" spans="1:6" ht="13" hidden="1">
      <c r="A456" s="2" t="s">
        <v>28</v>
      </c>
      <c r="B456" s="1" t="s">
        <v>361</v>
      </c>
      <c r="C456" s="2" t="s">
        <v>381</v>
      </c>
      <c r="D456" s="2" t="s">
        <v>4</v>
      </c>
      <c r="E456" s="2" t="s">
        <v>5</v>
      </c>
      <c r="F456" s="1">
        <v>23.7802703024058</v>
      </c>
    </row>
    <row r="457" spans="1:6" ht="13" hidden="1">
      <c r="A457" s="2" t="s">
        <v>29</v>
      </c>
      <c r="B457" s="1" t="s">
        <v>362</v>
      </c>
      <c r="C457" s="2" t="s">
        <v>381</v>
      </c>
      <c r="D457" s="2" t="s">
        <v>4</v>
      </c>
      <c r="E457" s="2" t="s">
        <v>5</v>
      </c>
      <c r="F457" s="1">
        <v>38.142057975928097</v>
      </c>
    </row>
    <row r="458" spans="1:6" ht="13" hidden="1">
      <c r="A458" s="2" t="s">
        <v>30</v>
      </c>
      <c r="B458" s="1" t="s">
        <v>363</v>
      </c>
      <c r="C458" s="2" t="s">
        <v>381</v>
      </c>
      <c r="D458" s="2" t="s">
        <v>4</v>
      </c>
      <c r="E458" s="2" t="s">
        <v>5</v>
      </c>
      <c r="F458" s="1">
        <v>44.955240217348802</v>
      </c>
    </row>
    <row r="459" spans="1:6" ht="13" hidden="1">
      <c r="A459" s="2" t="s">
        <v>31</v>
      </c>
      <c r="B459" s="1" t="s">
        <v>364</v>
      </c>
      <c r="C459" s="2" t="s">
        <v>381</v>
      </c>
      <c r="D459" s="2" t="s">
        <v>4</v>
      </c>
      <c r="E459" s="2" t="s">
        <v>5</v>
      </c>
      <c r="F459" s="1">
        <v>21.559229837974101</v>
      </c>
    </row>
    <row r="460" spans="1:6" ht="13" hidden="1">
      <c r="A460" s="2" t="s">
        <v>32</v>
      </c>
      <c r="B460" s="1" t="s">
        <v>365</v>
      </c>
      <c r="C460" s="2" t="s">
        <v>381</v>
      </c>
      <c r="D460" s="2" t="s">
        <v>4</v>
      </c>
      <c r="E460" s="2" t="s">
        <v>5</v>
      </c>
      <c r="F460" s="1">
        <v>24.353614482282701</v>
      </c>
    </row>
    <row r="461" spans="1:6" ht="13" hidden="1">
      <c r="A461" s="2" t="s">
        <v>33</v>
      </c>
      <c r="B461" s="1" t="s">
        <v>366</v>
      </c>
      <c r="C461" s="2" t="s">
        <v>381</v>
      </c>
      <c r="D461" s="2" t="s">
        <v>4</v>
      </c>
      <c r="E461" s="2" t="s">
        <v>5</v>
      </c>
      <c r="F461" s="1">
        <v>33.676218466813602</v>
      </c>
    </row>
    <row r="462" spans="1:6" ht="13" hidden="1">
      <c r="A462" s="2" t="s">
        <v>34</v>
      </c>
      <c r="B462" s="1" t="s">
        <v>367</v>
      </c>
      <c r="C462" s="2" t="s">
        <v>381</v>
      </c>
      <c r="D462" s="2" t="s">
        <v>4</v>
      </c>
      <c r="E462" s="2" t="s">
        <v>5</v>
      </c>
      <c r="F462" s="1">
        <v>42.106371220295301</v>
      </c>
    </row>
    <row r="463" spans="1:6" ht="13" hidden="1">
      <c r="A463" s="2" t="s">
        <v>35</v>
      </c>
      <c r="B463" s="1" t="s">
        <v>368</v>
      </c>
      <c r="C463" s="2" t="s">
        <v>381</v>
      </c>
      <c r="D463" s="2" t="s">
        <v>4</v>
      </c>
      <c r="E463" s="2" t="s">
        <v>5</v>
      </c>
      <c r="F463" s="1">
        <v>32.132643552585101</v>
      </c>
    </row>
    <row r="464" spans="1:6" ht="13" hidden="1">
      <c r="A464" s="2" t="s">
        <v>3</v>
      </c>
      <c r="B464" s="1" t="s">
        <v>336</v>
      </c>
      <c r="C464" s="2" t="s">
        <v>382</v>
      </c>
      <c r="D464" s="2" t="s">
        <v>4</v>
      </c>
      <c r="E464" s="2" t="s">
        <v>5</v>
      </c>
      <c r="F464" s="1">
        <v>37.979722009014999</v>
      </c>
    </row>
    <row r="465" spans="1:8" ht="16" hidden="1">
      <c r="A465" s="2" t="s">
        <v>4</v>
      </c>
      <c r="B465" s="1" t="s">
        <v>337</v>
      </c>
      <c r="C465" s="2" t="s">
        <v>382</v>
      </c>
      <c r="D465" s="2" t="s">
        <v>4</v>
      </c>
      <c r="E465" s="2" t="s">
        <v>5</v>
      </c>
      <c r="F465" s="1">
        <v>13.9591694294189</v>
      </c>
      <c r="H465" s="5"/>
    </row>
    <row r="466" spans="1:8" ht="13" hidden="1">
      <c r="A466" s="2" t="s">
        <v>5</v>
      </c>
      <c r="B466" s="1" t="s">
        <v>338</v>
      </c>
      <c r="C466" s="2" t="s">
        <v>382</v>
      </c>
      <c r="D466" s="2" t="s">
        <v>4</v>
      </c>
      <c r="E466" s="2" t="s">
        <v>5</v>
      </c>
      <c r="F466" s="1">
        <v>30.595659240845201</v>
      </c>
    </row>
    <row r="467" spans="1:8" ht="13" hidden="1">
      <c r="A467" s="2" t="s">
        <v>6</v>
      </c>
      <c r="B467" s="1" t="s">
        <v>339</v>
      </c>
      <c r="C467" s="2" t="s">
        <v>382</v>
      </c>
      <c r="D467" s="2" t="s">
        <v>4</v>
      </c>
      <c r="E467" s="2" t="s">
        <v>5</v>
      </c>
      <c r="F467" s="1">
        <v>0</v>
      </c>
    </row>
    <row r="468" spans="1:8" ht="13" hidden="1">
      <c r="A468" s="2" t="s">
        <v>7</v>
      </c>
      <c r="B468" s="1" t="s">
        <v>340</v>
      </c>
      <c r="C468" s="2" t="s">
        <v>382</v>
      </c>
      <c r="D468" s="2" t="s">
        <v>4</v>
      </c>
      <c r="E468" s="2" t="s">
        <v>5</v>
      </c>
      <c r="F468" s="1">
        <v>45.481125332986799</v>
      </c>
    </row>
    <row r="469" spans="1:8" ht="13" hidden="1">
      <c r="A469" s="2" t="s">
        <v>8</v>
      </c>
      <c r="B469" s="1" t="s">
        <v>341</v>
      </c>
      <c r="C469" s="2" t="s">
        <v>382</v>
      </c>
      <c r="D469" s="2" t="s">
        <v>4</v>
      </c>
      <c r="E469" s="2" t="s">
        <v>5</v>
      </c>
      <c r="F469" s="1">
        <v>41.193937625512802</v>
      </c>
    </row>
    <row r="470" spans="1:8" ht="13" hidden="1">
      <c r="A470" s="2" t="s">
        <v>9</v>
      </c>
      <c r="B470" s="1" t="s">
        <v>342</v>
      </c>
      <c r="C470" s="2" t="s">
        <v>382</v>
      </c>
      <c r="D470" s="2" t="s">
        <v>4</v>
      </c>
      <c r="E470" s="2" t="s">
        <v>5</v>
      </c>
      <c r="F470" s="1">
        <v>23.786869647954301</v>
      </c>
    </row>
    <row r="471" spans="1:8" ht="13" hidden="1">
      <c r="A471" s="2" t="s">
        <v>10</v>
      </c>
      <c r="B471" s="1" t="s">
        <v>343</v>
      </c>
      <c r="C471" s="2" t="s">
        <v>382</v>
      </c>
      <c r="D471" s="2" t="s">
        <v>4</v>
      </c>
      <c r="E471" s="2" t="s">
        <v>5</v>
      </c>
      <c r="F471" s="1">
        <v>47.871296841279197</v>
      </c>
    </row>
    <row r="472" spans="1:8" ht="13" hidden="1">
      <c r="A472" s="2" t="s">
        <v>11</v>
      </c>
      <c r="B472" s="1" t="s">
        <v>344</v>
      </c>
      <c r="C472" s="2" t="s">
        <v>382</v>
      </c>
      <c r="D472" s="2" t="s">
        <v>4</v>
      </c>
      <c r="E472" s="2" t="s">
        <v>5</v>
      </c>
      <c r="F472" s="1">
        <v>42.541355105780703</v>
      </c>
    </row>
    <row r="473" spans="1:8" ht="13" hidden="1">
      <c r="A473" s="2" t="s">
        <v>12</v>
      </c>
      <c r="B473" s="1" t="s">
        <v>345</v>
      </c>
      <c r="C473" s="2" t="s">
        <v>382</v>
      </c>
      <c r="D473" s="2" t="s">
        <v>4</v>
      </c>
      <c r="E473" s="2" t="s">
        <v>5</v>
      </c>
      <c r="F473" s="1">
        <v>53.129621918122901</v>
      </c>
    </row>
    <row r="474" spans="1:8" ht="13" hidden="1">
      <c r="A474" s="2" t="s">
        <v>13</v>
      </c>
      <c r="B474" s="1" t="s">
        <v>346</v>
      </c>
      <c r="C474" s="2" t="s">
        <v>382</v>
      </c>
      <c r="D474" s="2" t="s">
        <v>4</v>
      </c>
      <c r="E474" s="2" t="s">
        <v>5</v>
      </c>
      <c r="F474" s="1">
        <v>35.222636414335597</v>
      </c>
    </row>
    <row r="475" spans="1:8" ht="13" hidden="1">
      <c r="A475" s="2" t="s">
        <v>14</v>
      </c>
      <c r="B475" s="1" t="s">
        <v>347</v>
      </c>
      <c r="C475" s="2" t="s">
        <v>382</v>
      </c>
      <c r="D475" s="2" t="s">
        <v>4</v>
      </c>
      <c r="E475" s="2" t="s">
        <v>5</v>
      </c>
      <c r="F475" s="1">
        <v>33.3292402687389</v>
      </c>
    </row>
    <row r="476" spans="1:8" ht="13" hidden="1">
      <c r="A476" s="2" t="s">
        <v>15</v>
      </c>
      <c r="B476" s="1" t="s">
        <v>348</v>
      </c>
      <c r="C476" s="2" t="s">
        <v>382</v>
      </c>
      <c r="D476" s="2" t="s">
        <v>4</v>
      </c>
      <c r="E476" s="2" t="s">
        <v>5</v>
      </c>
      <c r="F476" s="1">
        <v>52.164085027458597</v>
      </c>
    </row>
    <row r="477" spans="1:8" ht="13" hidden="1">
      <c r="A477" s="2" t="s">
        <v>16</v>
      </c>
      <c r="B477" s="1" t="s">
        <v>349</v>
      </c>
      <c r="C477" s="2" t="s">
        <v>382</v>
      </c>
      <c r="D477" s="2" t="s">
        <v>4</v>
      </c>
      <c r="E477" s="2" t="s">
        <v>5</v>
      </c>
      <c r="F477" s="1">
        <v>42.730694882490603</v>
      </c>
    </row>
    <row r="478" spans="1:8" ht="13" hidden="1">
      <c r="A478" s="2" t="s">
        <v>17</v>
      </c>
      <c r="B478" s="1" t="s">
        <v>350</v>
      </c>
      <c r="C478" s="2" t="s">
        <v>382</v>
      </c>
      <c r="D478" s="2" t="s">
        <v>4</v>
      </c>
      <c r="E478" s="2" t="s">
        <v>5</v>
      </c>
      <c r="F478" s="1">
        <v>27.336001513993899</v>
      </c>
    </row>
    <row r="479" spans="1:8" ht="13" hidden="1">
      <c r="A479" s="2" t="s">
        <v>18</v>
      </c>
      <c r="B479" s="1" t="s">
        <v>351</v>
      </c>
      <c r="C479" s="2" t="s">
        <v>382</v>
      </c>
      <c r="D479" s="2" t="s">
        <v>4</v>
      </c>
      <c r="E479" s="2" t="s">
        <v>5</v>
      </c>
      <c r="F479" s="1">
        <v>37.1518465628737</v>
      </c>
    </row>
    <row r="480" spans="1:8" ht="13" hidden="1">
      <c r="A480" s="2" t="s">
        <v>19</v>
      </c>
      <c r="B480" s="1" t="s">
        <v>352</v>
      </c>
      <c r="C480" s="2" t="s">
        <v>382</v>
      </c>
      <c r="D480" s="2" t="s">
        <v>4</v>
      </c>
      <c r="E480" s="2" t="s">
        <v>5</v>
      </c>
      <c r="F480" s="1">
        <v>29.973254634326299</v>
      </c>
    </row>
    <row r="481" spans="1:6" ht="13" hidden="1">
      <c r="A481" s="2" t="s">
        <v>20</v>
      </c>
      <c r="B481" s="1" t="s">
        <v>353</v>
      </c>
      <c r="C481" s="2" t="s">
        <v>382</v>
      </c>
      <c r="D481" s="2" t="s">
        <v>4</v>
      </c>
      <c r="E481" s="2" t="s">
        <v>5</v>
      </c>
      <c r="F481" s="1">
        <v>27.8758595056681</v>
      </c>
    </row>
    <row r="482" spans="1:6" ht="13" hidden="1">
      <c r="A482" s="2" t="s">
        <v>21</v>
      </c>
      <c r="B482" s="1" t="s">
        <v>354</v>
      </c>
      <c r="C482" s="2" t="s">
        <v>382</v>
      </c>
      <c r="D482" s="2" t="s">
        <v>4</v>
      </c>
      <c r="E482" s="2" t="s">
        <v>5</v>
      </c>
      <c r="F482" s="1">
        <v>39.583804569102</v>
      </c>
    </row>
    <row r="483" spans="1:6" ht="13" hidden="1">
      <c r="A483" s="2" t="s">
        <v>22</v>
      </c>
      <c r="B483" s="1" t="s">
        <v>355</v>
      </c>
      <c r="C483" s="2" t="s">
        <v>382</v>
      </c>
      <c r="D483" s="2" t="s">
        <v>4</v>
      </c>
      <c r="E483" s="2" t="s">
        <v>5</v>
      </c>
      <c r="F483" s="1">
        <v>39.601840950444199</v>
      </c>
    </row>
    <row r="484" spans="1:6" ht="13">
      <c r="A484" s="2" t="s">
        <v>23</v>
      </c>
      <c r="B484" s="1" t="s">
        <v>356</v>
      </c>
      <c r="C484" s="2" t="s">
        <v>382</v>
      </c>
      <c r="D484" s="2" t="s">
        <v>4</v>
      </c>
      <c r="E484" s="2" t="s">
        <v>5</v>
      </c>
      <c r="F484" s="1">
        <v>46.830886976999302</v>
      </c>
    </row>
    <row r="485" spans="1:6" ht="13" hidden="1">
      <c r="A485" s="2" t="s">
        <v>24</v>
      </c>
      <c r="B485" s="1" t="s">
        <v>357</v>
      </c>
      <c r="C485" s="2" t="s">
        <v>382</v>
      </c>
      <c r="D485" s="2" t="s">
        <v>4</v>
      </c>
      <c r="E485" s="2" t="s">
        <v>5</v>
      </c>
      <c r="F485" s="1">
        <v>40.737843827401903</v>
      </c>
    </row>
    <row r="486" spans="1:6" ht="13" hidden="1">
      <c r="A486" s="2" t="s">
        <v>25</v>
      </c>
      <c r="B486" s="1" t="s">
        <v>358</v>
      </c>
      <c r="C486" s="2" t="s">
        <v>382</v>
      </c>
      <c r="D486" s="2" t="s">
        <v>4</v>
      </c>
      <c r="E486" s="2" t="s">
        <v>5</v>
      </c>
      <c r="F486" s="1">
        <v>34.370166695308498</v>
      </c>
    </row>
    <row r="487" spans="1:6" ht="13" hidden="1">
      <c r="A487" s="2" t="s">
        <v>26</v>
      </c>
      <c r="B487" s="1" t="s">
        <v>359</v>
      </c>
      <c r="C487" s="2" t="s">
        <v>382</v>
      </c>
      <c r="D487" s="2" t="s">
        <v>4</v>
      </c>
      <c r="E487" s="2" t="s">
        <v>5</v>
      </c>
      <c r="F487" s="1">
        <v>31.9386777387416</v>
      </c>
    </row>
    <row r="488" spans="1:6" ht="13" hidden="1">
      <c r="A488" s="2" t="s">
        <v>27</v>
      </c>
      <c r="B488" s="1" t="s">
        <v>360</v>
      </c>
      <c r="C488" s="2" t="s">
        <v>382</v>
      </c>
      <c r="D488" s="2" t="s">
        <v>4</v>
      </c>
      <c r="E488" s="2" t="s">
        <v>5</v>
      </c>
      <c r="F488" s="1">
        <v>29.3895373247124</v>
      </c>
    </row>
    <row r="489" spans="1:6" ht="13" hidden="1">
      <c r="A489" s="2" t="s">
        <v>28</v>
      </c>
      <c r="B489" s="1" t="s">
        <v>361</v>
      </c>
      <c r="C489" s="2" t="s">
        <v>382</v>
      </c>
      <c r="D489" s="2" t="s">
        <v>4</v>
      </c>
      <c r="E489" s="2" t="s">
        <v>5</v>
      </c>
      <c r="F489" s="1">
        <v>39.830322824766498</v>
      </c>
    </row>
    <row r="490" spans="1:6" ht="13" hidden="1">
      <c r="A490" s="2" t="s">
        <v>29</v>
      </c>
      <c r="B490" s="1" t="s">
        <v>362</v>
      </c>
      <c r="C490" s="2" t="s">
        <v>382</v>
      </c>
      <c r="D490" s="2" t="s">
        <v>4</v>
      </c>
      <c r="E490" s="2" t="s">
        <v>5</v>
      </c>
      <c r="F490" s="1">
        <v>46.553902768848801</v>
      </c>
    </row>
    <row r="491" spans="1:6" ht="13" hidden="1">
      <c r="A491" s="2" t="s">
        <v>30</v>
      </c>
      <c r="B491" s="1" t="s">
        <v>363</v>
      </c>
      <c r="C491" s="2" t="s">
        <v>382</v>
      </c>
      <c r="D491" s="2" t="s">
        <v>4</v>
      </c>
      <c r="E491" s="2" t="s">
        <v>5</v>
      </c>
      <c r="F491" s="1">
        <v>44.392770320262102</v>
      </c>
    </row>
    <row r="492" spans="1:6" ht="13" hidden="1">
      <c r="A492" s="2" t="s">
        <v>31</v>
      </c>
      <c r="B492" s="1" t="s">
        <v>364</v>
      </c>
      <c r="C492" s="2" t="s">
        <v>382</v>
      </c>
      <c r="D492" s="2" t="s">
        <v>4</v>
      </c>
      <c r="E492" s="2" t="s">
        <v>5</v>
      </c>
      <c r="F492" s="1">
        <v>33.985861881457303</v>
      </c>
    </row>
    <row r="493" spans="1:6" ht="13" hidden="1">
      <c r="A493" s="2" t="s">
        <v>32</v>
      </c>
      <c r="B493" s="1" t="s">
        <v>365</v>
      </c>
      <c r="C493" s="2" t="s">
        <v>382</v>
      </c>
      <c r="D493" s="2" t="s">
        <v>4</v>
      </c>
      <c r="E493" s="2" t="s">
        <v>5</v>
      </c>
      <c r="F493" s="1">
        <v>38.629925315477699</v>
      </c>
    </row>
    <row r="494" spans="1:6" ht="13" hidden="1">
      <c r="A494" s="2" t="s">
        <v>33</v>
      </c>
      <c r="B494" s="1" t="s">
        <v>366</v>
      </c>
      <c r="C494" s="2" t="s">
        <v>382</v>
      </c>
      <c r="D494" s="2" t="s">
        <v>4</v>
      </c>
      <c r="E494" s="2" t="s">
        <v>5</v>
      </c>
      <c r="F494" s="1">
        <v>33.295321174991898</v>
      </c>
    </row>
    <row r="495" spans="1:6" ht="13" hidden="1">
      <c r="A495" s="2" t="s">
        <v>34</v>
      </c>
      <c r="B495" s="1" t="s">
        <v>367</v>
      </c>
      <c r="C495" s="2" t="s">
        <v>382</v>
      </c>
      <c r="D495" s="2" t="s">
        <v>4</v>
      </c>
      <c r="E495" s="2" t="s">
        <v>5</v>
      </c>
      <c r="F495" s="1">
        <v>36.377882247593497</v>
      </c>
    </row>
    <row r="496" spans="1:6" ht="13" hidden="1">
      <c r="A496" s="2" t="s">
        <v>35</v>
      </c>
      <c r="B496" s="1" t="s">
        <v>368</v>
      </c>
      <c r="C496" s="2" t="s">
        <v>382</v>
      </c>
      <c r="D496" s="2" t="s">
        <v>4</v>
      </c>
      <c r="E496" s="2" t="s">
        <v>5</v>
      </c>
      <c r="F496" s="1">
        <v>32.307046166768998</v>
      </c>
    </row>
    <row r="497" spans="1:6" ht="13" hidden="1">
      <c r="A497" s="2" t="s">
        <v>3</v>
      </c>
      <c r="B497" s="1" t="s">
        <v>336</v>
      </c>
      <c r="C497" s="2" t="s">
        <v>383</v>
      </c>
      <c r="D497" s="2" t="s">
        <v>4</v>
      </c>
      <c r="E497" s="2" t="s">
        <v>5</v>
      </c>
      <c r="F497" s="1">
        <v>36.140637620019803</v>
      </c>
    </row>
    <row r="498" spans="1:6" ht="13" hidden="1">
      <c r="A498" s="2" t="s">
        <v>4</v>
      </c>
      <c r="B498" s="1" t="s">
        <v>337</v>
      </c>
      <c r="C498" s="2" t="s">
        <v>383</v>
      </c>
      <c r="D498" s="2" t="s">
        <v>4</v>
      </c>
      <c r="E498" s="2" t="s">
        <v>5</v>
      </c>
      <c r="F498" s="1">
        <v>20.795064637992599</v>
      </c>
    </row>
    <row r="499" spans="1:6" ht="13" hidden="1">
      <c r="A499" s="2" t="s">
        <v>5</v>
      </c>
      <c r="B499" s="1" t="s">
        <v>338</v>
      </c>
      <c r="C499" s="2" t="s">
        <v>383</v>
      </c>
      <c r="D499" s="2" t="s">
        <v>4</v>
      </c>
      <c r="E499" s="2" t="s">
        <v>5</v>
      </c>
      <c r="F499" s="1">
        <v>47.937719315065898</v>
      </c>
    </row>
    <row r="500" spans="1:6" ht="13" hidden="1">
      <c r="A500" s="2" t="s">
        <v>6</v>
      </c>
      <c r="B500" s="1" t="s">
        <v>339</v>
      </c>
      <c r="C500" s="2" t="s">
        <v>383</v>
      </c>
      <c r="D500" s="2" t="s">
        <v>4</v>
      </c>
      <c r="E500" s="2" t="s">
        <v>5</v>
      </c>
      <c r="F500" s="1">
        <v>8.3871508848444201</v>
      </c>
    </row>
    <row r="501" spans="1:6" ht="13" hidden="1">
      <c r="A501" s="2" t="s">
        <v>7</v>
      </c>
      <c r="B501" s="1" t="s">
        <v>340</v>
      </c>
      <c r="C501" s="2" t="s">
        <v>383</v>
      </c>
      <c r="D501" s="2" t="s">
        <v>4</v>
      </c>
      <c r="E501" s="2" t="s">
        <v>5</v>
      </c>
      <c r="F501" s="1">
        <v>27.401013837512</v>
      </c>
    </row>
    <row r="502" spans="1:6" ht="13" hidden="1">
      <c r="A502" s="2" t="s">
        <v>8</v>
      </c>
      <c r="B502" s="1" t="s">
        <v>341</v>
      </c>
      <c r="C502" s="2" t="s">
        <v>383</v>
      </c>
      <c r="D502" s="2" t="s">
        <v>4</v>
      </c>
      <c r="E502" s="2" t="s">
        <v>5</v>
      </c>
      <c r="F502" s="1">
        <v>32.094142818935502</v>
      </c>
    </row>
    <row r="503" spans="1:6" ht="13" hidden="1">
      <c r="A503" s="2" t="s">
        <v>9</v>
      </c>
      <c r="B503" s="1" t="s">
        <v>342</v>
      </c>
      <c r="C503" s="2" t="s">
        <v>383</v>
      </c>
      <c r="D503" s="2" t="s">
        <v>4</v>
      </c>
      <c r="E503" s="2" t="s">
        <v>5</v>
      </c>
      <c r="F503" s="1">
        <v>7.9674926300693203</v>
      </c>
    </row>
    <row r="504" spans="1:6" ht="13" hidden="1">
      <c r="A504" s="2" t="s">
        <v>10</v>
      </c>
      <c r="B504" s="1" t="s">
        <v>343</v>
      </c>
      <c r="C504" s="2" t="s">
        <v>383</v>
      </c>
      <c r="D504" s="2" t="s">
        <v>4</v>
      </c>
      <c r="E504" s="2" t="s">
        <v>5</v>
      </c>
      <c r="F504" s="1">
        <v>52.276437803102802</v>
      </c>
    </row>
    <row r="505" spans="1:6" ht="13" hidden="1">
      <c r="A505" s="2" t="s">
        <v>11</v>
      </c>
      <c r="B505" s="1" t="s">
        <v>344</v>
      </c>
      <c r="C505" s="2" t="s">
        <v>383</v>
      </c>
      <c r="D505" s="2" t="s">
        <v>4</v>
      </c>
      <c r="E505" s="2" t="s">
        <v>5</v>
      </c>
      <c r="F505" s="1">
        <v>53.043362949211001</v>
      </c>
    </row>
    <row r="506" spans="1:6" ht="13" hidden="1">
      <c r="A506" s="2" t="s">
        <v>12</v>
      </c>
      <c r="B506" s="1" t="s">
        <v>345</v>
      </c>
      <c r="C506" s="2" t="s">
        <v>383</v>
      </c>
      <c r="D506" s="2" t="s">
        <v>4</v>
      </c>
      <c r="E506" s="2" t="s">
        <v>5</v>
      </c>
      <c r="F506" s="1">
        <v>44.550493075796197</v>
      </c>
    </row>
    <row r="507" spans="1:6" ht="13" hidden="1">
      <c r="A507" s="2" t="s">
        <v>13</v>
      </c>
      <c r="B507" s="1" t="s">
        <v>346</v>
      </c>
      <c r="C507" s="2" t="s">
        <v>383</v>
      </c>
      <c r="D507" s="2" t="s">
        <v>4</v>
      </c>
      <c r="E507" s="2" t="s">
        <v>5</v>
      </c>
      <c r="F507" s="1">
        <v>24.284369972376499</v>
      </c>
    </row>
    <row r="508" spans="1:6" ht="13" hidden="1">
      <c r="A508" s="2" t="s">
        <v>14</v>
      </c>
      <c r="B508" s="1" t="s">
        <v>347</v>
      </c>
      <c r="C508" s="2" t="s">
        <v>383</v>
      </c>
      <c r="D508" s="2" t="s">
        <v>4</v>
      </c>
      <c r="E508" s="2" t="s">
        <v>5</v>
      </c>
      <c r="F508" s="1">
        <v>33.0216552539191</v>
      </c>
    </row>
    <row r="509" spans="1:6" ht="13" hidden="1">
      <c r="A509" s="2" t="s">
        <v>15</v>
      </c>
      <c r="B509" s="1" t="s">
        <v>348</v>
      </c>
      <c r="C509" s="2" t="s">
        <v>383</v>
      </c>
      <c r="D509" s="2" t="s">
        <v>4</v>
      </c>
      <c r="E509" s="2" t="s">
        <v>5</v>
      </c>
      <c r="F509" s="1">
        <v>58.9587878073227</v>
      </c>
    </row>
    <row r="510" spans="1:6" ht="13" hidden="1">
      <c r="A510" s="2" t="s">
        <v>16</v>
      </c>
      <c r="B510" s="1" t="s">
        <v>349</v>
      </c>
      <c r="C510" s="2" t="s">
        <v>383</v>
      </c>
      <c r="D510" s="2" t="s">
        <v>4</v>
      </c>
      <c r="E510" s="2" t="s">
        <v>5</v>
      </c>
      <c r="F510" s="1">
        <v>35.8611960763632</v>
      </c>
    </row>
    <row r="511" spans="1:6" ht="13" hidden="1">
      <c r="A511" s="2" t="s">
        <v>17</v>
      </c>
      <c r="B511" s="1" t="s">
        <v>350</v>
      </c>
      <c r="C511" s="2" t="s">
        <v>383</v>
      </c>
      <c r="D511" s="2" t="s">
        <v>4</v>
      </c>
      <c r="E511" s="2" t="s">
        <v>5</v>
      </c>
      <c r="F511" s="1">
        <v>31.203239463587899</v>
      </c>
    </row>
    <row r="512" spans="1:6" ht="13" hidden="1">
      <c r="A512" s="2" t="s">
        <v>18</v>
      </c>
      <c r="B512" s="1" t="s">
        <v>351</v>
      </c>
      <c r="C512" s="2" t="s">
        <v>383</v>
      </c>
      <c r="D512" s="2" t="s">
        <v>4</v>
      </c>
      <c r="E512" s="2" t="s">
        <v>5</v>
      </c>
      <c r="F512" s="1">
        <v>31.6326813046899</v>
      </c>
    </row>
    <row r="513" spans="1:6" ht="13" hidden="1">
      <c r="A513" s="2" t="s">
        <v>19</v>
      </c>
      <c r="B513" s="1" t="s">
        <v>352</v>
      </c>
      <c r="C513" s="2" t="s">
        <v>383</v>
      </c>
      <c r="D513" s="2" t="s">
        <v>4</v>
      </c>
      <c r="E513" s="2" t="s">
        <v>5</v>
      </c>
      <c r="F513" s="1">
        <v>33.243156495024998</v>
      </c>
    </row>
    <row r="514" spans="1:6" ht="13" hidden="1">
      <c r="A514" s="2" t="s">
        <v>20</v>
      </c>
      <c r="B514" s="1" t="s">
        <v>353</v>
      </c>
      <c r="C514" s="2" t="s">
        <v>383</v>
      </c>
      <c r="D514" s="2" t="s">
        <v>4</v>
      </c>
      <c r="E514" s="2" t="s">
        <v>5</v>
      </c>
      <c r="F514" s="1">
        <v>25.720991544223999</v>
      </c>
    </row>
    <row r="515" spans="1:6" ht="13" hidden="1">
      <c r="A515" s="2" t="s">
        <v>21</v>
      </c>
      <c r="B515" s="1" t="s">
        <v>354</v>
      </c>
      <c r="C515" s="2" t="s">
        <v>383</v>
      </c>
      <c r="D515" s="2" t="s">
        <v>4</v>
      </c>
      <c r="E515" s="2" t="s">
        <v>5</v>
      </c>
      <c r="F515" s="1">
        <v>45.032367013791202</v>
      </c>
    </row>
    <row r="516" spans="1:6" ht="13" hidden="1">
      <c r="A516" s="2" t="s">
        <v>22</v>
      </c>
      <c r="B516" s="1" t="s">
        <v>355</v>
      </c>
      <c r="C516" s="2" t="s">
        <v>383</v>
      </c>
      <c r="D516" s="2" t="s">
        <v>4</v>
      </c>
      <c r="E516" s="2" t="s">
        <v>5</v>
      </c>
      <c r="F516" s="1">
        <v>37.349913765640302</v>
      </c>
    </row>
    <row r="517" spans="1:6" ht="13">
      <c r="A517" s="2" t="s">
        <v>23</v>
      </c>
      <c r="B517" s="1" t="s">
        <v>356</v>
      </c>
      <c r="C517" s="2" t="s">
        <v>383</v>
      </c>
      <c r="D517" s="2" t="s">
        <v>4</v>
      </c>
      <c r="E517" s="2" t="s">
        <v>5</v>
      </c>
      <c r="F517" s="1">
        <v>52.555148329990999</v>
      </c>
    </row>
    <row r="518" spans="1:6" ht="13" hidden="1">
      <c r="A518" s="2" t="s">
        <v>24</v>
      </c>
      <c r="B518" s="1" t="s">
        <v>357</v>
      </c>
      <c r="C518" s="2" t="s">
        <v>383</v>
      </c>
      <c r="D518" s="2" t="s">
        <v>4</v>
      </c>
      <c r="E518" s="2" t="s">
        <v>5</v>
      </c>
      <c r="F518" s="1">
        <v>27.2134978949559</v>
      </c>
    </row>
    <row r="519" spans="1:6" ht="13" hidden="1">
      <c r="A519" s="2" t="s">
        <v>25</v>
      </c>
      <c r="B519" s="1" t="s">
        <v>358</v>
      </c>
      <c r="C519" s="2" t="s">
        <v>383</v>
      </c>
      <c r="D519" s="2" t="s">
        <v>4</v>
      </c>
      <c r="E519" s="2" t="s">
        <v>5</v>
      </c>
      <c r="F519" s="1">
        <v>22.0918530155379</v>
      </c>
    </row>
    <row r="520" spans="1:6" ht="13" hidden="1">
      <c r="A520" s="2" t="s">
        <v>26</v>
      </c>
      <c r="B520" s="1" t="s">
        <v>359</v>
      </c>
      <c r="C520" s="2" t="s">
        <v>383</v>
      </c>
      <c r="D520" s="2" t="s">
        <v>4</v>
      </c>
      <c r="E520" s="2" t="s">
        <v>5</v>
      </c>
      <c r="F520" s="1">
        <v>28.282542600579799</v>
      </c>
    </row>
    <row r="521" spans="1:6" ht="13" hidden="1">
      <c r="A521" s="2" t="s">
        <v>27</v>
      </c>
      <c r="B521" s="1" t="s">
        <v>360</v>
      </c>
      <c r="C521" s="2" t="s">
        <v>383</v>
      </c>
      <c r="D521" s="2" t="s">
        <v>4</v>
      </c>
      <c r="E521" s="2" t="s">
        <v>5</v>
      </c>
      <c r="F521" s="1">
        <v>32.226184849396297</v>
      </c>
    </row>
    <row r="522" spans="1:6" ht="13" hidden="1">
      <c r="A522" s="2" t="s">
        <v>28</v>
      </c>
      <c r="B522" s="1" t="s">
        <v>361</v>
      </c>
      <c r="C522" s="2" t="s">
        <v>383</v>
      </c>
      <c r="D522" s="2" t="s">
        <v>4</v>
      </c>
      <c r="E522" s="2" t="s">
        <v>5</v>
      </c>
      <c r="F522" s="1">
        <v>17.716535433070899</v>
      </c>
    </row>
    <row r="523" spans="1:6" ht="13" hidden="1">
      <c r="A523" s="2" t="s">
        <v>29</v>
      </c>
      <c r="B523" s="1" t="s">
        <v>362</v>
      </c>
      <c r="C523" s="2" t="s">
        <v>383</v>
      </c>
      <c r="D523" s="2" t="s">
        <v>4</v>
      </c>
      <c r="E523" s="2" t="s">
        <v>5</v>
      </c>
      <c r="F523" s="1">
        <v>33.776937107343102</v>
      </c>
    </row>
    <row r="524" spans="1:6" ht="13" hidden="1">
      <c r="A524" s="2" t="s">
        <v>30</v>
      </c>
      <c r="B524" s="1" t="s">
        <v>363</v>
      </c>
      <c r="C524" s="2" t="s">
        <v>383</v>
      </c>
      <c r="D524" s="2" t="s">
        <v>4</v>
      </c>
      <c r="E524" s="2" t="s">
        <v>5</v>
      </c>
      <c r="F524" s="1">
        <v>46.709223959607598</v>
      </c>
    </row>
    <row r="525" spans="1:6" ht="13" hidden="1">
      <c r="A525" s="2" t="s">
        <v>31</v>
      </c>
      <c r="B525" s="1" t="s">
        <v>364</v>
      </c>
      <c r="C525" s="2" t="s">
        <v>383</v>
      </c>
      <c r="D525" s="2" t="s">
        <v>4</v>
      </c>
      <c r="E525" s="2" t="s">
        <v>5</v>
      </c>
      <c r="F525" s="1">
        <v>45.938019011272502</v>
      </c>
    </row>
    <row r="526" spans="1:6" ht="13" hidden="1">
      <c r="A526" s="2" t="s">
        <v>32</v>
      </c>
      <c r="B526" s="1" t="s">
        <v>365</v>
      </c>
      <c r="C526" s="2" t="s">
        <v>383</v>
      </c>
      <c r="D526" s="2" t="s">
        <v>4</v>
      </c>
      <c r="E526" s="2" t="s">
        <v>5</v>
      </c>
      <c r="F526" s="1">
        <v>34.044001872420097</v>
      </c>
    </row>
    <row r="527" spans="1:6" ht="13" hidden="1">
      <c r="A527" s="2" t="s">
        <v>33</v>
      </c>
      <c r="B527" s="1" t="s">
        <v>366</v>
      </c>
      <c r="C527" s="2" t="s">
        <v>383</v>
      </c>
      <c r="D527" s="2" t="s">
        <v>4</v>
      </c>
      <c r="E527" s="2" t="s">
        <v>5</v>
      </c>
      <c r="F527" s="1">
        <v>36.929245324493799</v>
      </c>
    </row>
    <row r="528" spans="1:6" ht="13" hidden="1">
      <c r="A528" s="2" t="s">
        <v>34</v>
      </c>
      <c r="B528" s="1" t="s">
        <v>367</v>
      </c>
      <c r="C528" s="2" t="s">
        <v>383</v>
      </c>
      <c r="D528" s="2" t="s">
        <v>4</v>
      </c>
      <c r="E528" s="2" t="s">
        <v>5</v>
      </c>
      <c r="F528" s="1">
        <v>19.841269841269799</v>
      </c>
    </row>
    <row r="529" spans="1:6" ht="13" hidden="1">
      <c r="A529" s="2" t="s">
        <v>35</v>
      </c>
      <c r="B529" s="1" t="s">
        <v>368</v>
      </c>
      <c r="C529" s="2" t="s">
        <v>383</v>
      </c>
      <c r="D529" s="2" t="s">
        <v>4</v>
      </c>
      <c r="E529" s="2" t="s">
        <v>5</v>
      </c>
      <c r="F529" s="1">
        <v>29.379121237840302</v>
      </c>
    </row>
    <row r="530" spans="1:6" ht="13" hidden="1">
      <c r="A530" s="2" t="s">
        <v>3</v>
      </c>
      <c r="B530" s="1" t="s">
        <v>336</v>
      </c>
      <c r="C530" s="2" t="s">
        <v>313</v>
      </c>
      <c r="D530" s="2" t="s">
        <v>4</v>
      </c>
      <c r="E530" s="2" t="s">
        <v>5</v>
      </c>
      <c r="F530" s="1">
        <v>35.7083043936805</v>
      </c>
    </row>
    <row r="531" spans="1:6" ht="13" hidden="1">
      <c r="A531" s="2" t="s">
        <v>4</v>
      </c>
      <c r="B531" s="1" t="s">
        <v>337</v>
      </c>
      <c r="C531" s="2" t="s">
        <v>313</v>
      </c>
      <c r="D531" s="2" t="s">
        <v>4</v>
      </c>
      <c r="E531" s="2" t="s">
        <v>5</v>
      </c>
      <c r="F531" s="1">
        <v>25.264373623993901</v>
      </c>
    </row>
    <row r="532" spans="1:6" ht="13" hidden="1">
      <c r="A532" s="2" t="s">
        <v>5</v>
      </c>
      <c r="B532" s="1" t="s">
        <v>338</v>
      </c>
      <c r="C532" s="2" t="s">
        <v>313</v>
      </c>
      <c r="D532" s="2" t="s">
        <v>4</v>
      </c>
      <c r="E532" s="2" t="s">
        <v>5</v>
      </c>
      <c r="F532" s="1">
        <v>36.501531036440703</v>
      </c>
    </row>
    <row r="533" spans="1:6" ht="13" hidden="1">
      <c r="A533" s="2" t="s">
        <v>6</v>
      </c>
      <c r="B533" s="1" t="s">
        <v>339</v>
      </c>
      <c r="C533" s="2" t="s">
        <v>313</v>
      </c>
      <c r="D533" s="2" t="s">
        <v>4</v>
      </c>
      <c r="E533" s="2" t="s">
        <v>5</v>
      </c>
      <c r="F533" s="1">
        <v>25.590719099206702</v>
      </c>
    </row>
    <row r="534" spans="1:6" ht="13" hidden="1">
      <c r="A534" s="2" t="s">
        <v>7</v>
      </c>
      <c r="B534" s="1" t="s">
        <v>340</v>
      </c>
      <c r="C534" s="2" t="s">
        <v>313</v>
      </c>
      <c r="D534" s="2" t="s">
        <v>4</v>
      </c>
      <c r="E534" s="2" t="s">
        <v>5</v>
      </c>
      <c r="F534" s="1">
        <v>44.4444444444444</v>
      </c>
    </row>
    <row r="535" spans="1:6" ht="13" hidden="1">
      <c r="A535" s="2" t="s">
        <v>8</v>
      </c>
      <c r="B535" s="1" t="s">
        <v>341</v>
      </c>
      <c r="C535" s="2" t="s">
        <v>313</v>
      </c>
      <c r="D535" s="2" t="s">
        <v>4</v>
      </c>
      <c r="E535" s="2" t="s">
        <v>5</v>
      </c>
      <c r="F535" s="1">
        <v>37.332935115358801</v>
      </c>
    </row>
    <row r="536" spans="1:6" ht="13" hidden="1">
      <c r="A536" s="2" t="s">
        <v>9</v>
      </c>
      <c r="B536" s="1" t="s">
        <v>342</v>
      </c>
      <c r="C536" s="2" t="s">
        <v>313</v>
      </c>
      <c r="D536" s="2" t="s">
        <v>4</v>
      </c>
      <c r="E536" s="2" t="s">
        <v>5</v>
      </c>
      <c r="F536" s="1">
        <v>8.2311301341674206</v>
      </c>
    </row>
    <row r="537" spans="1:6" ht="13" hidden="1">
      <c r="A537" s="2" t="s">
        <v>10</v>
      </c>
      <c r="B537" s="1" t="s">
        <v>343</v>
      </c>
      <c r="C537" s="2" t="s">
        <v>313</v>
      </c>
      <c r="D537" s="2" t="s">
        <v>4</v>
      </c>
      <c r="E537" s="2" t="s">
        <v>5</v>
      </c>
      <c r="F537" s="1">
        <v>60.983465750483099</v>
      </c>
    </row>
    <row r="538" spans="1:6" ht="13" hidden="1">
      <c r="A538" s="2" t="s">
        <v>11</v>
      </c>
      <c r="B538" s="1" t="s">
        <v>344</v>
      </c>
      <c r="C538" s="2" t="s">
        <v>313</v>
      </c>
      <c r="D538" s="2" t="s">
        <v>4</v>
      </c>
      <c r="E538" s="2" t="s">
        <v>5</v>
      </c>
      <c r="F538" s="1">
        <v>51.561972156534999</v>
      </c>
    </row>
    <row r="539" spans="1:6" ht="13" hidden="1">
      <c r="A539" s="2" t="s">
        <v>12</v>
      </c>
      <c r="B539" s="1" t="s">
        <v>345</v>
      </c>
      <c r="C539" s="2" t="s">
        <v>313</v>
      </c>
      <c r="D539" s="2" t="s">
        <v>4</v>
      </c>
      <c r="E539" s="2" t="s">
        <v>5</v>
      </c>
      <c r="F539" s="1">
        <v>48.969598041216102</v>
      </c>
    </row>
    <row r="540" spans="1:6" ht="13" hidden="1">
      <c r="A540" s="2" t="s">
        <v>13</v>
      </c>
      <c r="B540" s="1" t="s">
        <v>346</v>
      </c>
      <c r="C540" s="2" t="s">
        <v>313</v>
      </c>
      <c r="D540" s="2" t="s">
        <v>4</v>
      </c>
      <c r="E540" s="2" t="s">
        <v>5</v>
      </c>
      <c r="F540" s="1">
        <v>49.9533768482749</v>
      </c>
    </row>
    <row r="541" spans="1:6" ht="13" hidden="1">
      <c r="A541" s="2" t="s">
        <v>14</v>
      </c>
      <c r="B541" s="1" t="s">
        <v>347</v>
      </c>
      <c r="C541" s="2" t="s">
        <v>313</v>
      </c>
      <c r="D541" s="2" t="s">
        <v>4</v>
      </c>
      <c r="E541" s="2" t="s">
        <v>5</v>
      </c>
      <c r="F541" s="1">
        <v>20.855435561237901</v>
      </c>
    </row>
    <row r="542" spans="1:6" ht="13" hidden="1">
      <c r="A542" s="2" t="s">
        <v>15</v>
      </c>
      <c r="B542" s="1" t="s">
        <v>348</v>
      </c>
      <c r="C542" s="2" t="s">
        <v>313</v>
      </c>
      <c r="D542" s="2" t="s">
        <v>4</v>
      </c>
      <c r="E542" s="2" t="s">
        <v>5</v>
      </c>
      <c r="F542" s="1">
        <v>27.623885452955001</v>
      </c>
    </row>
    <row r="543" spans="1:6" ht="13" hidden="1">
      <c r="A543" s="2" t="s">
        <v>16</v>
      </c>
      <c r="B543" s="1" t="s">
        <v>349</v>
      </c>
      <c r="C543" s="2" t="s">
        <v>313</v>
      </c>
      <c r="D543" s="2" t="s">
        <v>4</v>
      </c>
      <c r="E543" s="2" t="s">
        <v>5</v>
      </c>
      <c r="F543" s="1">
        <v>31.6706254948535</v>
      </c>
    </row>
    <row r="544" spans="1:6" ht="13" hidden="1">
      <c r="A544" s="2" t="s">
        <v>17</v>
      </c>
      <c r="B544" s="1" t="s">
        <v>350</v>
      </c>
      <c r="C544" s="2" t="s">
        <v>313</v>
      </c>
      <c r="D544" s="2" t="s">
        <v>4</v>
      </c>
      <c r="E544" s="2" t="s">
        <v>5</v>
      </c>
      <c r="F544" s="1">
        <v>33.468944538240102</v>
      </c>
    </row>
    <row r="545" spans="1:6" ht="13" hidden="1">
      <c r="A545" s="2" t="s">
        <v>18</v>
      </c>
      <c r="B545" s="1" t="s">
        <v>351</v>
      </c>
      <c r="C545" s="2" t="s">
        <v>313</v>
      </c>
      <c r="D545" s="2" t="s">
        <v>4</v>
      </c>
      <c r="E545" s="2" t="s">
        <v>5</v>
      </c>
      <c r="F545" s="1">
        <v>28.641413774382599</v>
      </c>
    </row>
    <row r="546" spans="1:6" ht="13" hidden="1">
      <c r="A546" s="2" t="s">
        <v>19</v>
      </c>
      <c r="B546" s="1" t="s">
        <v>352</v>
      </c>
      <c r="C546" s="2" t="s">
        <v>313</v>
      </c>
      <c r="D546" s="2" t="s">
        <v>4</v>
      </c>
      <c r="E546" s="2" t="s">
        <v>5</v>
      </c>
      <c r="F546" s="1">
        <v>34.8013920556822</v>
      </c>
    </row>
    <row r="547" spans="1:6" ht="13" hidden="1">
      <c r="A547" s="2" t="s">
        <v>20</v>
      </c>
      <c r="B547" s="1" t="s">
        <v>353</v>
      </c>
      <c r="C547" s="2" t="s">
        <v>313</v>
      </c>
      <c r="D547" s="2" t="s">
        <v>4</v>
      </c>
      <c r="E547" s="2" t="s">
        <v>5</v>
      </c>
      <c r="F547" s="1">
        <v>24.6279421595187</v>
      </c>
    </row>
    <row r="548" spans="1:6" ht="13" hidden="1">
      <c r="A548" s="2" t="s">
        <v>21</v>
      </c>
      <c r="B548" s="1" t="s">
        <v>354</v>
      </c>
      <c r="C548" s="2" t="s">
        <v>313</v>
      </c>
      <c r="D548" s="2" t="s">
        <v>4</v>
      </c>
      <c r="E548" s="2" t="s">
        <v>5</v>
      </c>
      <c r="F548" s="1">
        <v>47.858339315625699</v>
      </c>
    </row>
    <row r="549" spans="1:6" ht="13" hidden="1">
      <c r="A549" s="2" t="s">
        <v>22</v>
      </c>
      <c r="B549" s="1" t="s">
        <v>355</v>
      </c>
      <c r="C549" s="2" t="s">
        <v>313</v>
      </c>
      <c r="D549" s="2" t="s">
        <v>4</v>
      </c>
      <c r="E549" s="2" t="s">
        <v>5</v>
      </c>
      <c r="F549" s="1">
        <v>36.956984310080301</v>
      </c>
    </row>
    <row r="550" spans="1:6" ht="13">
      <c r="A550" s="2" t="s">
        <v>23</v>
      </c>
      <c r="B550" s="1" t="s">
        <v>356</v>
      </c>
      <c r="C550" s="2" t="s">
        <v>313</v>
      </c>
      <c r="D550" s="2" t="s">
        <v>4</v>
      </c>
      <c r="E550" s="2" t="s">
        <v>5</v>
      </c>
      <c r="F550" s="1">
        <v>49.838026414154001</v>
      </c>
    </row>
    <row r="551" spans="1:6" ht="13" hidden="1">
      <c r="A551" s="2" t="s">
        <v>24</v>
      </c>
      <c r="B551" s="1" t="s">
        <v>357</v>
      </c>
      <c r="C551" s="2" t="s">
        <v>313</v>
      </c>
      <c r="D551" s="2" t="s">
        <v>4</v>
      </c>
      <c r="E551" s="2" t="s">
        <v>5</v>
      </c>
      <c r="F551" s="1">
        <v>29.500514151818098</v>
      </c>
    </row>
    <row r="552" spans="1:6" ht="13" hidden="1">
      <c r="A552" s="2" t="s">
        <v>25</v>
      </c>
      <c r="B552" s="1" t="s">
        <v>358</v>
      </c>
      <c r="C552" s="2" t="s">
        <v>313</v>
      </c>
      <c r="D552" s="2" t="s">
        <v>4</v>
      </c>
      <c r="E552" s="2" t="s">
        <v>5</v>
      </c>
      <c r="F552" s="1">
        <v>27.4546997454201</v>
      </c>
    </row>
    <row r="553" spans="1:6" ht="13" hidden="1">
      <c r="A553" s="2" t="s">
        <v>26</v>
      </c>
      <c r="B553" s="1" t="s">
        <v>359</v>
      </c>
      <c r="C553" s="2" t="s">
        <v>313</v>
      </c>
      <c r="D553" s="2" t="s">
        <v>4</v>
      </c>
      <c r="E553" s="2" t="s">
        <v>5</v>
      </c>
      <c r="F553" s="1">
        <v>39.495888837025603</v>
      </c>
    </row>
    <row r="554" spans="1:6" ht="13" hidden="1">
      <c r="A554" s="2" t="s">
        <v>27</v>
      </c>
      <c r="B554" s="1" t="s">
        <v>360</v>
      </c>
      <c r="C554" s="2" t="s">
        <v>313</v>
      </c>
      <c r="D554" s="2" t="s">
        <v>4</v>
      </c>
      <c r="E554" s="2" t="s">
        <v>5</v>
      </c>
      <c r="F554" s="1">
        <v>17.2812304236062</v>
      </c>
    </row>
    <row r="555" spans="1:6" ht="13" hidden="1">
      <c r="A555" s="2" t="s">
        <v>28</v>
      </c>
      <c r="B555" s="1" t="s">
        <v>361</v>
      </c>
      <c r="C555" s="2" t="s">
        <v>313</v>
      </c>
      <c r="D555" s="2" t="s">
        <v>4</v>
      </c>
      <c r="E555" s="2" t="s">
        <v>5</v>
      </c>
      <c r="F555" s="1">
        <v>41.528239202657801</v>
      </c>
    </row>
    <row r="556" spans="1:6" ht="13" hidden="1">
      <c r="A556" s="2" t="s">
        <v>29</v>
      </c>
      <c r="B556" s="1" t="s">
        <v>362</v>
      </c>
      <c r="C556" s="2" t="s">
        <v>313</v>
      </c>
      <c r="D556" s="2" t="s">
        <v>4</v>
      </c>
      <c r="E556" s="2" t="s">
        <v>5</v>
      </c>
      <c r="F556" s="1">
        <v>31.333606498107901</v>
      </c>
    </row>
    <row r="557" spans="1:6" ht="13" hidden="1">
      <c r="A557" s="2" t="s">
        <v>30</v>
      </c>
      <c r="B557" s="1" t="s">
        <v>363</v>
      </c>
      <c r="C557" s="2" t="s">
        <v>313</v>
      </c>
      <c r="D557" s="2" t="s">
        <v>4</v>
      </c>
      <c r="E557" s="2" t="s">
        <v>5</v>
      </c>
      <c r="F557" s="1">
        <v>37.440037440037401</v>
      </c>
    </row>
    <row r="558" spans="1:6" ht="13" hidden="1">
      <c r="A558" s="2" t="s">
        <v>31</v>
      </c>
      <c r="B558" s="1" t="s">
        <v>364</v>
      </c>
      <c r="C558" s="2" t="s">
        <v>313</v>
      </c>
      <c r="D558" s="2" t="s">
        <v>4</v>
      </c>
      <c r="E558" s="2" t="s">
        <v>5</v>
      </c>
      <c r="F558" s="1">
        <v>35.059231649260099</v>
      </c>
    </row>
    <row r="559" spans="1:6" ht="13" hidden="1">
      <c r="A559" s="2" t="s">
        <v>32</v>
      </c>
      <c r="B559" s="1" t="s">
        <v>365</v>
      </c>
      <c r="C559" s="2" t="s">
        <v>313</v>
      </c>
      <c r="D559" s="2" t="s">
        <v>4</v>
      </c>
      <c r="E559" s="2" t="s">
        <v>5</v>
      </c>
      <c r="F559" s="1">
        <v>25.853154084798302</v>
      </c>
    </row>
    <row r="560" spans="1:6" ht="13" hidden="1">
      <c r="A560" s="2" t="s">
        <v>33</v>
      </c>
      <c r="B560" s="1" t="s">
        <v>366</v>
      </c>
      <c r="C560" s="2" t="s">
        <v>313</v>
      </c>
      <c r="D560" s="2" t="s">
        <v>4</v>
      </c>
      <c r="E560" s="2" t="s">
        <v>5</v>
      </c>
      <c r="F560" s="1">
        <v>35.033373898292602</v>
      </c>
    </row>
    <row r="561" spans="1:6" ht="13" hidden="1">
      <c r="A561" s="2" t="s">
        <v>34</v>
      </c>
      <c r="B561" s="1" t="s">
        <v>367</v>
      </c>
      <c r="C561" s="2" t="s">
        <v>313</v>
      </c>
      <c r="D561" s="2" t="s">
        <v>4</v>
      </c>
      <c r="E561" s="2" t="s">
        <v>5</v>
      </c>
      <c r="F561" s="1">
        <v>51.1945392491468</v>
      </c>
    </row>
    <row r="562" spans="1:6" ht="13" hidden="1">
      <c r="A562" s="2" t="s">
        <v>35</v>
      </c>
      <c r="B562" s="1" t="s">
        <v>368</v>
      </c>
      <c r="C562" s="2" t="s">
        <v>313</v>
      </c>
      <c r="D562" s="2" t="s">
        <v>4</v>
      </c>
      <c r="E562" s="2" t="s">
        <v>5</v>
      </c>
      <c r="F562" s="1">
        <v>23.9586542081665</v>
      </c>
    </row>
    <row r="563" spans="1:6" ht="13" hidden="1">
      <c r="A563" s="2" t="s">
        <v>3</v>
      </c>
      <c r="B563" s="1" t="s">
        <v>336</v>
      </c>
      <c r="C563" s="2" t="s">
        <v>384</v>
      </c>
      <c r="D563" s="2" t="s">
        <v>4</v>
      </c>
      <c r="E563" s="2" t="s">
        <v>5</v>
      </c>
      <c r="F563" s="1">
        <v>37.903949755178701</v>
      </c>
    </row>
    <row r="564" spans="1:6" ht="13" hidden="1">
      <c r="A564" s="2" t="s">
        <v>4</v>
      </c>
      <c r="B564" s="1" t="s">
        <v>337</v>
      </c>
      <c r="C564" s="2" t="s">
        <v>384</v>
      </c>
      <c r="D564" s="2" t="s">
        <v>4</v>
      </c>
      <c r="E564" s="2" t="s">
        <v>5</v>
      </c>
      <c r="F564" s="1">
        <v>14.949917775452199</v>
      </c>
    </row>
    <row r="565" spans="1:6" ht="13" hidden="1">
      <c r="A565" s="2" t="s">
        <v>5</v>
      </c>
      <c r="B565" s="1" t="s">
        <v>338</v>
      </c>
      <c r="C565" s="2" t="s">
        <v>384</v>
      </c>
      <c r="D565" s="2" t="s">
        <v>4</v>
      </c>
      <c r="E565" s="2" t="s">
        <v>5</v>
      </c>
      <c r="F565" s="1">
        <v>45.102124095272899</v>
      </c>
    </row>
    <row r="566" spans="1:6" ht="13" hidden="1">
      <c r="A566" s="2" t="s">
        <v>6</v>
      </c>
      <c r="B566" s="1" t="s">
        <v>339</v>
      </c>
      <c r="C566" s="2" t="s">
        <v>384</v>
      </c>
      <c r="D566" s="2" t="s">
        <v>4</v>
      </c>
      <c r="E566" s="2" t="s">
        <v>5</v>
      </c>
      <c r="F566" s="1">
        <v>44.8671931083991</v>
      </c>
    </row>
    <row r="567" spans="1:6" ht="13" hidden="1">
      <c r="A567" s="2" t="s">
        <v>7</v>
      </c>
      <c r="B567" s="1" t="s">
        <v>340</v>
      </c>
      <c r="C567" s="2" t="s">
        <v>384</v>
      </c>
      <c r="D567" s="2" t="s">
        <v>4</v>
      </c>
      <c r="E567" s="2" t="s">
        <v>5</v>
      </c>
      <c r="F567" s="1">
        <v>16.161616161616202</v>
      </c>
    </row>
    <row r="568" spans="1:6" ht="13" hidden="1">
      <c r="A568" s="2" t="s">
        <v>8</v>
      </c>
      <c r="B568" s="1" t="s">
        <v>341</v>
      </c>
      <c r="C568" s="2" t="s">
        <v>384</v>
      </c>
      <c r="D568" s="2" t="s">
        <v>4</v>
      </c>
      <c r="E568" s="2" t="s">
        <v>5</v>
      </c>
      <c r="F568" s="1">
        <v>33.641382858725997</v>
      </c>
    </row>
    <row r="569" spans="1:6" ht="13" hidden="1">
      <c r="A569" s="2" t="s">
        <v>9</v>
      </c>
      <c r="B569" s="1" t="s">
        <v>342</v>
      </c>
      <c r="C569" s="2" t="s">
        <v>384</v>
      </c>
      <c r="D569" s="2" t="s">
        <v>4</v>
      </c>
      <c r="E569" s="2" t="s">
        <v>5</v>
      </c>
      <c r="F569" s="1">
        <v>34.2847347218651</v>
      </c>
    </row>
    <row r="570" spans="1:6" ht="13" hidden="1">
      <c r="A570" s="2" t="s">
        <v>10</v>
      </c>
      <c r="B570" s="1" t="s">
        <v>343</v>
      </c>
      <c r="C570" s="2" t="s">
        <v>384</v>
      </c>
      <c r="D570" s="2" t="s">
        <v>4</v>
      </c>
      <c r="E570" s="2" t="s">
        <v>5</v>
      </c>
      <c r="F570" s="1">
        <v>56.1670427559296</v>
      </c>
    </row>
    <row r="571" spans="1:6" ht="13" hidden="1">
      <c r="A571" s="2" t="s">
        <v>11</v>
      </c>
      <c r="B571" s="1" t="s">
        <v>344</v>
      </c>
      <c r="C571" s="2" t="s">
        <v>384</v>
      </c>
      <c r="D571" s="2" t="s">
        <v>4</v>
      </c>
      <c r="E571" s="2" t="s">
        <v>5</v>
      </c>
      <c r="F571" s="1">
        <v>58.823529411764703</v>
      </c>
    </row>
    <row r="572" spans="1:6" ht="13" hidden="1">
      <c r="A572" s="2" t="s">
        <v>12</v>
      </c>
      <c r="B572" s="1" t="s">
        <v>345</v>
      </c>
      <c r="C572" s="2" t="s">
        <v>384</v>
      </c>
      <c r="D572" s="2" t="s">
        <v>4</v>
      </c>
      <c r="E572" s="2" t="s">
        <v>5</v>
      </c>
      <c r="F572" s="1">
        <v>52.846547956003</v>
      </c>
    </row>
    <row r="573" spans="1:6" ht="13" hidden="1">
      <c r="A573" s="2" t="s">
        <v>13</v>
      </c>
      <c r="B573" s="1" t="s">
        <v>346</v>
      </c>
      <c r="C573" s="2" t="s">
        <v>384</v>
      </c>
      <c r="D573" s="2" t="s">
        <v>4</v>
      </c>
      <c r="E573" s="2" t="s">
        <v>5</v>
      </c>
      <c r="F573" s="1">
        <v>58.053045970755797</v>
      </c>
    </row>
    <row r="574" spans="1:6" ht="13" hidden="1">
      <c r="A574" s="2" t="s">
        <v>14</v>
      </c>
      <c r="B574" s="1" t="s">
        <v>347</v>
      </c>
      <c r="C574" s="2" t="s">
        <v>384</v>
      </c>
      <c r="D574" s="2" t="s">
        <v>4</v>
      </c>
      <c r="E574" s="2" t="s">
        <v>5</v>
      </c>
      <c r="F574" s="1">
        <v>26.4477705508973</v>
      </c>
    </row>
    <row r="575" spans="1:6" ht="13" hidden="1">
      <c r="A575" s="2" t="s">
        <v>15</v>
      </c>
      <c r="B575" s="1" t="s">
        <v>348</v>
      </c>
      <c r="C575" s="2" t="s">
        <v>384</v>
      </c>
      <c r="D575" s="2" t="s">
        <v>4</v>
      </c>
      <c r="E575" s="2" t="s">
        <v>5</v>
      </c>
      <c r="F575" s="1">
        <v>62.756538552868101</v>
      </c>
    </row>
    <row r="576" spans="1:6" ht="13" hidden="1">
      <c r="A576" s="2" t="s">
        <v>16</v>
      </c>
      <c r="B576" s="1" t="s">
        <v>349</v>
      </c>
      <c r="C576" s="2" t="s">
        <v>384</v>
      </c>
      <c r="D576" s="2" t="s">
        <v>4</v>
      </c>
      <c r="E576" s="2" t="s">
        <v>5</v>
      </c>
      <c r="F576" s="1">
        <v>26.969377497732101</v>
      </c>
    </row>
    <row r="577" spans="1:6" ht="13" hidden="1">
      <c r="A577" s="2" t="s">
        <v>17</v>
      </c>
      <c r="B577" s="1" t="s">
        <v>350</v>
      </c>
      <c r="C577" s="2" t="s">
        <v>384</v>
      </c>
      <c r="D577" s="2" t="s">
        <v>4</v>
      </c>
      <c r="E577" s="2" t="s">
        <v>5</v>
      </c>
      <c r="F577" s="1">
        <v>39.173675290204997</v>
      </c>
    </row>
    <row r="578" spans="1:6" ht="13" hidden="1">
      <c r="A578" s="2" t="s">
        <v>18</v>
      </c>
      <c r="B578" s="1" t="s">
        <v>351</v>
      </c>
      <c r="C578" s="2" t="s">
        <v>384</v>
      </c>
      <c r="D578" s="2" t="s">
        <v>4</v>
      </c>
      <c r="E578" s="2" t="s">
        <v>5</v>
      </c>
      <c r="F578" s="1">
        <v>32.842109214088303</v>
      </c>
    </row>
    <row r="579" spans="1:6" ht="13" hidden="1">
      <c r="A579" s="2" t="s">
        <v>19</v>
      </c>
      <c r="B579" s="1" t="s">
        <v>352</v>
      </c>
      <c r="C579" s="2" t="s">
        <v>384</v>
      </c>
      <c r="D579" s="2" t="s">
        <v>4</v>
      </c>
      <c r="E579" s="2" t="s">
        <v>5</v>
      </c>
      <c r="F579" s="1">
        <v>39.435688025544202</v>
      </c>
    </row>
    <row r="580" spans="1:6" ht="13" hidden="1">
      <c r="A580" s="2" t="s">
        <v>20</v>
      </c>
      <c r="B580" s="1" t="s">
        <v>353</v>
      </c>
      <c r="C580" s="2" t="s">
        <v>384</v>
      </c>
      <c r="D580" s="2" t="s">
        <v>4</v>
      </c>
      <c r="E580" s="2" t="s">
        <v>5</v>
      </c>
      <c r="F580" s="1">
        <v>15.311590874291801</v>
      </c>
    </row>
    <row r="581" spans="1:6" ht="13" hidden="1">
      <c r="A581" s="2" t="s">
        <v>21</v>
      </c>
      <c r="B581" s="1" t="s">
        <v>354</v>
      </c>
      <c r="C581" s="2" t="s">
        <v>384</v>
      </c>
      <c r="D581" s="2" t="s">
        <v>4</v>
      </c>
      <c r="E581" s="2" t="s">
        <v>5</v>
      </c>
      <c r="F581" s="1">
        <v>53.187952928661701</v>
      </c>
    </row>
    <row r="582" spans="1:6" ht="13" hidden="1">
      <c r="A582" s="2" t="s">
        <v>22</v>
      </c>
      <c r="B582" s="1" t="s">
        <v>355</v>
      </c>
      <c r="C582" s="2" t="s">
        <v>384</v>
      </c>
      <c r="D582" s="2" t="s">
        <v>4</v>
      </c>
      <c r="E582" s="2" t="s">
        <v>5</v>
      </c>
      <c r="F582" s="1">
        <v>29.525350465910002</v>
      </c>
    </row>
    <row r="583" spans="1:6" ht="13">
      <c r="A583" s="2" t="s">
        <v>23</v>
      </c>
      <c r="B583" s="1" t="s">
        <v>356</v>
      </c>
      <c r="C583" s="2" t="s">
        <v>384</v>
      </c>
      <c r="D583" s="2" t="s">
        <v>4</v>
      </c>
      <c r="E583" s="2" t="s">
        <v>5</v>
      </c>
      <c r="F583" s="1">
        <v>37.594599454060997</v>
      </c>
    </row>
    <row r="584" spans="1:6" ht="13" hidden="1">
      <c r="A584" s="2" t="s">
        <v>24</v>
      </c>
      <c r="B584" s="1" t="s">
        <v>357</v>
      </c>
      <c r="C584" s="2" t="s">
        <v>384</v>
      </c>
      <c r="D584" s="2" t="s">
        <v>4</v>
      </c>
      <c r="E584" s="2" t="s">
        <v>5</v>
      </c>
      <c r="F584" s="1">
        <v>34.2357763863237</v>
      </c>
    </row>
    <row r="585" spans="1:6" ht="13" hidden="1">
      <c r="A585" s="2" t="s">
        <v>25</v>
      </c>
      <c r="B585" s="1" t="s">
        <v>358</v>
      </c>
      <c r="C585" s="2" t="s">
        <v>384</v>
      </c>
      <c r="D585" s="2" t="s">
        <v>4</v>
      </c>
      <c r="E585" s="2" t="s">
        <v>5</v>
      </c>
      <c r="F585" s="1">
        <v>23.560209424083801</v>
      </c>
    </row>
    <row r="586" spans="1:6" ht="13" hidden="1">
      <c r="A586" s="2" t="s">
        <v>26</v>
      </c>
      <c r="B586" s="1" t="s">
        <v>359</v>
      </c>
      <c r="C586" s="2" t="s">
        <v>384</v>
      </c>
      <c r="D586" s="2" t="s">
        <v>4</v>
      </c>
      <c r="E586" s="2" t="s">
        <v>5</v>
      </c>
      <c r="F586" s="1">
        <v>49.261083743842399</v>
      </c>
    </row>
    <row r="587" spans="1:6" ht="13" hidden="1">
      <c r="A587" s="2" t="s">
        <v>27</v>
      </c>
      <c r="B587" s="1" t="s">
        <v>360</v>
      </c>
      <c r="C587" s="2" t="s">
        <v>384</v>
      </c>
      <c r="D587" s="2" t="s">
        <v>4</v>
      </c>
      <c r="E587" s="2" t="s">
        <v>5</v>
      </c>
      <c r="F587" s="1">
        <v>29.442406124020501</v>
      </c>
    </row>
    <row r="588" spans="1:6" ht="13" hidden="1">
      <c r="A588" s="2" t="s">
        <v>28</v>
      </c>
      <c r="B588" s="1" t="s">
        <v>361</v>
      </c>
      <c r="C588" s="2" t="s">
        <v>384</v>
      </c>
      <c r="D588" s="2" t="s">
        <v>4</v>
      </c>
      <c r="E588" s="2" t="s">
        <v>5</v>
      </c>
      <c r="F588" s="1">
        <v>26.5322366675511</v>
      </c>
    </row>
    <row r="589" spans="1:6" ht="13" hidden="1">
      <c r="A589" s="2" t="s">
        <v>29</v>
      </c>
      <c r="B589" s="1" t="s">
        <v>362</v>
      </c>
      <c r="C589" s="2" t="s">
        <v>384</v>
      </c>
      <c r="D589" s="2" t="s">
        <v>4</v>
      </c>
      <c r="E589" s="2" t="s">
        <v>5</v>
      </c>
      <c r="F589" s="1">
        <v>33.593467362654401</v>
      </c>
    </row>
    <row r="590" spans="1:6" ht="13" hidden="1">
      <c r="A590" s="2" t="s">
        <v>30</v>
      </c>
      <c r="B590" s="1" t="s">
        <v>363</v>
      </c>
      <c r="C590" s="2" t="s">
        <v>384</v>
      </c>
      <c r="D590" s="2" t="s">
        <v>4</v>
      </c>
      <c r="E590" s="2" t="s">
        <v>5</v>
      </c>
      <c r="F590" s="1">
        <v>42.609853528628499</v>
      </c>
    </row>
    <row r="591" spans="1:6" ht="13" hidden="1">
      <c r="A591" s="2" t="s">
        <v>31</v>
      </c>
      <c r="B591" s="1" t="s">
        <v>364</v>
      </c>
      <c r="C591" s="2" t="s">
        <v>384</v>
      </c>
      <c r="D591" s="2" t="s">
        <v>4</v>
      </c>
      <c r="E591" s="2" t="s">
        <v>5</v>
      </c>
      <c r="F591" s="1">
        <v>33.016760861543197</v>
      </c>
    </row>
    <row r="592" spans="1:6" ht="13" hidden="1">
      <c r="A592" s="2" t="s">
        <v>32</v>
      </c>
      <c r="B592" s="1" t="s">
        <v>365</v>
      </c>
      <c r="C592" s="2" t="s">
        <v>384</v>
      </c>
      <c r="D592" s="2" t="s">
        <v>4</v>
      </c>
      <c r="E592" s="2" t="s">
        <v>5</v>
      </c>
      <c r="F592" s="1">
        <v>42.048215286862302</v>
      </c>
    </row>
    <row r="593" spans="1:6" ht="13" hidden="1">
      <c r="A593" s="2" t="s">
        <v>33</v>
      </c>
      <c r="B593" s="1" t="s">
        <v>366</v>
      </c>
      <c r="C593" s="2" t="s">
        <v>384</v>
      </c>
      <c r="D593" s="2" t="s">
        <v>4</v>
      </c>
      <c r="E593" s="2" t="s">
        <v>5</v>
      </c>
      <c r="F593" s="1">
        <v>38.581813751370703</v>
      </c>
    </row>
    <row r="594" spans="1:6" ht="13" hidden="1">
      <c r="A594" s="2" t="s">
        <v>34</v>
      </c>
      <c r="B594" s="1" t="s">
        <v>367</v>
      </c>
      <c r="C594" s="2" t="s">
        <v>384</v>
      </c>
      <c r="D594" s="2" t="s">
        <v>4</v>
      </c>
      <c r="E594" s="2" t="s">
        <v>5</v>
      </c>
      <c r="F594" s="1">
        <v>21.095774817672201</v>
      </c>
    </row>
    <row r="595" spans="1:6" ht="13" hidden="1">
      <c r="A595" s="2" t="s">
        <v>35</v>
      </c>
      <c r="B595" s="1" t="s">
        <v>368</v>
      </c>
      <c r="C595" s="2" t="s">
        <v>384</v>
      </c>
      <c r="D595" s="2" t="s">
        <v>4</v>
      </c>
      <c r="E595" s="2" t="s">
        <v>5</v>
      </c>
      <c r="F595" s="1">
        <v>36.7363432643915</v>
      </c>
    </row>
    <row r="596" spans="1:6" ht="13" hidden="1">
      <c r="A596" s="2" t="s">
        <v>3</v>
      </c>
      <c r="B596" s="1" t="s">
        <v>336</v>
      </c>
      <c r="C596" s="2" t="s">
        <v>333</v>
      </c>
      <c r="D596" s="2" t="s">
        <v>4</v>
      </c>
      <c r="E596" s="2" t="s">
        <v>5</v>
      </c>
      <c r="F596" s="1">
        <v>60.964978205320897</v>
      </c>
    </row>
    <row r="597" spans="1:6" ht="13" hidden="1">
      <c r="A597" s="2" t="s">
        <v>4</v>
      </c>
      <c r="B597" s="1" t="s">
        <v>337</v>
      </c>
      <c r="C597" s="2" t="s">
        <v>333</v>
      </c>
      <c r="D597" s="2" t="s">
        <v>4</v>
      </c>
      <c r="E597" s="2" t="s">
        <v>5</v>
      </c>
      <c r="F597" s="1">
        <v>58.088875980249803</v>
      </c>
    </row>
    <row r="598" spans="1:6" ht="13" hidden="1">
      <c r="A598" s="2" t="s">
        <v>5</v>
      </c>
      <c r="B598" s="1" t="s">
        <v>338</v>
      </c>
      <c r="C598" s="2" t="s">
        <v>333</v>
      </c>
      <c r="D598" s="2" t="s">
        <v>4</v>
      </c>
      <c r="E598" s="2" t="s">
        <v>5</v>
      </c>
      <c r="F598" s="1">
        <v>53.167922020380999</v>
      </c>
    </row>
    <row r="599" spans="1:6" ht="13" hidden="1">
      <c r="A599" s="2" t="s">
        <v>6</v>
      </c>
      <c r="B599" s="1" t="s">
        <v>339</v>
      </c>
      <c r="C599" s="2" t="s">
        <v>333</v>
      </c>
      <c r="D599" s="2" t="s">
        <v>4</v>
      </c>
      <c r="E599" s="2" t="s">
        <v>5</v>
      </c>
      <c r="F599" s="1">
        <v>38.295835327908101</v>
      </c>
    </row>
    <row r="600" spans="1:6" ht="13" hidden="1">
      <c r="A600" s="2" t="s">
        <v>7</v>
      </c>
      <c r="B600" s="1" t="s">
        <v>340</v>
      </c>
      <c r="C600" s="2" t="s">
        <v>333</v>
      </c>
      <c r="D600" s="2" t="s">
        <v>4</v>
      </c>
      <c r="E600" s="2" t="s">
        <v>5</v>
      </c>
      <c r="F600" s="1">
        <v>73.086058834277395</v>
      </c>
    </row>
    <row r="601" spans="1:6" ht="13" hidden="1">
      <c r="A601" s="2" t="s">
        <v>8</v>
      </c>
      <c r="B601" s="1" t="s">
        <v>341</v>
      </c>
      <c r="C601" s="2" t="s">
        <v>333</v>
      </c>
      <c r="D601" s="2" t="s">
        <v>4</v>
      </c>
      <c r="E601" s="2" t="s">
        <v>5</v>
      </c>
      <c r="F601" s="1">
        <v>59.100407370665103</v>
      </c>
    </row>
    <row r="602" spans="1:6" ht="13" hidden="1">
      <c r="A602" s="2" t="s">
        <v>9</v>
      </c>
      <c r="B602" s="1" t="s">
        <v>342</v>
      </c>
      <c r="C602" s="2" t="s">
        <v>333</v>
      </c>
      <c r="D602" s="2" t="s">
        <v>4</v>
      </c>
      <c r="E602" s="2" t="s">
        <v>5</v>
      </c>
      <c r="F602" s="1">
        <v>29.1149068322981</v>
      </c>
    </row>
    <row r="603" spans="1:6" ht="13" hidden="1">
      <c r="A603" s="2" t="s">
        <v>10</v>
      </c>
      <c r="B603" s="1" t="s">
        <v>343</v>
      </c>
      <c r="C603" s="2" t="s">
        <v>333</v>
      </c>
      <c r="D603" s="2" t="s">
        <v>4</v>
      </c>
      <c r="E603" s="2" t="s">
        <v>5</v>
      </c>
      <c r="F603" s="1">
        <v>81.755644059284506</v>
      </c>
    </row>
    <row r="604" spans="1:6" ht="13" hidden="1">
      <c r="A604" s="2" t="s">
        <v>11</v>
      </c>
      <c r="B604" s="1" t="s">
        <v>344</v>
      </c>
      <c r="C604" s="2" t="s">
        <v>333</v>
      </c>
      <c r="D604" s="2" t="s">
        <v>4</v>
      </c>
      <c r="E604" s="2" t="s">
        <v>5</v>
      </c>
      <c r="F604" s="1">
        <v>93.543424936598299</v>
      </c>
    </row>
    <row r="605" spans="1:6" ht="13" hidden="1">
      <c r="A605" s="2" t="s">
        <v>12</v>
      </c>
      <c r="B605" s="1" t="s">
        <v>345</v>
      </c>
      <c r="C605" s="2" t="s">
        <v>333</v>
      </c>
      <c r="D605" s="2" t="s">
        <v>4</v>
      </c>
      <c r="E605" s="2" t="s">
        <v>5</v>
      </c>
      <c r="F605" s="1">
        <v>89.535767456871895</v>
      </c>
    </row>
    <row r="606" spans="1:6" ht="13" hidden="1">
      <c r="A606" s="2" t="s">
        <v>13</v>
      </c>
      <c r="B606" s="1" t="s">
        <v>346</v>
      </c>
      <c r="C606" s="2" t="s">
        <v>333</v>
      </c>
      <c r="D606" s="2" t="s">
        <v>4</v>
      </c>
      <c r="E606" s="2" t="s">
        <v>5</v>
      </c>
      <c r="F606" s="1">
        <v>27.447751244951601</v>
      </c>
    </row>
    <row r="607" spans="1:6" ht="13" hidden="1">
      <c r="A607" s="2" t="s">
        <v>14</v>
      </c>
      <c r="B607" s="1" t="s">
        <v>347</v>
      </c>
      <c r="C607" s="2" t="s">
        <v>333</v>
      </c>
      <c r="D607" s="2" t="s">
        <v>4</v>
      </c>
      <c r="E607" s="2" t="s">
        <v>5</v>
      </c>
      <c r="F607" s="1">
        <v>37.418747861785803</v>
      </c>
    </row>
    <row r="608" spans="1:6" ht="13" hidden="1">
      <c r="A608" s="2" t="s">
        <v>15</v>
      </c>
      <c r="B608" s="1" t="s">
        <v>348</v>
      </c>
      <c r="C608" s="2" t="s">
        <v>333</v>
      </c>
      <c r="D608" s="2" t="s">
        <v>4</v>
      </c>
      <c r="E608" s="2" t="s">
        <v>5</v>
      </c>
      <c r="F608" s="1">
        <v>78.775602070673003</v>
      </c>
    </row>
    <row r="609" spans="1:6" ht="13" hidden="1">
      <c r="A609" s="2" t="s">
        <v>16</v>
      </c>
      <c r="B609" s="1" t="s">
        <v>349</v>
      </c>
      <c r="C609" s="2" t="s">
        <v>333</v>
      </c>
      <c r="D609" s="2" t="s">
        <v>4</v>
      </c>
      <c r="E609" s="2" t="s">
        <v>5</v>
      </c>
      <c r="F609" s="1">
        <v>31.9727166151551</v>
      </c>
    </row>
    <row r="610" spans="1:6" ht="13" hidden="1">
      <c r="A610" s="2" t="s">
        <v>17</v>
      </c>
      <c r="B610" s="1" t="s">
        <v>350</v>
      </c>
      <c r="C610" s="2" t="s">
        <v>333</v>
      </c>
      <c r="D610" s="2" t="s">
        <v>4</v>
      </c>
      <c r="E610" s="2" t="s">
        <v>5</v>
      </c>
      <c r="F610" s="1">
        <v>54.409313492646099</v>
      </c>
    </row>
    <row r="611" spans="1:6" ht="13" hidden="1">
      <c r="A611" s="2" t="s">
        <v>18</v>
      </c>
      <c r="B611" s="1" t="s">
        <v>351</v>
      </c>
      <c r="C611" s="2" t="s">
        <v>333</v>
      </c>
      <c r="D611" s="2" t="s">
        <v>4</v>
      </c>
      <c r="E611" s="2" t="s">
        <v>5</v>
      </c>
      <c r="F611" s="1">
        <v>53.120422387843497</v>
      </c>
    </row>
    <row r="612" spans="1:6" ht="13" hidden="1">
      <c r="A612" s="2" t="s">
        <v>19</v>
      </c>
      <c r="B612" s="1" t="s">
        <v>352</v>
      </c>
      <c r="C612" s="2" t="s">
        <v>333</v>
      </c>
      <c r="D612" s="2" t="s">
        <v>4</v>
      </c>
      <c r="E612" s="2" t="s">
        <v>5</v>
      </c>
      <c r="F612" s="1">
        <v>57.063326374391103</v>
      </c>
    </row>
    <row r="613" spans="1:6" ht="13" hidden="1">
      <c r="A613" s="2" t="s">
        <v>20</v>
      </c>
      <c r="B613" s="1" t="s">
        <v>353</v>
      </c>
      <c r="C613" s="2" t="s">
        <v>333</v>
      </c>
      <c r="D613" s="2" t="s">
        <v>4</v>
      </c>
      <c r="E613" s="2" t="s">
        <v>5</v>
      </c>
      <c r="F613" s="1">
        <v>56.760591931887298</v>
      </c>
    </row>
    <row r="614" spans="1:6" ht="13" hidden="1">
      <c r="A614" s="2" t="s">
        <v>21</v>
      </c>
      <c r="B614" s="1" t="s">
        <v>354</v>
      </c>
      <c r="C614" s="2" t="s">
        <v>333</v>
      </c>
      <c r="D614" s="2" t="s">
        <v>4</v>
      </c>
      <c r="E614" s="2" t="s">
        <v>5</v>
      </c>
      <c r="F614" s="1">
        <v>89.071599862966806</v>
      </c>
    </row>
    <row r="615" spans="1:6" ht="13" hidden="1">
      <c r="A615" s="2" t="s">
        <v>22</v>
      </c>
      <c r="B615" s="1" t="s">
        <v>355</v>
      </c>
      <c r="C615" s="2" t="s">
        <v>333</v>
      </c>
      <c r="D615" s="2" t="s">
        <v>4</v>
      </c>
      <c r="E615" s="2" t="s">
        <v>5</v>
      </c>
      <c r="F615" s="1">
        <v>47.119352045234599</v>
      </c>
    </row>
    <row r="616" spans="1:6" ht="13">
      <c r="A616" s="2" t="s">
        <v>23</v>
      </c>
      <c r="B616" s="1" t="s">
        <v>356</v>
      </c>
      <c r="C616" s="2" t="s">
        <v>333</v>
      </c>
      <c r="D616" s="2" t="s">
        <v>4</v>
      </c>
      <c r="E616" s="2" t="s">
        <v>5</v>
      </c>
      <c r="F616" s="1">
        <v>89.272147090107893</v>
      </c>
    </row>
    <row r="617" spans="1:6" ht="13" hidden="1">
      <c r="A617" s="2" t="s">
        <v>24</v>
      </c>
      <c r="B617" s="1" t="s">
        <v>357</v>
      </c>
      <c r="C617" s="2" t="s">
        <v>333</v>
      </c>
      <c r="D617" s="2" t="s">
        <v>4</v>
      </c>
      <c r="E617" s="2" t="s">
        <v>5</v>
      </c>
      <c r="F617" s="1">
        <v>48.500839064515802</v>
      </c>
    </row>
    <row r="618" spans="1:6" ht="13" hidden="1">
      <c r="A618" s="2" t="s">
        <v>25</v>
      </c>
      <c r="B618" s="1" t="s">
        <v>358</v>
      </c>
      <c r="C618" s="2" t="s">
        <v>333</v>
      </c>
      <c r="D618" s="2" t="s">
        <v>4</v>
      </c>
      <c r="E618" s="2" t="s">
        <v>5</v>
      </c>
      <c r="F618" s="1">
        <v>22.247559720793099</v>
      </c>
    </row>
    <row r="619" spans="1:6" ht="13" hidden="1">
      <c r="A619" s="2" t="s">
        <v>26</v>
      </c>
      <c r="B619" s="1" t="s">
        <v>359</v>
      </c>
      <c r="C619" s="2" t="s">
        <v>333</v>
      </c>
      <c r="D619" s="2" t="s">
        <v>4</v>
      </c>
      <c r="E619" s="2" t="s">
        <v>5</v>
      </c>
      <c r="F619" s="1">
        <v>84.914872839977903</v>
      </c>
    </row>
    <row r="620" spans="1:6" ht="13" hidden="1">
      <c r="A620" s="2" t="s">
        <v>27</v>
      </c>
      <c r="B620" s="1" t="s">
        <v>360</v>
      </c>
      <c r="C620" s="2" t="s">
        <v>333</v>
      </c>
      <c r="D620" s="2" t="s">
        <v>4</v>
      </c>
      <c r="E620" s="2" t="s">
        <v>5</v>
      </c>
      <c r="F620" s="1">
        <v>62.793618307828297</v>
      </c>
    </row>
    <row r="621" spans="1:6" ht="13" hidden="1">
      <c r="A621" s="2" t="s">
        <v>28</v>
      </c>
      <c r="B621" s="1" t="s">
        <v>361</v>
      </c>
      <c r="C621" s="2" t="s">
        <v>333</v>
      </c>
      <c r="D621" s="2" t="s">
        <v>4</v>
      </c>
      <c r="E621" s="2" t="s">
        <v>5</v>
      </c>
      <c r="F621" s="1">
        <v>77.756718666472295</v>
      </c>
    </row>
    <row r="622" spans="1:6" ht="13" hidden="1">
      <c r="A622" s="2" t="s">
        <v>29</v>
      </c>
      <c r="B622" s="1" t="s">
        <v>362</v>
      </c>
      <c r="C622" s="2" t="s">
        <v>333</v>
      </c>
      <c r="D622" s="2" t="s">
        <v>4</v>
      </c>
      <c r="E622" s="2" t="s">
        <v>5</v>
      </c>
      <c r="F622" s="1">
        <v>64.081132285746094</v>
      </c>
    </row>
    <row r="623" spans="1:6" ht="13" hidden="1">
      <c r="A623" s="2" t="s">
        <v>30</v>
      </c>
      <c r="B623" s="1" t="s">
        <v>363</v>
      </c>
      <c r="C623" s="2" t="s">
        <v>333</v>
      </c>
      <c r="D623" s="2" t="s">
        <v>4</v>
      </c>
      <c r="E623" s="2" t="s">
        <v>5</v>
      </c>
      <c r="F623" s="1">
        <v>93.526231185152696</v>
      </c>
    </row>
    <row r="624" spans="1:6" ht="13" hidden="1">
      <c r="A624" s="2" t="s">
        <v>31</v>
      </c>
      <c r="B624" s="1" t="s">
        <v>364</v>
      </c>
      <c r="C624" s="2" t="s">
        <v>333</v>
      </c>
      <c r="D624" s="2" t="s">
        <v>4</v>
      </c>
      <c r="E624" s="2" t="s">
        <v>5</v>
      </c>
      <c r="F624" s="1">
        <v>77.917702059554401</v>
      </c>
    </row>
    <row r="625" spans="1:6" ht="13" hidden="1">
      <c r="A625" s="2" t="s">
        <v>32</v>
      </c>
      <c r="B625" s="1" t="s">
        <v>365</v>
      </c>
      <c r="C625" s="2" t="s">
        <v>333</v>
      </c>
      <c r="D625" s="2" t="s">
        <v>4</v>
      </c>
      <c r="E625" s="2" t="s">
        <v>5</v>
      </c>
      <c r="F625" s="1">
        <v>62.337662337662302</v>
      </c>
    </row>
    <row r="626" spans="1:6" ht="13" hidden="1">
      <c r="A626" s="2" t="s">
        <v>33</v>
      </c>
      <c r="B626" s="1" t="s">
        <v>366</v>
      </c>
      <c r="C626" s="2" t="s">
        <v>333</v>
      </c>
      <c r="D626" s="2" t="s">
        <v>4</v>
      </c>
      <c r="E626" s="2" t="s">
        <v>5</v>
      </c>
      <c r="F626" s="1">
        <v>47.004051301564601</v>
      </c>
    </row>
    <row r="627" spans="1:6" ht="13" hidden="1">
      <c r="A627" s="2" t="s">
        <v>34</v>
      </c>
      <c r="B627" s="1" t="s">
        <v>367</v>
      </c>
      <c r="C627" s="2" t="s">
        <v>333</v>
      </c>
      <c r="D627" s="2" t="s">
        <v>4</v>
      </c>
      <c r="E627" s="2" t="s">
        <v>5</v>
      </c>
      <c r="F627" s="1">
        <v>67.0398551939128</v>
      </c>
    </row>
    <row r="628" spans="1:6" ht="13" hidden="1">
      <c r="A628" s="2" t="s">
        <v>35</v>
      </c>
      <c r="B628" s="1" t="s">
        <v>368</v>
      </c>
      <c r="C628" s="2" t="s">
        <v>333</v>
      </c>
      <c r="D628" s="2" t="s">
        <v>4</v>
      </c>
      <c r="E628" s="2" t="s">
        <v>5</v>
      </c>
      <c r="F628" s="1">
        <v>73.555030776973396</v>
      </c>
    </row>
    <row r="629" spans="1:6" ht="13" hidden="1">
      <c r="A629" s="2" t="s">
        <v>3</v>
      </c>
      <c r="B629" s="1" t="s">
        <v>336</v>
      </c>
      <c r="C629" s="2" t="s">
        <v>307</v>
      </c>
      <c r="D629" s="2" t="s">
        <v>4</v>
      </c>
      <c r="E629" s="2" t="s">
        <v>5</v>
      </c>
      <c r="F629" s="1">
        <v>95.377420234289602</v>
      </c>
    </row>
    <row r="630" spans="1:6" ht="13" hidden="1">
      <c r="A630" s="2" t="s">
        <v>4</v>
      </c>
      <c r="B630" s="1" t="s">
        <v>337</v>
      </c>
      <c r="C630" s="2" t="s">
        <v>307</v>
      </c>
      <c r="D630" s="2" t="s">
        <v>4</v>
      </c>
      <c r="E630" s="2" t="s">
        <v>5</v>
      </c>
      <c r="F630" s="1">
        <v>53.0644733351022</v>
      </c>
    </row>
    <row r="631" spans="1:6" ht="13" hidden="1">
      <c r="A631" s="2" t="s">
        <v>5</v>
      </c>
      <c r="B631" s="1" t="s">
        <v>338</v>
      </c>
      <c r="C631" s="2" t="s">
        <v>307</v>
      </c>
      <c r="D631" s="2" t="s">
        <v>4</v>
      </c>
      <c r="E631" s="2" t="s">
        <v>5</v>
      </c>
      <c r="F631" s="1">
        <v>86.432758015287803</v>
      </c>
    </row>
    <row r="632" spans="1:6" ht="13" hidden="1">
      <c r="A632" s="2" t="s">
        <v>6</v>
      </c>
      <c r="B632" s="1" t="s">
        <v>339</v>
      </c>
      <c r="C632" s="2" t="s">
        <v>307</v>
      </c>
      <c r="D632" s="2" t="s">
        <v>4</v>
      </c>
      <c r="E632" s="2" t="s">
        <v>5</v>
      </c>
      <c r="F632" s="1">
        <v>85.702042565347796</v>
      </c>
    </row>
    <row r="633" spans="1:6" ht="13" hidden="1">
      <c r="A633" s="2" t="s">
        <v>7</v>
      </c>
      <c r="B633" s="1" t="s">
        <v>340</v>
      </c>
      <c r="C633" s="2" t="s">
        <v>307</v>
      </c>
      <c r="D633" s="2" t="s">
        <v>4</v>
      </c>
      <c r="E633" s="2" t="s">
        <v>5</v>
      </c>
      <c r="F633" s="1">
        <v>155.69048731122501</v>
      </c>
    </row>
    <row r="634" spans="1:6" ht="13" hidden="1">
      <c r="A634" s="2" t="s">
        <v>8</v>
      </c>
      <c r="B634" s="1" t="s">
        <v>341</v>
      </c>
      <c r="C634" s="2" t="s">
        <v>307</v>
      </c>
      <c r="D634" s="2" t="s">
        <v>4</v>
      </c>
      <c r="E634" s="2" t="s">
        <v>5</v>
      </c>
      <c r="F634" s="1">
        <v>67.6114939539722</v>
      </c>
    </row>
    <row r="635" spans="1:6" ht="13" hidden="1">
      <c r="A635" s="2" t="s">
        <v>9</v>
      </c>
      <c r="B635" s="1" t="s">
        <v>342</v>
      </c>
      <c r="C635" s="2" t="s">
        <v>307</v>
      </c>
      <c r="D635" s="2" t="s">
        <v>4</v>
      </c>
      <c r="E635" s="2" t="s">
        <v>5</v>
      </c>
      <c r="F635" s="1">
        <v>56.818181818181799</v>
      </c>
    </row>
    <row r="636" spans="1:6" ht="13" hidden="1">
      <c r="A636" s="2" t="s">
        <v>10</v>
      </c>
      <c r="B636" s="1" t="s">
        <v>343</v>
      </c>
      <c r="C636" s="2" t="s">
        <v>307</v>
      </c>
      <c r="D636" s="2" t="s">
        <v>4</v>
      </c>
      <c r="E636" s="2" t="s">
        <v>5</v>
      </c>
      <c r="F636" s="1">
        <v>138.67702121758401</v>
      </c>
    </row>
    <row r="637" spans="1:6" ht="13" hidden="1">
      <c r="A637" s="2" t="s">
        <v>11</v>
      </c>
      <c r="B637" s="1" t="s">
        <v>344</v>
      </c>
      <c r="C637" s="2" t="s">
        <v>307</v>
      </c>
      <c r="D637" s="2" t="s">
        <v>4</v>
      </c>
      <c r="E637" s="2" t="s">
        <v>5</v>
      </c>
      <c r="F637" s="1">
        <v>103.170398460809</v>
      </c>
    </row>
    <row r="638" spans="1:6" ht="13" hidden="1">
      <c r="A638" s="2" t="s">
        <v>12</v>
      </c>
      <c r="B638" s="1" t="s">
        <v>345</v>
      </c>
      <c r="C638" s="2" t="s">
        <v>307</v>
      </c>
      <c r="D638" s="2" t="s">
        <v>4</v>
      </c>
      <c r="E638" s="2" t="s">
        <v>5</v>
      </c>
      <c r="F638" s="1">
        <v>109.011627906977</v>
      </c>
    </row>
    <row r="639" spans="1:6" ht="13" hidden="1">
      <c r="A639" s="2" t="s">
        <v>13</v>
      </c>
      <c r="B639" s="1" t="s">
        <v>346</v>
      </c>
      <c r="C639" s="2" t="s">
        <v>307</v>
      </c>
      <c r="D639" s="2" t="s">
        <v>4</v>
      </c>
      <c r="E639" s="2" t="s">
        <v>5</v>
      </c>
      <c r="F639" s="1">
        <v>81.094231496999498</v>
      </c>
    </row>
    <row r="640" spans="1:6" ht="13" hidden="1">
      <c r="A640" s="2" t="s">
        <v>14</v>
      </c>
      <c r="B640" s="1" t="s">
        <v>347</v>
      </c>
      <c r="C640" s="2" t="s">
        <v>307</v>
      </c>
      <c r="D640" s="2" t="s">
        <v>4</v>
      </c>
      <c r="E640" s="2" t="s">
        <v>5</v>
      </c>
      <c r="F640" s="1">
        <v>46.7150804773432</v>
      </c>
    </row>
    <row r="641" spans="1:6" ht="13" hidden="1">
      <c r="A641" s="2" t="s">
        <v>15</v>
      </c>
      <c r="B641" s="1" t="s">
        <v>348</v>
      </c>
      <c r="C641" s="2" t="s">
        <v>307</v>
      </c>
      <c r="D641" s="2" t="s">
        <v>4</v>
      </c>
      <c r="E641" s="2" t="s">
        <v>5</v>
      </c>
      <c r="F641" s="1">
        <v>132.71819503254801</v>
      </c>
    </row>
    <row r="642" spans="1:6" ht="13" hidden="1">
      <c r="A642" s="2" t="s">
        <v>16</v>
      </c>
      <c r="B642" s="1" t="s">
        <v>349</v>
      </c>
      <c r="C642" s="2" t="s">
        <v>307</v>
      </c>
      <c r="D642" s="2" t="s">
        <v>4</v>
      </c>
      <c r="E642" s="2" t="s">
        <v>5</v>
      </c>
      <c r="F642" s="1">
        <v>105.33296921936601</v>
      </c>
    </row>
    <row r="643" spans="1:6" ht="13" hidden="1">
      <c r="A643" s="2" t="s">
        <v>17</v>
      </c>
      <c r="B643" s="1" t="s">
        <v>350</v>
      </c>
      <c r="C643" s="2" t="s">
        <v>307</v>
      </c>
      <c r="D643" s="2" t="s">
        <v>4</v>
      </c>
      <c r="E643" s="2" t="s">
        <v>5</v>
      </c>
      <c r="F643" s="1">
        <v>78.602227811714002</v>
      </c>
    </row>
    <row r="644" spans="1:6" ht="13" hidden="1">
      <c r="A644" s="2" t="s">
        <v>18</v>
      </c>
      <c r="B644" s="1" t="s">
        <v>351</v>
      </c>
      <c r="C644" s="2" t="s">
        <v>307</v>
      </c>
      <c r="D644" s="2" t="s">
        <v>4</v>
      </c>
      <c r="E644" s="2" t="s">
        <v>5</v>
      </c>
      <c r="F644" s="1">
        <v>86.362691317350894</v>
      </c>
    </row>
    <row r="645" spans="1:6" ht="13" hidden="1">
      <c r="A645" s="2" t="s">
        <v>19</v>
      </c>
      <c r="B645" s="1" t="s">
        <v>352</v>
      </c>
      <c r="C645" s="2" t="s">
        <v>307</v>
      </c>
      <c r="D645" s="2" t="s">
        <v>4</v>
      </c>
      <c r="E645" s="2" t="s">
        <v>5</v>
      </c>
      <c r="F645" s="1">
        <v>90.082876246146498</v>
      </c>
    </row>
    <row r="646" spans="1:6" ht="13" hidden="1">
      <c r="A646" s="2" t="s">
        <v>20</v>
      </c>
      <c r="B646" s="1" t="s">
        <v>353</v>
      </c>
      <c r="C646" s="2" t="s">
        <v>307</v>
      </c>
      <c r="D646" s="2" t="s">
        <v>4</v>
      </c>
      <c r="E646" s="2" t="s">
        <v>5</v>
      </c>
      <c r="F646" s="1">
        <v>76.240265751783497</v>
      </c>
    </row>
    <row r="647" spans="1:6" ht="13" hidden="1">
      <c r="A647" s="2" t="s">
        <v>21</v>
      </c>
      <c r="B647" s="1" t="s">
        <v>354</v>
      </c>
      <c r="C647" s="2" t="s">
        <v>307</v>
      </c>
      <c r="D647" s="2" t="s">
        <v>4</v>
      </c>
      <c r="E647" s="2" t="s">
        <v>5</v>
      </c>
      <c r="F647" s="1">
        <v>134.12017167382001</v>
      </c>
    </row>
    <row r="648" spans="1:6" ht="13" hidden="1">
      <c r="A648" s="2" t="s">
        <v>22</v>
      </c>
      <c r="B648" s="1" t="s">
        <v>355</v>
      </c>
      <c r="C648" s="2" t="s">
        <v>307</v>
      </c>
      <c r="D648" s="2" t="s">
        <v>4</v>
      </c>
      <c r="E648" s="2" t="s">
        <v>5</v>
      </c>
      <c r="F648" s="1">
        <v>84.215393252860807</v>
      </c>
    </row>
    <row r="649" spans="1:6" ht="13">
      <c r="A649" s="2" t="s">
        <v>23</v>
      </c>
      <c r="B649" s="1" t="s">
        <v>356</v>
      </c>
      <c r="C649" s="2" t="s">
        <v>307</v>
      </c>
      <c r="D649" s="2" t="s">
        <v>4</v>
      </c>
      <c r="E649" s="2" t="s">
        <v>5</v>
      </c>
      <c r="F649" s="1">
        <v>156.06322220746401</v>
      </c>
    </row>
    <row r="650" spans="1:6" ht="13" hidden="1">
      <c r="A650" s="2" t="s">
        <v>24</v>
      </c>
      <c r="B650" s="1" t="s">
        <v>357</v>
      </c>
      <c r="C650" s="2" t="s">
        <v>307</v>
      </c>
      <c r="D650" s="2" t="s">
        <v>4</v>
      </c>
      <c r="E650" s="2" t="s">
        <v>5</v>
      </c>
      <c r="F650" s="1">
        <v>126.15334966481301</v>
      </c>
    </row>
    <row r="651" spans="1:6" ht="13" hidden="1">
      <c r="A651" s="2" t="s">
        <v>25</v>
      </c>
      <c r="B651" s="1" t="s">
        <v>358</v>
      </c>
      <c r="C651" s="2" t="s">
        <v>307</v>
      </c>
      <c r="D651" s="2" t="s">
        <v>4</v>
      </c>
      <c r="E651" s="2" t="s">
        <v>5</v>
      </c>
      <c r="F651" s="1">
        <v>51.604912787697401</v>
      </c>
    </row>
    <row r="652" spans="1:6" ht="13" hidden="1">
      <c r="A652" s="2" t="s">
        <v>26</v>
      </c>
      <c r="B652" s="1" t="s">
        <v>359</v>
      </c>
      <c r="C652" s="2" t="s">
        <v>307</v>
      </c>
      <c r="D652" s="2" t="s">
        <v>4</v>
      </c>
      <c r="E652" s="2" t="s">
        <v>5</v>
      </c>
      <c r="F652" s="1">
        <v>106.107832084356</v>
      </c>
    </row>
    <row r="653" spans="1:6" ht="13" hidden="1">
      <c r="A653" s="2" t="s">
        <v>27</v>
      </c>
      <c r="B653" s="1" t="s">
        <v>360</v>
      </c>
      <c r="C653" s="2" t="s">
        <v>307</v>
      </c>
      <c r="D653" s="2" t="s">
        <v>4</v>
      </c>
      <c r="E653" s="2" t="s">
        <v>5</v>
      </c>
      <c r="F653" s="1">
        <v>62.061689319183301</v>
      </c>
    </row>
    <row r="654" spans="1:6" ht="13" hidden="1">
      <c r="A654" s="2" t="s">
        <v>28</v>
      </c>
      <c r="B654" s="1" t="s">
        <v>361</v>
      </c>
      <c r="C654" s="2" t="s">
        <v>307</v>
      </c>
      <c r="D654" s="2" t="s">
        <v>4</v>
      </c>
      <c r="E654" s="2" t="s">
        <v>5</v>
      </c>
      <c r="F654" s="1">
        <v>127.97374897456901</v>
      </c>
    </row>
    <row r="655" spans="1:6" ht="13" hidden="1">
      <c r="A655" s="2" t="s">
        <v>29</v>
      </c>
      <c r="B655" s="1" t="s">
        <v>362</v>
      </c>
      <c r="C655" s="2" t="s">
        <v>307</v>
      </c>
      <c r="D655" s="2" t="s">
        <v>4</v>
      </c>
      <c r="E655" s="2" t="s">
        <v>5</v>
      </c>
      <c r="F655" s="1">
        <v>89.274844783508499</v>
      </c>
    </row>
    <row r="656" spans="1:6" ht="13" hidden="1">
      <c r="A656" s="2" t="s">
        <v>30</v>
      </c>
      <c r="B656" s="1" t="s">
        <v>363</v>
      </c>
      <c r="C656" s="2" t="s">
        <v>307</v>
      </c>
      <c r="D656" s="2" t="s">
        <v>4</v>
      </c>
      <c r="E656" s="2" t="s">
        <v>5</v>
      </c>
      <c r="F656" s="1">
        <v>106.638229805385</v>
      </c>
    </row>
    <row r="657" spans="1:6" ht="13" hidden="1">
      <c r="A657" s="2" t="s">
        <v>31</v>
      </c>
      <c r="B657" s="1" t="s">
        <v>364</v>
      </c>
      <c r="C657" s="2" t="s">
        <v>307</v>
      </c>
      <c r="D657" s="2" t="s">
        <v>4</v>
      </c>
      <c r="E657" s="2" t="s">
        <v>5</v>
      </c>
      <c r="F657" s="1">
        <v>125.316935272346</v>
      </c>
    </row>
    <row r="658" spans="1:6" ht="13" hidden="1">
      <c r="A658" s="2" t="s">
        <v>32</v>
      </c>
      <c r="B658" s="1" t="s">
        <v>365</v>
      </c>
      <c r="C658" s="2" t="s">
        <v>307</v>
      </c>
      <c r="D658" s="2" t="s">
        <v>4</v>
      </c>
      <c r="E658" s="2" t="s">
        <v>5</v>
      </c>
      <c r="F658" s="1">
        <v>40.576181781294402</v>
      </c>
    </row>
    <row r="659" spans="1:6" ht="13" hidden="1">
      <c r="A659" s="2" t="s">
        <v>33</v>
      </c>
      <c r="B659" s="1" t="s">
        <v>366</v>
      </c>
      <c r="C659" s="2" t="s">
        <v>307</v>
      </c>
      <c r="D659" s="2" t="s">
        <v>4</v>
      </c>
      <c r="E659" s="2" t="s">
        <v>5</v>
      </c>
      <c r="F659" s="1">
        <v>129.71987518844401</v>
      </c>
    </row>
    <row r="660" spans="1:6" ht="13" hidden="1">
      <c r="A660" s="2" t="s">
        <v>34</v>
      </c>
      <c r="B660" s="1" t="s">
        <v>367</v>
      </c>
      <c r="C660" s="2" t="s">
        <v>307</v>
      </c>
      <c r="D660" s="2" t="s">
        <v>4</v>
      </c>
      <c r="E660" s="2" t="s">
        <v>5</v>
      </c>
      <c r="F660" s="1">
        <v>120.53379250968599</v>
      </c>
    </row>
    <row r="661" spans="1:6" ht="13" hidden="1">
      <c r="A661" s="2" t="s">
        <v>35</v>
      </c>
      <c r="B661" s="1" t="s">
        <v>368</v>
      </c>
      <c r="C661" s="2" t="s">
        <v>307</v>
      </c>
      <c r="D661" s="2" t="s">
        <v>4</v>
      </c>
      <c r="E661" s="2" t="s">
        <v>5</v>
      </c>
      <c r="F661" s="1">
        <v>63.646971464941103</v>
      </c>
    </row>
  </sheetData>
  <autoFilter ref="A1:F661" xr:uid="{00000000-0009-0000-0000-000003000000}">
    <filterColumn colId="1">
      <filters>
        <filter val="OAX"/>
      </filters>
    </filterColumn>
  </autoFilter>
  <conditionalFormatting sqref="F629:F661">
    <cfRule type="colorScale" priority="1">
      <colorScale>
        <cfvo type="min"/>
        <cfvo type="percentile" val="50"/>
        <cfvo type="max"/>
        <color rgb="FF57BB8A"/>
        <color rgb="FFFFD666"/>
        <color rgb="FFE67C73"/>
      </colorScale>
    </cfRule>
  </conditionalFormatting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>
    <outlinePr summaryBelow="0" summaryRight="0"/>
  </sheetPr>
  <dimension ref="A1:F199"/>
  <sheetViews>
    <sheetView workbookViewId="0"/>
  </sheetViews>
  <sheetFormatPr baseColWidth="10" defaultColWidth="12.6640625" defaultRowHeight="15.75" customHeight="1"/>
  <sheetData>
    <row r="1" spans="1:6">
      <c r="A1" s="19" t="s">
        <v>1</v>
      </c>
      <c r="B1" s="19" t="s">
        <v>334</v>
      </c>
      <c r="C1" s="19" t="s">
        <v>0</v>
      </c>
      <c r="D1" s="19" t="s">
        <v>37</v>
      </c>
      <c r="E1" s="19" t="s">
        <v>39</v>
      </c>
      <c r="F1" s="89" t="s">
        <v>335</v>
      </c>
    </row>
    <row r="2" spans="1:6">
      <c r="A2" s="20" t="s">
        <v>3</v>
      </c>
      <c r="B2" s="19" t="s">
        <v>336</v>
      </c>
      <c r="C2" s="7">
        <v>2015</v>
      </c>
      <c r="D2" s="9" t="s">
        <v>6</v>
      </c>
      <c r="E2" s="9" t="s">
        <v>233</v>
      </c>
      <c r="F2" s="82">
        <v>32.1</v>
      </c>
    </row>
    <row r="3" spans="1:6">
      <c r="A3" s="20" t="s">
        <v>4</v>
      </c>
      <c r="B3" s="19" t="s">
        <v>337</v>
      </c>
      <c r="C3" s="7">
        <v>2015</v>
      </c>
      <c r="D3" s="9" t="s">
        <v>6</v>
      </c>
      <c r="E3" s="9" t="s">
        <v>233</v>
      </c>
      <c r="F3" s="83">
        <v>32.5</v>
      </c>
    </row>
    <row r="4" spans="1:6">
      <c r="A4" s="19" t="s">
        <v>5</v>
      </c>
      <c r="B4" s="19" t="s">
        <v>338</v>
      </c>
      <c r="C4" s="7">
        <v>2015</v>
      </c>
      <c r="D4" s="9" t="s">
        <v>6</v>
      </c>
      <c r="E4" s="9" t="s">
        <v>233</v>
      </c>
      <c r="F4" s="83">
        <v>30.3</v>
      </c>
    </row>
    <row r="5" spans="1:6">
      <c r="A5" s="19" t="s">
        <v>6</v>
      </c>
      <c r="B5" s="19" t="s">
        <v>339</v>
      </c>
      <c r="C5" s="7">
        <v>2015</v>
      </c>
      <c r="D5" s="9" t="s">
        <v>6</v>
      </c>
      <c r="E5" s="9" t="s">
        <v>233</v>
      </c>
      <c r="F5" s="83">
        <v>30.6</v>
      </c>
    </row>
    <row r="6" spans="1:6">
      <c r="A6" s="19" t="s">
        <v>7</v>
      </c>
      <c r="B6" s="19" t="s">
        <v>340</v>
      </c>
      <c r="C6" s="7">
        <v>2015</v>
      </c>
      <c r="D6" s="9" t="s">
        <v>6</v>
      </c>
      <c r="E6" s="9" t="s">
        <v>233</v>
      </c>
      <c r="F6" s="83">
        <v>29.4</v>
      </c>
    </row>
    <row r="7" spans="1:6">
      <c r="A7" s="19" t="s">
        <v>8</v>
      </c>
      <c r="B7" s="19" t="s">
        <v>341</v>
      </c>
      <c r="C7" s="7">
        <v>2015</v>
      </c>
      <c r="D7" s="9" t="s">
        <v>6</v>
      </c>
      <c r="E7" s="9" t="s">
        <v>233</v>
      </c>
      <c r="F7" s="83">
        <v>26.5</v>
      </c>
    </row>
    <row r="8" spans="1:6">
      <c r="A8" s="19" t="s">
        <v>9</v>
      </c>
      <c r="B8" s="19" t="s">
        <v>342</v>
      </c>
      <c r="C8" s="7">
        <v>2015</v>
      </c>
      <c r="D8" s="9" t="s">
        <v>6</v>
      </c>
      <c r="E8" s="9" t="s">
        <v>233</v>
      </c>
      <c r="F8" s="83">
        <v>28.3</v>
      </c>
    </row>
    <row r="9" spans="1:6">
      <c r="A9" s="19" t="s">
        <v>10</v>
      </c>
      <c r="B9" s="19" t="s">
        <v>343</v>
      </c>
      <c r="C9" s="7">
        <v>2015</v>
      </c>
      <c r="D9" s="9" t="s">
        <v>6</v>
      </c>
      <c r="E9" s="9" t="s">
        <v>233</v>
      </c>
      <c r="F9" s="83">
        <v>29</v>
      </c>
    </row>
    <row r="10" spans="1:6">
      <c r="A10" s="19" t="s">
        <v>11</v>
      </c>
      <c r="B10" s="19" t="s">
        <v>344</v>
      </c>
      <c r="C10" s="7">
        <v>2015</v>
      </c>
      <c r="D10" s="9" t="s">
        <v>6</v>
      </c>
      <c r="E10" s="9" t="s">
        <v>233</v>
      </c>
      <c r="F10" s="83">
        <v>29.3</v>
      </c>
    </row>
    <row r="11" spans="1:6">
      <c r="A11" s="19" t="s">
        <v>12</v>
      </c>
      <c r="B11" s="19" t="s">
        <v>345</v>
      </c>
      <c r="C11" s="7">
        <v>2015</v>
      </c>
      <c r="D11" s="9" t="s">
        <v>6</v>
      </c>
      <c r="E11" s="9" t="s">
        <v>233</v>
      </c>
      <c r="F11" s="83">
        <v>49.2</v>
      </c>
    </row>
    <row r="12" spans="1:6">
      <c r="A12" s="19" t="s">
        <v>13</v>
      </c>
      <c r="B12" s="19" t="s">
        <v>346</v>
      </c>
      <c r="C12" s="7">
        <v>2015</v>
      </c>
      <c r="D12" s="9" t="s">
        <v>6</v>
      </c>
      <c r="E12" s="9" t="s">
        <v>233</v>
      </c>
      <c r="F12" s="83">
        <v>25.6</v>
      </c>
    </row>
    <row r="13" spans="1:6">
      <c r="A13" s="19" t="s">
        <v>14</v>
      </c>
      <c r="B13" s="19" t="s">
        <v>347</v>
      </c>
      <c r="C13" s="7">
        <v>2015</v>
      </c>
      <c r="D13" s="9" t="s">
        <v>6</v>
      </c>
      <c r="E13" s="9" t="s">
        <v>233</v>
      </c>
      <c r="F13" s="83">
        <v>21.8</v>
      </c>
    </row>
    <row r="14" spans="1:6">
      <c r="A14" s="19" t="s">
        <v>15</v>
      </c>
      <c r="B14" s="19" t="s">
        <v>348</v>
      </c>
      <c r="C14" s="7">
        <v>2015</v>
      </c>
      <c r="D14" s="9" t="s">
        <v>6</v>
      </c>
      <c r="E14" s="9" t="s">
        <v>233</v>
      </c>
      <c r="F14" s="83">
        <v>20.3</v>
      </c>
    </row>
    <row r="15" spans="1:6">
      <c r="A15" s="19" t="s">
        <v>16</v>
      </c>
      <c r="B15" s="19" t="s">
        <v>349</v>
      </c>
      <c r="C15" s="7">
        <v>2015</v>
      </c>
      <c r="D15" s="9" t="s">
        <v>6</v>
      </c>
      <c r="E15" s="9" t="s">
        <v>233</v>
      </c>
      <c r="F15" s="83">
        <v>37.1</v>
      </c>
    </row>
    <row r="16" spans="1:6">
      <c r="A16" s="19" t="s">
        <v>17</v>
      </c>
      <c r="B16" s="19" t="s">
        <v>350</v>
      </c>
      <c r="C16" s="7">
        <v>2015</v>
      </c>
      <c r="D16" s="9" t="s">
        <v>6</v>
      </c>
      <c r="E16" s="9" t="s">
        <v>233</v>
      </c>
      <c r="F16" s="83">
        <v>35.4</v>
      </c>
    </row>
    <row r="17" spans="1:6">
      <c r="A17" s="19" t="s">
        <v>18</v>
      </c>
      <c r="B17" s="19" t="s">
        <v>351</v>
      </c>
      <c r="C17" s="7">
        <v>2015</v>
      </c>
      <c r="D17" s="9" t="s">
        <v>6</v>
      </c>
      <c r="E17" s="9" t="s">
        <v>233</v>
      </c>
      <c r="F17" s="83">
        <v>25.1</v>
      </c>
    </row>
    <row r="18" spans="1:6">
      <c r="A18" s="19" t="s">
        <v>19</v>
      </c>
      <c r="B18" s="19" t="s">
        <v>352</v>
      </c>
      <c r="C18" s="7">
        <v>2015</v>
      </c>
      <c r="D18" s="9" t="s">
        <v>6</v>
      </c>
      <c r="E18" s="9" t="s">
        <v>233</v>
      </c>
      <c r="F18" s="83">
        <v>27.8</v>
      </c>
    </row>
    <row r="19" spans="1:6">
      <c r="A19" s="19" t="s">
        <v>20</v>
      </c>
      <c r="B19" s="19" t="s">
        <v>353</v>
      </c>
      <c r="C19" s="7">
        <v>2015</v>
      </c>
      <c r="D19" s="9" t="s">
        <v>6</v>
      </c>
      <c r="E19" s="9" t="s">
        <v>233</v>
      </c>
      <c r="F19" s="83">
        <v>32</v>
      </c>
    </row>
    <row r="20" spans="1:6">
      <c r="A20" s="19" t="s">
        <v>21</v>
      </c>
      <c r="B20" s="19" t="s">
        <v>354</v>
      </c>
      <c r="C20" s="7">
        <v>2015</v>
      </c>
      <c r="D20" s="9" t="s">
        <v>6</v>
      </c>
      <c r="E20" s="9" t="s">
        <v>233</v>
      </c>
      <c r="F20" s="83">
        <v>34.200000000000003</v>
      </c>
    </row>
    <row r="21" spans="1:6">
      <c r="A21" s="19" t="s">
        <v>22</v>
      </c>
      <c r="B21" s="19" t="s">
        <v>355</v>
      </c>
      <c r="C21" s="7">
        <v>2015</v>
      </c>
      <c r="D21" s="9" t="s">
        <v>6</v>
      </c>
      <c r="E21" s="9" t="s">
        <v>233</v>
      </c>
      <c r="F21" s="83">
        <v>29.1</v>
      </c>
    </row>
    <row r="22" spans="1:6">
      <c r="A22" s="19" t="s">
        <v>23</v>
      </c>
      <c r="B22" s="19" t="s">
        <v>356</v>
      </c>
      <c r="C22" s="7">
        <v>2015</v>
      </c>
      <c r="D22" s="9" t="s">
        <v>6</v>
      </c>
      <c r="E22" s="9" t="s">
        <v>233</v>
      </c>
      <c r="F22" s="83">
        <v>37.9</v>
      </c>
    </row>
    <row r="23" spans="1:6">
      <c r="A23" s="19" t="s">
        <v>24</v>
      </c>
      <c r="B23" s="19" t="s">
        <v>357</v>
      </c>
      <c r="C23" s="7">
        <v>2015</v>
      </c>
      <c r="D23" s="9" t="s">
        <v>6</v>
      </c>
      <c r="E23" s="9" t="s">
        <v>233</v>
      </c>
      <c r="F23" s="83">
        <v>32.6</v>
      </c>
    </row>
    <row r="24" spans="1:6">
      <c r="A24" s="19" t="s">
        <v>25</v>
      </c>
      <c r="B24" s="19" t="s">
        <v>358</v>
      </c>
      <c r="C24" s="7">
        <v>2015</v>
      </c>
      <c r="D24" s="9" t="s">
        <v>6</v>
      </c>
      <c r="E24" s="9" t="s">
        <v>233</v>
      </c>
      <c r="F24" s="83">
        <v>46.2</v>
      </c>
    </row>
    <row r="25" spans="1:6">
      <c r="A25" s="19" t="s">
        <v>26</v>
      </c>
      <c r="B25" s="19" t="s">
        <v>359</v>
      </c>
      <c r="C25" s="7">
        <v>2015</v>
      </c>
      <c r="D25" s="9" t="s">
        <v>6</v>
      </c>
      <c r="E25" s="9" t="s">
        <v>233</v>
      </c>
      <c r="F25" s="83">
        <v>32.200000000000003</v>
      </c>
    </row>
    <row r="26" spans="1:6">
      <c r="A26" s="19" t="s">
        <v>27</v>
      </c>
      <c r="B26" s="19" t="s">
        <v>360</v>
      </c>
      <c r="C26" s="7">
        <v>2015</v>
      </c>
      <c r="D26" s="9" t="s">
        <v>6</v>
      </c>
      <c r="E26" s="9" t="s">
        <v>233</v>
      </c>
      <c r="F26" s="83">
        <v>30.6</v>
      </c>
    </row>
    <row r="27" spans="1:6">
      <c r="A27" s="19" t="s">
        <v>28</v>
      </c>
      <c r="B27" s="19" t="s">
        <v>361</v>
      </c>
      <c r="C27" s="7">
        <v>2015</v>
      </c>
      <c r="D27" s="9" t="s">
        <v>6</v>
      </c>
      <c r="E27" s="9" t="s">
        <v>233</v>
      </c>
      <c r="F27" s="83">
        <v>34.200000000000003</v>
      </c>
    </row>
    <row r="28" spans="1:6">
      <c r="A28" s="19" t="s">
        <v>29</v>
      </c>
      <c r="B28" s="19" t="s">
        <v>362</v>
      </c>
      <c r="C28" s="7">
        <v>2015</v>
      </c>
      <c r="D28" s="9" t="s">
        <v>6</v>
      </c>
      <c r="E28" s="9" t="s">
        <v>233</v>
      </c>
      <c r="F28" s="83">
        <v>28</v>
      </c>
    </row>
    <row r="29" spans="1:6">
      <c r="A29" s="19" t="s">
        <v>30</v>
      </c>
      <c r="B29" s="19" t="s">
        <v>363</v>
      </c>
      <c r="C29" s="7">
        <v>2015</v>
      </c>
      <c r="D29" s="9" t="s">
        <v>6</v>
      </c>
      <c r="E29" s="9" t="s">
        <v>233</v>
      </c>
      <c r="F29" s="83">
        <v>37.299999999999997</v>
      </c>
    </row>
    <row r="30" spans="1:6">
      <c r="A30" s="19" t="s">
        <v>31</v>
      </c>
      <c r="B30" s="19" t="s">
        <v>364</v>
      </c>
      <c r="C30" s="7">
        <v>2015</v>
      </c>
      <c r="D30" s="9" t="s">
        <v>6</v>
      </c>
      <c r="E30" s="9" t="s">
        <v>233</v>
      </c>
      <c r="F30" s="83">
        <v>18.8</v>
      </c>
    </row>
    <row r="31" spans="1:6">
      <c r="A31" s="19" t="s">
        <v>32</v>
      </c>
      <c r="B31" s="19" t="s">
        <v>365</v>
      </c>
      <c r="C31" s="7">
        <v>2015</v>
      </c>
      <c r="D31" s="9" t="s">
        <v>6</v>
      </c>
      <c r="E31" s="9" t="s">
        <v>233</v>
      </c>
      <c r="F31" s="83">
        <v>21.7</v>
      </c>
    </row>
    <row r="32" spans="1:6">
      <c r="A32" s="19" t="s">
        <v>33</v>
      </c>
      <c r="B32" s="19" t="s">
        <v>366</v>
      </c>
      <c r="C32" s="7">
        <v>2015</v>
      </c>
      <c r="D32" s="9" t="s">
        <v>6</v>
      </c>
      <c r="E32" s="9" t="s">
        <v>233</v>
      </c>
      <c r="F32" s="83">
        <v>31.7</v>
      </c>
    </row>
    <row r="33" spans="1:6">
      <c r="A33" s="19" t="s">
        <v>34</v>
      </c>
      <c r="B33" s="19" t="s">
        <v>367</v>
      </c>
      <c r="C33" s="7">
        <v>2015</v>
      </c>
      <c r="D33" s="9" t="s">
        <v>6</v>
      </c>
      <c r="E33" s="9" t="s">
        <v>233</v>
      </c>
      <c r="F33" s="83">
        <v>35.1</v>
      </c>
    </row>
    <row r="34" spans="1:6">
      <c r="A34" s="19" t="s">
        <v>35</v>
      </c>
      <c r="B34" s="19" t="s">
        <v>368</v>
      </c>
      <c r="C34" s="7">
        <v>2015</v>
      </c>
      <c r="D34" s="9" t="s">
        <v>6</v>
      </c>
      <c r="E34" s="9" t="s">
        <v>233</v>
      </c>
      <c r="F34" s="83">
        <v>30.7</v>
      </c>
    </row>
    <row r="35" spans="1:6">
      <c r="A35" s="20" t="s">
        <v>3</v>
      </c>
      <c r="B35" s="19" t="s">
        <v>336</v>
      </c>
      <c r="C35" s="7">
        <v>2017</v>
      </c>
      <c r="D35" s="9" t="s">
        <v>6</v>
      </c>
      <c r="E35" s="9" t="s">
        <v>233</v>
      </c>
      <c r="F35" s="90">
        <v>29</v>
      </c>
    </row>
    <row r="36" spans="1:6">
      <c r="A36" s="20" t="s">
        <v>4</v>
      </c>
      <c r="B36" s="19" t="s">
        <v>337</v>
      </c>
      <c r="C36" s="7">
        <v>2017</v>
      </c>
      <c r="D36" s="9" t="s">
        <v>6</v>
      </c>
      <c r="E36" s="9" t="s">
        <v>233</v>
      </c>
      <c r="F36" s="91">
        <v>31</v>
      </c>
    </row>
    <row r="37" spans="1:6">
      <c r="A37" s="19" t="s">
        <v>5</v>
      </c>
      <c r="B37" s="19" t="s">
        <v>338</v>
      </c>
      <c r="C37" s="7">
        <v>2017</v>
      </c>
      <c r="D37" s="9" t="s">
        <v>6</v>
      </c>
      <c r="E37" s="9" t="s">
        <v>233</v>
      </c>
      <c r="F37" s="91">
        <v>28.6</v>
      </c>
    </row>
    <row r="38" spans="1:6">
      <c r="A38" s="19" t="s">
        <v>6</v>
      </c>
      <c r="B38" s="19" t="s">
        <v>339</v>
      </c>
      <c r="C38" s="7">
        <v>2017</v>
      </c>
      <c r="D38" s="9" t="s">
        <v>6</v>
      </c>
      <c r="E38" s="9" t="s">
        <v>233</v>
      </c>
      <c r="F38" s="91">
        <v>25.2</v>
      </c>
    </row>
    <row r="39" spans="1:6">
      <c r="A39" s="19" t="s">
        <v>7</v>
      </c>
      <c r="B39" s="19" t="s">
        <v>340</v>
      </c>
      <c r="C39" s="7">
        <v>2017</v>
      </c>
      <c r="D39" s="9" t="s">
        <v>6</v>
      </c>
      <c r="E39" s="9" t="s">
        <v>233</v>
      </c>
      <c r="F39" s="91">
        <v>28.1</v>
      </c>
    </row>
    <row r="40" spans="1:6">
      <c r="A40" s="19" t="s">
        <v>8</v>
      </c>
      <c r="B40" s="19" t="s">
        <v>341</v>
      </c>
      <c r="C40" s="7">
        <v>2017</v>
      </c>
      <c r="D40" s="9" t="s">
        <v>6</v>
      </c>
      <c r="E40" s="9" t="s">
        <v>233</v>
      </c>
      <c r="F40" s="91">
        <v>22</v>
      </c>
    </row>
    <row r="41" spans="1:6">
      <c r="A41" s="19" t="s">
        <v>9</v>
      </c>
      <c r="B41" s="19" t="s">
        <v>342</v>
      </c>
      <c r="C41" s="7">
        <v>2017</v>
      </c>
      <c r="D41" s="9" t="s">
        <v>6</v>
      </c>
      <c r="E41" s="9" t="s">
        <v>233</v>
      </c>
      <c r="F41" s="91">
        <v>26.4</v>
      </c>
    </row>
    <row r="42" spans="1:6">
      <c r="A42" s="19" t="s">
        <v>10</v>
      </c>
      <c r="B42" s="19" t="s">
        <v>343</v>
      </c>
      <c r="C42" s="7">
        <v>2017</v>
      </c>
      <c r="D42" s="9" t="s">
        <v>6</v>
      </c>
      <c r="E42" s="9" t="s">
        <v>233</v>
      </c>
      <c r="F42" s="91">
        <v>23.9</v>
      </c>
    </row>
    <row r="43" spans="1:6">
      <c r="A43" s="19" t="s">
        <v>11</v>
      </c>
      <c r="B43" s="19" t="s">
        <v>344</v>
      </c>
      <c r="C43" s="7">
        <v>2017</v>
      </c>
      <c r="D43" s="9" t="s">
        <v>6</v>
      </c>
      <c r="E43" s="9" t="s">
        <v>233</v>
      </c>
      <c r="F43" s="91">
        <v>20.100000000000001</v>
      </c>
    </row>
    <row r="44" spans="1:6">
      <c r="A44" s="19" t="s">
        <v>12</v>
      </c>
      <c r="B44" s="19" t="s">
        <v>345</v>
      </c>
      <c r="C44" s="7">
        <v>2017</v>
      </c>
      <c r="D44" s="9" t="s">
        <v>6</v>
      </c>
      <c r="E44" s="9" t="s">
        <v>233</v>
      </c>
      <c r="F44" s="91">
        <v>37</v>
      </c>
    </row>
    <row r="45" spans="1:6">
      <c r="A45" s="19" t="s">
        <v>13</v>
      </c>
      <c r="B45" s="19" t="s">
        <v>346</v>
      </c>
      <c r="C45" s="7">
        <v>2017</v>
      </c>
      <c r="D45" s="9" t="s">
        <v>6</v>
      </c>
      <c r="E45" s="9" t="s">
        <v>233</v>
      </c>
      <c r="F45" s="91">
        <v>20.9</v>
      </c>
    </row>
    <row r="46" spans="1:6">
      <c r="A46" s="19" t="s">
        <v>14</v>
      </c>
      <c r="B46" s="19" t="s">
        <v>347</v>
      </c>
      <c r="C46" s="7">
        <v>2017</v>
      </c>
      <c r="D46" s="9" t="s">
        <v>6</v>
      </c>
      <c r="E46" s="9" t="s">
        <v>233</v>
      </c>
      <c r="F46" s="91">
        <v>18.100000000000001</v>
      </c>
    </row>
    <row r="47" spans="1:6">
      <c r="A47" s="19" t="s">
        <v>15</v>
      </c>
      <c r="B47" s="19" t="s">
        <v>348</v>
      </c>
      <c r="C47" s="7">
        <v>2017</v>
      </c>
      <c r="D47" s="9" t="s">
        <v>6</v>
      </c>
      <c r="E47" s="9" t="s">
        <v>233</v>
      </c>
      <c r="F47" s="91">
        <v>20.6</v>
      </c>
    </row>
    <row r="48" spans="1:6">
      <c r="A48" s="19" t="s">
        <v>16</v>
      </c>
      <c r="B48" s="19" t="s">
        <v>349</v>
      </c>
      <c r="C48" s="7">
        <v>2017</v>
      </c>
      <c r="D48" s="9" t="s">
        <v>6</v>
      </c>
      <c r="E48" s="9" t="s">
        <v>233</v>
      </c>
      <c r="F48" s="91">
        <v>28.6</v>
      </c>
    </row>
    <row r="49" spans="1:6">
      <c r="A49" s="19" t="s">
        <v>17</v>
      </c>
      <c r="B49" s="19" t="s">
        <v>350</v>
      </c>
      <c r="C49" s="7">
        <v>2017</v>
      </c>
      <c r="D49" s="9" t="s">
        <v>6</v>
      </c>
      <c r="E49" s="9" t="s">
        <v>233</v>
      </c>
      <c r="F49" s="91">
        <v>33.299999999999997</v>
      </c>
    </row>
    <row r="50" spans="1:6">
      <c r="A50" s="19" t="s">
        <v>18</v>
      </c>
      <c r="B50" s="19" t="s">
        <v>351</v>
      </c>
      <c r="C50" s="7">
        <v>2017</v>
      </c>
      <c r="D50" s="9" t="s">
        <v>6</v>
      </c>
      <c r="E50" s="9" t="s">
        <v>233</v>
      </c>
      <c r="F50" s="91">
        <v>32.299999999999997</v>
      </c>
    </row>
    <row r="51" spans="1:6">
      <c r="A51" s="19" t="s">
        <v>19</v>
      </c>
      <c r="B51" s="19" t="s">
        <v>352</v>
      </c>
      <c r="C51" s="7">
        <v>2017</v>
      </c>
      <c r="D51" s="9" t="s">
        <v>6</v>
      </c>
      <c r="E51" s="9" t="s">
        <v>233</v>
      </c>
      <c r="F51" s="91">
        <v>27.6</v>
      </c>
    </row>
    <row r="52" spans="1:6">
      <c r="A52" s="19" t="s">
        <v>20</v>
      </c>
      <c r="B52" s="19" t="s">
        <v>353</v>
      </c>
      <c r="C52" s="7">
        <v>2017</v>
      </c>
      <c r="D52" s="9" t="s">
        <v>6</v>
      </c>
      <c r="E52" s="9" t="s">
        <v>233</v>
      </c>
      <c r="F52" s="91">
        <v>25.4</v>
      </c>
    </row>
    <row r="53" spans="1:6">
      <c r="A53" s="19" t="s">
        <v>21</v>
      </c>
      <c r="B53" s="19" t="s">
        <v>354</v>
      </c>
      <c r="C53" s="7">
        <v>2017</v>
      </c>
      <c r="D53" s="9" t="s">
        <v>6</v>
      </c>
      <c r="E53" s="9" t="s">
        <v>233</v>
      </c>
      <c r="F53" s="91">
        <v>28.9</v>
      </c>
    </row>
    <row r="54" spans="1:6">
      <c r="A54" s="19" t="s">
        <v>22</v>
      </c>
      <c r="B54" s="19" t="s">
        <v>355</v>
      </c>
      <c r="C54" s="7">
        <v>2017</v>
      </c>
      <c r="D54" s="9" t="s">
        <v>6</v>
      </c>
      <c r="E54" s="9" t="s">
        <v>233</v>
      </c>
      <c r="F54" s="91">
        <v>28.1</v>
      </c>
    </row>
    <row r="55" spans="1:6">
      <c r="A55" s="19" t="s">
        <v>23</v>
      </c>
      <c r="B55" s="19" t="s">
        <v>356</v>
      </c>
      <c r="C55" s="7">
        <v>2017</v>
      </c>
      <c r="D55" s="9" t="s">
        <v>6</v>
      </c>
      <c r="E55" s="9" t="s">
        <v>233</v>
      </c>
      <c r="F55" s="91">
        <v>26.9</v>
      </c>
    </row>
    <row r="56" spans="1:6">
      <c r="A56" s="19" t="s">
        <v>24</v>
      </c>
      <c r="B56" s="19" t="s">
        <v>357</v>
      </c>
      <c r="C56" s="7">
        <v>2017</v>
      </c>
      <c r="D56" s="9" t="s">
        <v>6</v>
      </c>
      <c r="E56" s="9" t="s">
        <v>233</v>
      </c>
      <c r="F56" s="91">
        <v>28</v>
      </c>
    </row>
    <row r="57" spans="1:6">
      <c r="A57" s="19" t="s">
        <v>25</v>
      </c>
      <c r="B57" s="19" t="s">
        <v>358</v>
      </c>
      <c r="C57" s="7">
        <v>2017</v>
      </c>
      <c r="D57" s="9" t="s">
        <v>6</v>
      </c>
      <c r="E57" s="9" t="s">
        <v>233</v>
      </c>
      <c r="F57" s="91">
        <v>40.9</v>
      </c>
    </row>
    <row r="58" spans="1:6">
      <c r="A58" s="19" t="s">
        <v>26</v>
      </c>
      <c r="B58" s="19" t="s">
        <v>359</v>
      </c>
      <c r="C58" s="7">
        <v>2017</v>
      </c>
      <c r="D58" s="9" t="s">
        <v>6</v>
      </c>
      <c r="E58" s="9" t="s">
        <v>233</v>
      </c>
      <c r="F58" s="92">
        <v>27.6</v>
      </c>
    </row>
    <row r="59" spans="1:6">
      <c r="A59" s="19" t="s">
        <v>27</v>
      </c>
      <c r="B59" s="19" t="s">
        <v>360</v>
      </c>
      <c r="C59" s="7">
        <v>2017</v>
      </c>
      <c r="D59" s="9" t="s">
        <v>6</v>
      </c>
      <c r="E59" s="9" t="s">
        <v>233</v>
      </c>
      <c r="F59" s="91">
        <v>27.4</v>
      </c>
    </row>
    <row r="60" spans="1:6">
      <c r="A60" s="19" t="s">
        <v>28</v>
      </c>
      <c r="B60" s="19" t="s">
        <v>361</v>
      </c>
      <c r="C60" s="7">
        <v>2017</v>
      </c>
      <c r="D60" s="9" t="s">
        <v>6</v>
      </c>
      <c r="E60" s="9" t="s">
        <v>233</v>
      </c>
      <c r="F60" s="92">
        <v>28.2</v>
      </c>
    </row>
    <row r="61" spans="1:6">
      <c r="A61" s="19" t="s">
        <v>29</v>
      </c>
      <c r="B61" s="19" t="s">
        <v>362</v>
      </c>
      <c r="C61" s="7">
        <v>2017</v>
      </c>
      <c r="D61" s="9" t="s">
        <v>6</v>
      </c>
      <c r="E61" s="9" t="s">
        <v>233</v>
      </c>
      <c r="F61" s="91">
        <v>25.5</v>
      </c>
    </row>
    <row r="62" spans="1:6">
      <c r="A62" s="19" t="s">
        <v>30</v>
      </c>
      <c r="B62" s="19" t="s">
        <v>363</v>
      </c>
      <c r="C62" s="7">
        <v>2017</v>
      </c>
      <c r="D62" s="9" t="s">
        <v>6</v>
      </c>
      <c r="E62" s="9" t="s">
        <v>233</v>
      </c>
      <c r="F62" s="91">
        <v>28.1</v>
      </c>
    </row>
    <row r="63" spans="1:6">
      <c r="A63" s="19" t="s">
        <v>31</v>
      </c>
      <c r="B63" s="19" t="s">
        <v>364</v>
      </c>
      <c r="C63" s="7">
        <v>2017</v>
      </c>
      <c r="D63" s="9" t="s">
        <v>6</v>
      </c>
      <c r="E63" s="9" t="s">
        <v>233</v>
      </c>
      <c r="F63" s="91">
        <v>22.6</v>
      </c>
    </row>
    <row r="64" spans="1:6">
      <c r="A64" s="19" t="s">
        <v>32</v>
      </c>
      <c r="B64" s="19" t="s">
        <v>365</v>
      </c>
      <c r="C64" s="7">
        <v>2017</v>
      </c>
      <c r="D64" s="9" t="s">
        <v>6</v>
      </c>
      <c r="E64" s="9" t="s">
        <v>233</v>
      </c>
      <c r="F64" s="91">
        <v>22.9</v>
      </c>
    </row>
    <row r="65" spans="1:6">
      <c r="A65" s="19" t="s">
        <v>33</v>
      </c>
      <c r="B65" s="19" t="s">
        <v>366</v>
      </c>
      <c r="C65" s="7">
        <v>2017</v>
      </c>
      <c r="D65" s="9" t="s">
        <v>6</v>
      </c>
      <c r="E65" s="9" t="s">
        <v>233</v>
      </c>
      <c r="F65" s="91">
        <v>22.5</v>
      </c>
    </row>
    <row r="66" spans="1:6">
      <c r="A66" s="19" t="s">
        <v>34</v>
      </c>
      <c r="B66" s="19" t="s">
        <v>367</v>
      </c>
      <c r="C66" s="7">
        <v>2017</v>
      </c>
      <c r="D66" s="9" t="s">
        <v>6</v>
      </c>
      <c r="E66" s="9" t="s">
        <v>233</v>
      </c>
      <c r="F66" s="91">
        <v>34.4</v>
      </c>
    </row>
    <row r="67" spans="1:6">
      <c r="A67" s="19" t="s">
        <v>35</v>
      </c>
      <c r="B67" s="19" t="s">
        <v>368</v>
      </c>
      <c r="C67" s="7">
        <v>2017</v>
      </c>
      <c r="D67" s="9" t="s">
        <v>6</v>
      </c>
      <c r="E67" s="9" t="s">
        <v>233</v>
      </c>
      <c r="F67" s="93">
        <v>25.4</v>
      </c>
    </row>
    <row r="68" spans="1:6">
      <c r="A68" s="20" t="s">
        <v>3</v>
      </c>
      <c r="B68" s="19" t="s">
        <v>336</v>
      </c>
      <c r="C68" s="7">
        <v>2019</v>
      </c>
      <c r="D68" s="9" t="s">
        <v>6</v>
      </c>
      <c r="E68" s="9" t="s">
        <v>233</v>
      </c>
      <c r="F68" s="94">
        <v>32.4</v>
      </c>
    </row>
    <row r="69" spans="1:6">
      <c r="A69" s="19" t="s">
        <v>12</v>
      </c>
      <c r="B69" s="19" t="s">
        <v>345</v>
      </c>
      <c r="C69" s="7">
        <v>2019</v>
      </c>
      <c r="D69" s="9" t="s">
        <v>6</v>
      </c>
      <c r="E69" s="9" t="s">
        <v>233</v>
      </c>
      <c r="F69" s="95">
        <v>41.7</v>
      </c>
    </row>
    <row r="70" spans="1:6">
      <c r="A70" s="19" t="s">
        <v>25</v>
      </c>
      <c r="B70" s="19" t="s">
        <v>358</v>
      </c>
      <c r="C70" s="7">
        <v>2019</v>
      </c>
      <c r="D70" s="9" t="s">
        <v>6</v>
      </c>
      <c r="E70" s="9" t="s">
        <v>233</v>
      </c>
      <c r="F70" s="95">
        <v>41.3</v>
      </c>
    </row>
    <row r="71" spans="1:6">
      <c r="A71" s="19" t="s">
        <v>34</v>
      </c>
      <c r="B71" s="19" t="s">
        <v>367</v>
      </c>
      <c r="C71" s="7">
        <v>2019</v>
      </c>
      <c r="D71" s="9" t="s">
        <v>6</v>
      </c>
      <c r="E71" s="9" t="s">
        <v>233</v>
      </c>
      <c r="F71" s="95">
        <v>40</v>
      </c>
    </row>
    <row r="72" spans="1:6">
      <c r="A72" s="19" t="s">
        <v>24</v>
      </c>
      <c r="B72" s="19" t="s">
        <v>357</v>
      </c>
      <c r="C72" s="7">
        <v>2019</v>
      </c>
      <c r="D72" s="9" t="s">
        <v>6</v>
      </c>
      <c r="E72" s="9" t="s">
        <v>233</v>
      </c>
      <c r="F72" s="95">
        <v>36.299999999999997</v>
      </c>
    </row>
    <row r="73" spans="1:6">
      <c r="A73" s="19" t="s">
        <v>18</v>
      </c>
      <c r="B73" s="19" t="s">
        <v>351</v>
      </c>
      <c r="C73" s="7">
        <v>2019</v>
      </c>
      <c r="D73" s="9" t="s">
        <v>6</v>
      </c>
      <c r="E73" s="9" t="s">
        <v>233</v>
      </c>
      <c r="F73" s="95">
        <v>34.4</v>
      </c>
    </row>
    <row r="74" spans="1:6">
      <c r="A74" s="20" t="s">
        <v>4</v>
      </c>
      <c r="B74" s="19" t="s">
        <v>337</v>
      </c>
      <c r="C74" s="7">
        <v>2019</v>
      </c>
      <c r="D74" s="9" t="s">
        <v>6</v>
      </c>
      <c r="E74" s="9" t="s">
        <v>233</v>
      </c>
      <c r="F74" s="95">
        <v>33.700000000000003</v>
      </c>
    </row>
    <row r="75" spans="1:6">
      <c r="A75" s="19" t="s">
        <v>26</v>
      </c>
      <c r="B75" s="19" t="s">
        <v>359</v>
      </c>
      <c r="C75" s="7">
        <v>2019</v>
      </c>
      <c r="D75" s="9" t="s">
        <v>6</v>
      </c>
      <c r="E75" s="9" t="s">
        <v>233</v>
      </c>
      <c r="F75" s="95">
        <v>33.700000000000003</v>
      </c>
    </row>
    <row r="76" spans="1:6">
      <c r="A76" s="19" t="s">
        <v>23</v>
      </c>
      <c r="B76" s="19" t="s">
        <v>356</v>
      </c>
      <c r="C76" s="7">
        <v>2019</v>
      </c>
      <c r="D76" s="9" t="s">
        <v>6</v>
      </c>
      <c r="E76" s="9" t="s">
        <v>233</v>
      </c>
      <c r="F76" s="95">
        <v>33.5</v>
      </c>
    </row>
    <row r="77" spans="1:6">
      <c r="A77" s="19" t="s">
        <v>8</v>
      </c>
      <c r="B77" s="19" t="s">
        <v>341</v>
      </c>
      <c r="C77" s="7">
        <v>2019</v>
      </c>
      <c r="D77" s="9" t="s">
        <v>6</v>
      </c>
      <c r="E77" s="9" t="s">
        <v>233</v>
      </c>
      <c r="F77" s="95">
        <v>33.4</v>
      </c>
    </row>
    <row r="78" spans="1:6">
      <c r="A78" s="19" t="s">
        <v>17</v>
      </c>
      <c r="B78" s="19" t="s">
        <v>350</v>
      </c>
      <c r="C78" s="7">
        <v>2019</v>
      </c>
      <c r="D78" s="9" t="s">
        <v>6</v>
      </c>
      <c r="E78" s="9" t="s">
        <v>233</v>
      </c>
      <c r="F78" s="95">
        <v>32.1</v>
      </c>
    </row>
    <row r="79" spans="1:6">
      <c r="A79" s="19" t="s">
        <v>7</v>
      </c>
      <c r="B79" s="19" t="s">
        <v>340</v>
      </c>
      <c r="C79" s="7">
        <v>2019</v>
      </c>
      <c r="D79" s="9" t="s">
        <v>6</v>
      </c>
      <c r="E79" s="9" t="s">
        <v>233</v>
      </c>
      <c r="F79" s="95">
        <v>31.7</v>
      </c>
    </row>
    <row r="80" spans="1:6">
      <c r="A80" s="19" t="s">
        <v>9</v>
      </c>
      <c r="B80" s="19" t="s">
        <v>342</v>
      </c>
      <c r="C80" s="7">
        <v>2019</v>
      </c>
      <c r="D80" s="9" t="s">
        <v>6</v>
      </c>
      <c r="E80" s="9" t="s">
        <v>233</v>
      </c>
      <c r="F80" s="95">
        <v>31.6</v>
      </c>
    </row>
    <row r="81" spans="1:6">
      <c r="A81" s="19" t="s">
        <v>20</v>
      </c>
      <c r="B81" s="19" t="s">
        <v>353</v>
      </c>
      <c r="C81" s="7">
        <v>2019</v>
      </c>
      <c r="D81" s="9" t="s">
        <v>6</v>
      </c>
      <c r="E81" s="9" t="s">
        <v>233</v>
      </c>
      <c r="F81" s="95">
        <v>30.9</v>
      </c>
    </row>
    <row r="82" spans="1:6">
      <c r="A82" s="19" t="s">
        <v>19</v>
      </c>
      <c r="B82" s="19" t="s">
        <v>352</v>
      </c>
      <c r="C82" s="7">
        <v>2019</v>
      </c>
      <c r="D82" s="9" t="s">
        <v>6</v>
      </c>
      <c r="E82" s="9" t="s">
        <v>233</v>
      </c>
      <c r="F82" s="95">
        <v>30.4</v>
      </c>
    </row>
    <row r="83" spans="1:6">
      <c r="A83" s="19" t="s">
        <v>30</v>
      </c>
      <c r="B83" s="19" t="s">
        <v>363</v>
      </c>
      <c r="C83" s="7">
        <v>2019</v>
      </c>
      <c r="D83" s="9" t="s">
        <v>6</v>
      </c>
      <c r="E83" s="9" t="s">
        <v>233</v>
      </c>
      <c r="F83" s="95">
        <v>30.1</v>
      </c>
    </row>
    <row r="84" spans="1:6">
      <c r="A84" s="19" t="s">
        <v>22</v>
      </c>
      <c r="B84" s="19" t="s">
        <v>355</v>
      </c>
      <c r="C84" s="7">
        <v>2019</v>
      </c>
      <c r="D84" s="9" t="s">
        <v>6</v>
      </c>
      <c r="E84" s="9" t="s">
        <v>233</v>
      </c>
      <c r="F84" s="95">
        <v>30</v>
      </c>
    </row>
    <row r="85" spans="1:6">
      <c r="A85" s="19" t="s">
        <v>33</v>
      </c>
      <c r="B85" s="19" t="s">
        <v>366</v>
      </c>
      <c r="C85" s="7">
        <v>2019</v>
      </c>
      <c r="D85" s="9" t="s">
        <v>6</v>
      </c>
      <c r="E85" s="9" t="s">
        <v>233</v>
      </c>
      <c r="F85" s="95">
        <v>30</v>
      </c>
    </row>
    <row r="86" spans="1:6">
      <c r="A86" s="19" t="s">
        <v>10</v>
      </c>
      <c r="B86" s="19" t="s">
        <v>343</v>
      </c>
      <c r="C86" s="7">
        <v>2019</v>
      </c>
      <c r="D86" s="9" t="s">
        <v>6</v>
      </c>
      <c r="E86" s="9" t="s">
        <v>233</v>
      </c>
      <c r="F86" s="95">
        <v>29.9</v>
      </c>
    </row>
    <row r="87" spans="1:6">
      <c r="A87" s="19" t="s">
        <v>27</v>
      </c>
      <c r="B87" s="19" t="s">
        <v>360</v>
      </c>
      <c r="C87" s="7">
        <v>2019</v>
      </c>
      <c r="D87" s="9" t="s">
        <v>6</v>
      </c>
      <c r="E87" s="9" t="s">
        <v>233</v>
      </c>
      <c r="F87" s="95">
        <v>29.3</v>
      </c>
    </row>
    <row r="88" spans="1:6">
      <c r="A88" s="19" t="s">
        <v>14</v>
      </c>
      <c r="B88" s="19" t="s">
        <v>347</v>
      </c>
      <c r="C88" s="7">
        <v>2019</v>
      </c>
      <c r="D88" s="9" t="s">
        <v>6</v>
      </c>
      <c r="E88" s="9" t="s">
        <v>233</v>
      </c>
      <c r="F88" s="95">
        <v>29.2</v>
      </c>
    </row>
    <row r="89" spans="1:6">
      <c r="A89" s="19" t="s">
        <v>5</v>
      </c>
      <c r="B89" s="19" t="s">
        <v>338</v>
      </c>
      <c r="C89" s="7">
        <v>2019</v>
      </c>
      <c r="D89" s="9" t="s">
        <v>6</v>
      </c>
      <c r="E89" s="9" t="s">
        <v>233</v>
      </c>
      <c r="F89" s="95">
        <v>27.7</v>
      </c>
    </row>
    <row r="90" spans="1:6">
      <c r="A90" s="19" t="s">
        <v>21</v>
      </c>
      <c r="B90" s="19" t="s">
        <v>354</v>
      </c>
      <c r="C90" s="7">
        <v>2019</v>
      </c>
      <c r="D90" s="9" t="s">
        <v>6</v>
      </c>
      <c r="E90" s="9" t="s">
        <v>233</v>
      </c>
      <c r="F90" s="95">
        <v>27.3</v>
      </c>
    </row>
    <row r="91" spans="1:6">
      <c r="A91" s="19" t="s">
        <v>29</v>
      </c>
      <c r="B91" s="19" t="s">
        <v>362</v>
      </c>
      <c r="C91" s="7">
        <v>2019</v>
      </c>
      <c r="D91" s="9" t="s">
        <v>6</v>
      </c>
      <c r="E91" s="9" t="s">
        <v>233</v>
      </c>
      <c r="F91" s="95">
        <v>26.9</v>
      </c>
    </row>
    <row r="92" spans="1:6">
      <c r="A92" s="19" t="s">
        <v>11</v>
      </c>
      <c r="B92" s="19" t="s">
        <v>344</v>
      </c>
      <c r="C92" s="7">
        <v>2019</v>
      </c>
      <c r="D92" s="9" t="s">
        <v>6</v>
      </c>
      <c r="E92" s="9" t="s">
        <v>233</v>
      </c>
      <c r="F92" s="95">
        <v>26.3</v>
      </c>
    </row>
    <row r="93" spans="1:6">
      <c r="A93" s="19" t="s">
        <v>35</v>
      </c>
      <c r="B93" s="19" t="s">
        <v>368</v>
      </c>
      <c r="C93" s="7">
        <v>2019</v>
      </c>
      <c r="D93" s="9" t="s">
        <v>6</v>
      </c>
      <c r="E93" s="9" t="s">
        <v>233</v>
      </c>
      <c r="F93" s="96">
        <v>25.8</v>
      </c>
    </row>
    <row r="94" spans="1:6">
      <c r="A94" s="19" t="s">
        <v>13</v>
      </c>
      <c r="B94" s="19" t="s">
        <v>346</v>
      </c>
      <c r="C94" s="7">
        <v>2019</v>
      </c>
      <c r="D94" s="9" t="s">
        <v>6</v>
      </c>
      <c r="E94" s="9" t="s">
        <v>233</v>
      </c>
      <c r="F94" s="95">
        <v>25.7</v>
      </c>
    </row>
    <row r="95" spans="1:6">
      <c r="A95" s="19" t="s">
        <v>16</v>
      </c>
      <c r="B95" s="19" t="s">
        <v>349</v>
      </c>
      <c r="C95" s="7">
        <v>2019</v>
      </c>
      <c r="D95" s="9" t="s">
        <v>6</v>
      </c>
      <c r="E95" s="9" t="s">
        <v>233</v>
      </c>
      <c r="F95" s="95">
        <v>25.7</v>
      </c>
    </row>
    <row r="96" spans="1:6">
      <c r="A96" s="19" t="s">
        <v>32</v>
      </c>
      <c r="B96" s="19" t="s">
        <v>365</v>
      </c>
      <c r="C96" s="7">
        <v>2019</v>
      </c>
      <c r="D96" s="9" t="s">
        <v>6</v>
      </c>
      <c r="E96" s="9" t="s">
        <v>233</v>
      </c>
      <c r="F96" s="95">
        <v>25.7</v>
      </c>
    </row>
    <row r="97" spans="1:6">
      <c r="A97" s="19" t="s">
        <v>28</v>
      </c>
      <c r="B97" s="19" t="s">
        <v>361</v>
      </c>
      <c r="C97" s="7">
        <v>2019</v>
      </c>
      <c r="D97" s="9" t="s">
        <v>6</v>
      </c>
      <c r="E97" s="9" t="s">
        <v>233</v>
      </c>
      <c r="F97" s="95">
        <v>25.5</v>
      </c>
    </row>
    <row r="98" spans="1:6">
      <c r="A98" s="19" t="s">
        <v>6</v>
      </c>
      <c r="B98" s="19" t="s">
        <v>339</v>
      </c>
      <c r="C98" s="7">
        <v>2019</v>
      </c>
      <c r="D98" s="9" t="s">
        <v>6</v>
      </c>
      <c r="E98" s="9" t="s">
        <v>233</v>
      </c>
      <c r="F98" s="95">
        <v>24</v>
      </c>
    </row>
    <row r="99" spans="1:6">
      <c r="A99" s="19" t="s">
        <v>15</v>
      </c>
      <c r="B99" s="19" t="s">
        <v>348</v>
      </c>
      <c r="C99" s="7">
        <v>2019</v>
      </c>
      <c r="D99" s="9" t="s">
        <v>6</v>
      </c>
      <c r="E99" s="9" t="s">
        <v>233</v>
      </c>
      <c r="F99" s="95">
        <v>22</v>
      </c>
    </row>
    <row r="100" spans="1:6">
      <c r="A100" s="19" t="s">
        <v>31</v>
      </c>
      <c r="B100" s="19" t="s">
        <v>364</v>
      </c>
      <c r="C100" s="7">
        <v>2019</v>
      </c>
      <c r="D100" s="9" t="s">
        <v>6</v>
      </c>
      <c r="E100" s="9" t="s">
        <v>233</v>
      </c>
      <c r="F100" s="95">
        <v>21.8</v>
      </c>
    </row>
    <row r="101" spans="1:6">
      <c r="A101" s="20" t="s">
        <v>3</v>
      </c>
      <c r="B101" s="19" t="s">
        <v>336</v>
      </c>
      <c r="C101" s="7">
        <v>2021</v>
      </c>
      <c r="D101" s="9" t="s">
        <v>6</v>
      </c>
      <c r="E101" s="9" t="s">
        <v>233</v>
      </c>
      <c r="F101" s="90">
        <v>54.5</v>
      </c>
    </row>
    <row r="102" spans="1:6">
      <c r="A102" s="20" t="s">
        <v>4</v>
      </c>
      <c r="B102" s="19" t="s">
        <v>337</v>
      </c>
      <c r="C102" s="7">
        <v>2021</v>
      </c>
      <c r="D102" s="9" t="s">
        <v>6</v>
      </c>
      <c r="E102" s="9" t="s">
        <v>233</v>
      </c>
      <c r="F102" s="91">
        <v>41.3</v>
      </c>
    </row>
    <row r="103" spans="1:6">
      <c r="A103" s="19" t="s">
        <v>5</v>
      </c>
      <c r="B103" s="19" t="s">
        <v>338</v>
      </c>
      <c r="C103" s="7">
        <v>2021</v>
      </c>
      <c r="D103" s="9" t="s">
        <v>6</v>
      </c>
      <c r="E103" s="9" t="s">
        <v>233</v>
      </c>
      <c r="F103" s="91">
        <v>45.7</v>
      </c>
    </row>
    <row r="104" spans="1:6">
      <c r="A104" s="19" t="s">
        <v>6</v>
      </c>
      <c r="B104" s="19" t="s">
        <v>339</v>
      </c>
      <c r="C104" s="7">
        <v>2021</v>
      </c>
      <c r="D104" s="9" t="s">
        <v>6</v>
      </c>
      <c r="E104" s="9" t="s">
        <v>233</v>
      </c>
      <c r="F104" s="91">
        <v>44.8</v>
      </c>
    </row>
    <row r="105" spans="1:6">
      <c r="A105" s="19" t="s">
        <v>7</v>
      </c>
      <c r="B105" s="19" t="s">
        <v>340</v>
      </c>
      <c r="C105" s="7">
        <v>2021</v>
      </c>
      <c r="D105" s="9" t="s">
        <v>6</v>
      </c>
      <c r="E105" s="9" t="s">
        <v>233</v>
      </c>
      <c r="F105" s="91">
        <v>61.5</v>
      </c>
    </row>
    <row r="106" spans="1:6">
      <c r="A106" s="19" t="s">
        <v>8</v>
      </c>
      <c r="B106" s="19" t="s">
        <v>341</v>
      </c>
      <c r="C106" s="7">
        <v>2021</v>
      </c>
      <c r="D106" s="9" t="s">
        <v>6</v>
      </c>
      <c r="E106" s="9" t="s">
        <v>233</v>
      </c>
      <c r="F106" s="91">
        <v>49.9</v>
      </c>
    </row>
    <row r="107" spans="1:6">
      <c r="A107" s="19" t="s">
        <v>9</v>
      </c>
      <c r="B107" s="19" t="s">
        <v>342</v>
      </c>
      <c r="C107" s="7">
        <v>2021</v>
      </c>
      <c r="D107" s="9" t="s">
        <v>6</v>
      </c>
      <c r="E107" s="9" t="s">
        <v>233</v>
      </c>
      <c r="F107" s="91">
        <v>47.4</v>
      </c>
    </row>
    <row r="108" spans="1:6">
      <c r="A108" s="19" t="s">
        <v>10</v>
      </c>
      <c r="B108" s="19" t="s">
        <v>343</v>
      </c>
      <c r="C108" s="7">
        <v>2021</v>
      </c>
      <c r="D108" s="9" t="s">
        <v>6</v>
      </c>
      <c r="E108" s="9" t="s">
        <v>233</v>
      </c>
      <c r="F108" s="91">
        <v>38.700000000000003</v>
      </c>
    </row>
    <row r="109" spans="1:6">
      <c r="A109" s="19" t="s">
        <v>11</v>
      </c>
      <c r="B109" s="19" t="s">
        <v>344</v>
      </c>
      <c r="C109" s="7">
        <v>2021</v>
      </c>
      <c r="D109" s="9" t="s">
        <v>6</v>
      </c>
      <c r="E109" s="9" t="s">
        <v>233</v>
      </c>
      <c r="F109" s="91">
        <v>46.6</v>
      </c>
    </row>
    <row r="110" spans="1:6">
      <c r="A110" s="19" t="s">
        <v>12</v>
      </c>
      <c r="B110" s="19" t="s">
        <v>345</v>
      </c>
      <c r="C110" s="7">
        <v>2021</v>
      </c>
      <c r="D110" s="9" t="s">
        <v>6</v>
      </c>
      <c r="E110" s="9" t="s">
        <v>233</v>
      </c>
      <c r="F110" s="91">
        <v>67.099999999999994</v>
      </c>
    </row>
    <row r="111" spans="1:6">
      <c r="A111" s="19" t="s">
        <v>13</v>
      </c>
      <c r="B111" s="19" t="s">
        <v>346</v>
      </c>
      <c r="C111" s="7">
        <v>2021</v>
      </c>
      <c r="D111" s="9" t="s">
        <v>6</v>
      </c>
      <c r="E111" s="9" t="s">
        <v>233</v>
      </c>
      <c r="F111" s="91">
        <v>43.1</v>
      </c>
    </row>
    <row r="112" spans="1:6">
      <c r="A112" s="19" t="s">
        <v>14</v>
      </c>
      <c r="B112" s="19" t="s">
        <v>347</v>
      </c>
      <c r="C112" s="7">
        <v>2021</v>
      </c>
      <c r="D112" s="9" t="s">
        <v>6</v>
      </c>
      <c r="E112" s="9" t="s">
        <v>233</v>
      </c>
      <c r="F112" s="91">
        <v>43.1</v>
      </c>
    </row>
    <row r="113" spans="1:6">
      <c r="A113" s="19" t="s">
        <v>15</v>
      </c>
      <c r="B113" s="19" t="s">
        <v>348</v>
      </c>
      <c r="C113" s="7">
        <v>2021</v>
      </c>
      <c r="D113" s="9" t="s">
        <v>6</v>
      </c>
      <c r="E113" s="9" t="s">
        <v>233</v>
      </c>
      <c r="F113" s="91">
        <v>50.2</v>
      </c>
    </row>
    <row r="114" spans="1:6">
      <c r="A114" s="19" t="s">
        <v>16</v>
      </c>
      <c r="B114" s="19" t="s">
        <v>349</v>
      </c>
      <c r="C114" s="7">
        <v>2021</v>
      </c>
      <c r="D114" s="9" t="s">
        <v>6</v>
      </c>
      <c r="E114" s="9" t="s">
        <v>233</v>
      </c>
      <c r="F114" s="91">
        <v>58.3</v>
      </c>
    </row>
    <row r="115" spans="1:6">
      <c r="A115" s="19" t="s">
        <v>17</v>
      </c>
      <c r="B115" s="19" t="s">
        <v>350</v>
      </c>
      <c r="C115" s="7">
        <v>2021</v>
      </c>
      <c r="D115" s="9" t="s">
        <v>6</v>
      </c>
      <c r="E115" s="9" t="s">
        <v>233</v>
      </c>
      <c r="F115" s="91">
        <v>50.6</v>
      </c>
    </row>
    <row r="116" spans="1:6">
      <c r="A116" s="19" t="s">
        <v>18</v>
      </c>
      <c r="B116" s="19" t="s">
        <v>351</v>
      </c>
      <c r="C116" s="7">
        <v>2021</v>
      </c>
      <c r="D116" s="9" t="s">
        <v>6</v>
      </c>
      <c r="E116" s="9" t="s">
        <v>233</v>
      </c>
      <c r="F116" s="91">
        <v>64.3</v>
      </c>
    </row>
    <row r="117" spans="1:6">
      <c r="A117" s="19" t="s">
        <v>19</v>
      </c>
      <c r="B117" s="19" t="s">
        <v>352</v>
      </c>
      <c r="C117" s="7">
        <v>2021</v>
      </c>
      <c r="D117" s="9" t="s">
        <v>6</v>
      </c>
      <c r="E117" s="9" t="s">
        <v>233</v>
      </c>
      <c r="F117" s="91">
        <v>54.1</v>
      </c>
    </row>
    <row r="118" spans="1:6">
      <c r="A118" s="19" t="s">
        <v>20</v>
      </c>
      <c r="B118" s="19" t="s">
        <v>353</v>
      </c>
      <c r="C118" s="7">
        <v>2021</v>
      </c>
      <c r="D118" s="9" t="s">
        <v>6</v>
      </c>
      <c r="E118" s="9" t="s">
        <v>233</v>
      </c>
      <c r="F118" s="91">
        <v>50.9</v>
      </c>
    </row>
    <row r="119" spans="1:6">
      <c r="A119" s="19" t="s">
        <v>21</v>
      </c>
      <c r="B119" s="19" t="s">
        <v>354</v>
      </c>
      <c r="C119" s="7">
        <v>2021</v>
      </c>
      <c r="D119" s="9" t="s">
        <v>6</v>
      </c>
      <c r="E119" s="9" t="s">
        <v>233</v>
      </c>
      <c r="F119" s="91">
        <v>56.8</v>
      </c>
    </row>
    <row r="120" spans="1:6">
      <c r="A120" s="19" t="s">
        <v>22</v>
      </c>
      <c r="B120" s="19" t="s">
        <v>355</v>
      </c>
      <c r="C120" s="7">
        <v>2021</v>
      </c>
      <c r="D120" s="9" t="s">
        <v>6</v>
      </c>
      <c r="E120" s="9" t="s">
        <v>233</v>
      </c>
      <c r="F120" s="91">
        <v>46.7</v>
      </c>
    </row>
    <row r="121" spans="1:6">
      <c r="A121" s="19" t="s">
        <v>23</v>
      </c>
      <c r="B121" s="19" t="s">
        <v>356</v>
      </c>
      <c r="C121" s="7">
        <v>2021</v>
      </c>
      <c r="D121" s="9" t="s">
        <v>6</v>
      </c>
      <c r="E121" s="9" t="s">
        <v>233</v>
      </c>
      <c r="F121" s="91">
        <v>53.3</v>
      </c>
    </row>
    <row r="122" spans="1:6">
      <c r="A122" s="19" t="s">
        <v>24</v>
      </c>
      <c r="B122" s="19" t="s">
        <v>357</v>
      </c>
      <c r="C122" s="7">
        <v>2021</v>
      </c>
      <c r="D122" s="9" t="s">
        <v>6</v>
      </c>
      <c r="E122" s="9" t="s">
        <v>233</v>
      </c>
      <c r="F122" s="91">
        <v>60.8</v>
      </c>
    </row>
    <row r="123" spans="1:6">
      <c r="A123" s="19" t="s">
        <v>25</v>
      </c>
      <c r="B123" s="19" t="s">
        <v>358</v>
      </c>
      <c r="C123" s="7">
        <v>2021</v>
      </c>
      <c r="D123" s="9" t="s">
        <v>6</v>
      </c>
      <c r="E123" s="9" t="s">
        <v>233</v>
      </c>
      <c r="F123" s="91">
        <v>63</v>
      </c>
    </row>
    <row r="124" spans="1:6">
      <c r="A124" s="19" t="s">
        <v>26</v>
      </c>
      <c r="B124" s="19" t="s">
        <v>359</v>
      </c>
      <c r="C124" s="7">
        <v>2021</v>
      </c>
      <c r="D124" s="9" t="s">
        <v>6</v>
      </c>
      <c r="E124" s="9" t="s">
        <v>233</v>
      </c>
      <c r="F124" s="92">
        <v>49.7</v>
      </c>
    </row>
    <row r="125" spans="1:6">
      <c r="A125" s="19" t="s">
        <v>27</v>
      </c>
      <c r="B125" s="19" t="s">
        <v>360</v>
      </c>
      <c r="C125" s="7">
        <v>2021</v>
      </c>
      <c r="D125" s="9" t="s">
        <v>6</v>
      </c>
      <c r="E125" s="9" t="s">
        <v>233</v>
      </c>
      <c r="F125" s="91">
        <v>42.3</v>
      </c>
    </row>
    <row r="126" spans="1:6">
      <c r="A126" s="19" t="s">
        <v>28</v>
      </c>
      <c r="B126" s="19" t="s">
        <v>361</v>
      </c>
      <c r="C126" s="7">
        <v>2021</v>
      </c>
      <c r="D126" s="9" t="s">
        <v>6</v>
      </c>
      <c r="E126" s="9" t="s">
        <v>233</v>
      </c>
      <c r="F126" s="91">
        <v>50</v>
      </c>
    </row>
    <row r="127" spans="1:6">
      <c r="A127" s="19" t="s">
        <v>29</v>
      </c>
      <c r="B127" s="19" t="s">
        <v>362</v>
      </c>
      <c r="C127" s="7">
        <v>2021</v>
      </c>
      <c r="D127" s="9" t="s">
        <v>6</v>
      </c>
      <c r="E127" s="9" t="s">
        <v>233</v>
      </c>
      <c r="F127" s="91">
        <v>50</v>
      </c>
    </row>
    <row r="128" spans="1:6">
      <c r="A128" s="19" t="s">
        <v>30</v>
      </c>
      <c r="B128" s="19" t="s">
        <v>363</v>
      </c>
      <c r="C128" s="7">
        <v>2021</v>
      </c>
      <c r="D128" s="9" t="s">
        <v>6</v>
      </c>
      <c r="E128" s="9" t="s">
        <v>233</v>
      </c>
      <c r="F128" s="91">
        <v>54.4</v>
      </c>
    </row>
    <row r="129" spans="1:6">
      <c r="A129" s="19" t="s">
        <v>31</v>
      </c>
      <c r="B129" s="19" t="s">
        <v>364</v>
      </c>
      <c r="C129" s="7">
        <v>2021</v>
      </c>
      <c r="D129" s="9" t="s">
        <v>6</v>
      </c>
      <c r="E129" s="9" t="s">
        <v>233</v>
      </c>
      <c r="F129" s="91">
        <v>48.6</v>
      </c>
    </row>
    <row r="130" spans="1:6">
      <c r="A130" s="19" t="s">
        <v>32</v>
      </c>
      <c r="B130" s="19" t="s">
        <v>365</v>
      </c>
      <c r="C130" s="7">
        <v>2021</v>
      </c>
      <c r="D130" s="9" t="s">
        <v>6</v>
      </c>
      <c r="E130" s="9" t="s">
        <v>233</v>
      </c>
      <c r="F130" s="91">
        <v>39.700000000000003</v>
      </c>
    </row>
    <row r="131" spans="1:6">
      <c r="A131" s="19" t="s">
        <v>33</v>
      </c>
      <c r="B131" s="19" t="s">
        <v>366</v>
      </c>
      <c r="C131" s="7">
        <v>2021</v>
      </c>
      <c r="D131" s="9" t="s">
        <v>6</v>
      </c>
      <c r="E131" s="9" t="s">
        <v>233</v>
      </c>
      <c r="F131" s="91">
        <v>48.8</v>
      </c>
    </row>
    <row r="132" spans="1:6">
      <c r="A132" s="19" t="s">
        <v>34</v>
      </c>
      <c r="B132" s="19" t="s">
        <v>367</v>
      </c>
      <c r="C132" s="7">
        <v>2021</v>
      </c>
      <c r="D132" s="9" t="s">
        <v>6</v>
      </c>
      <c r="E132" s="9" t="s">
        <v>233</v>
      </c>
      <c r="F132" s="91">
        <v>51.2</v>
      </c>
    </row>
    <row r="133" spans="1:6">
      <c r="A133" s="19" t="s">
        <v>35</v>
      </c>
      <c r="B133" s="19" t="s">
        <v>368</v>
      </c>
      <c r="C133" s="7">
        <v>2021</v>
      </c>
      <c r="D133" s="9" t="s">
        <v>6</v>
      </c>
      <c r="E133" s="9" t="s">
        <v>233</v>
      </c>
      <c r="F133" s="93">
        <v>49.5</v>
      </c>
    </row>
    <row r="134" spans="1:6">
      <c r="A134" s="19"/>
      <c r="B134" s="19"/>
      <c r="F134" s="77"/>
    </row>
    <row r="135" spans="1:6">
      <c r="A135" s="19"/>
      <c r="B135" s="19"/>
      <c r="F135" s="77"/>
    </row>
    <row r="136" spans="1:6">
      <c r="A136" s="19"/>
      <c r="B136" s="19"/>
      <c r="F136" s="77"/>
    </row>
    <row r="137" spans="1:6">
      <c r="A137" s="19"/>
      <c r="B137" s="19"/>
      <c r="F137" s="77"/>
    </row>
    <row r="138" spans="1:6">
      <c r="A138" s="19"/>
      <c r="B138" s="19"/>
      <c r="F138" s="77"/>
    </row>
    <row r="139" spans="1:6">
      <c r="A139" s="19"/>
      <c r="B139" s="19"/>
      <c r="F139" s="77"/>
    </row>
    <row r="140" spans="1:6">
      <c r="A140" s="19"/>
      <c r="B140" s="19"/>
      <c r="F140" s="77"/>
    </row>
    <row r="141" spans="1:6">
      <c r="A141" s="19"/>
      <c r="B141" s="19"/>
      <c r="F141" s="77"/>
    </row>
    <row r="142" spans="1:6">
      <c r="A142" s="19"/>
      <c r="B142" s="19"/>
      <c r="F142" s="77"/>
    </row>
    <row r="143" spans="1:6">
      <c r="A143" s="19"/>
      <c r="B143" s="19"/>
      <c r="F143" s="77"/>
    </row>
    <row r="144" spans="1:6">
      <c r="A144" s="19"/>
      <c r="B144" s="19"/>
      <c r="F144" s="77"/>
    </row>
    <row r="145" spans="1:6">
      <c r="A145" s="19"/>
      <c r="B145" s="19"/>
      <c r="F145" s="77"/>
    </row>
    <row r="146" spans="1:6">
      <c r="A146" s="19"/>
      <c r="B146" s="19"/>
      <c r="F146" s="77"/>
    </row>
    <row r="147" spans="1:6">
      <c r="A147" s="19"/>
      <c r="B147" s="19"/>
      <c r="F147" s="77"/>
    </row>
    <row r="148" spans="1:6">
      <c r="A148" s="19"/>
      <c r="B148" s="19"/>
      <c r="F148" s="77"/>
    </row>
    <row r="149" spans="1:6">
      <c r="A149" s="19"/>
      <c r="B149" s="19"/>
      <c r="F149" s="77"/>
    </row>
    <row r="150" spans="1:6">
      <c r="A150" s="19"/>
      <c r="B150" s="19"/>
      <c r="F150" s="77"/>
    </row>
    <row r="151" spans="1:6">
      <c r="A151" s="19"/>
      <c r="B151" s="19"/>
      <c r="F151" s="77"/>
    </row>
    <row r="152" spans="1:6">
      <c r="A152" s="19"/>
      <c r="B152" s="19"/>
      <c r="F152" s="77"/>
    </row>
    <row r="153" spans="1:6">
      <c r="A153" s="19"/>
      <c r="B153" s="19"/>
      <c r="F153" s="77"/>
    </row>
    <row r="154" spans="1:6">
      <c r="A154" s="19"/>
      <c r="B154" s="19"/>
      <c r="F154" s="77"/>
    </row>
    <row r="155" spans="1:6">
      <c r="A155" s="19"/>
      <c r="B155" s="19"/>
      <c r="F155" s="77"/>
    </row>
    <row r="156" spans="1:6">
      <c r="A156" s="19"/>
      <c r="B156" s="19"/>
      <c r="F156" s="77"/>
    </row>
    <row r="157" spans="1:6">
      <c r="A157" s="19"/>
      <c r="B157" s="19"/>
      <c r="F157" s="77"/>
    </row>
    <row r="158" spans="1:6">
      <c r="A158" s="19"/>
      <c r="B158" s="19"/>
      <c r="F158" s="77"/>
    </row>
    <row r="159" spans="1:6">
      <c r="A159" s="19"/>
      <c r="B159" s="19"/>
      <c r="F159" s="77"/>
    </row>
    <row r="160" spans="1:6">
      <c r="A160" s="19"/>
      <c r="B160" s="19"/>
      <c r="F160" s="77"/>
    </row>
    <row r="161" spans="1:6">
      <c r="A161" s="19"/>
      <c r="B161" s="19"/>
      <c r="F161" s="77"/>
    </row>
    <row r="162" spans="1:6">
      <c r="A162" s="19"/>
      <c r="B162" s="19"/>
      <c r="F162" s="77"/>
    </row>
    <row r="163" spans="1:6">
      <c r="A163" s="19"/>
      <c r="B163" s="19"/>
      <c r="F163" s="77"/>
    </row>
    <row r="164" spans="1:6">
      <c r="A164" s="19"/>
      <c r="B164" s="19"/>
      <c r="F164" s="77"/>
    </row>
    <row r="165" spans="1:6">
      <c r="A165" s="19"/>
      <c r="B165" s="19"/>
    </row>
    <row r="166" spans="1:6">
      <c r="A166" s="19"/>
      <c r="B166" s="19"/>
      <c r="F166" s="77"/>
    </row>
    <row r="167" spans="1:6">
      <c r="A167" s="19"/>
      <c r="B167" s="19"/>
      <c r="F167" s="77"/>
    </row>
    <row r="168" spans="1:6">
      <c r="A168" s="19"/>
      <c r="B168" s="19"/>
      <c r="F168" s="77"/>
    </row>
    <row r="169" spans="1:6">
      <c r="A169" s="19"/>
      <c r="B169" s="19"/>
      <c r="F169" s="77"/>
    </row>
    <row r="170" spans="1:6">
      <c r="A170" s="19"/>
      <c r="B170" s="19"/>
      <c r="F170" s="77"/>
    </row>
    <row r="171" spans="1:6">
      <c r="A171" s="19"/>
      <c r="B171" s="19"/>
      <c r="F171" s="77"/>
    </row>
    <row r="172" spans="1:6">
      <c r="A172" s="19"/>
      <c r="B172" s="19"/>
      <c r="F172" s="77"/>
    </row>
    <row r="173" spans="1:6">
      <c r="A173" s="19"/>
      <c r="B173" s="19"/>
      <c r="F173" s="77"/>
    </row>
    <row r="174" spans="1:6">
      <c r="A174" s="19"/>
      <c r="B174" s="19"/>
      <c r="F174" s="77"/>
    </row>
    <row r="175" spans="1:6">
      <c r="A175" s="19"/>
      <c r="B175" s="19"/>
      <c r="F175" s="77"/>
    </row>
    <row r="176" spans="1:6">
      <c r="A176" s="19"/>
      <c r="B176" s="19"/>
      <c r="F176" s="77"/>
    </row>
    <row r="177" spans="1:6">
      <c r="A177" s="19"/>
      <c r="B177" s="19"/>
      <c r="F177" s="77"/>
    </row>
    <row r="178" spans="1:6">
      <c r="A178" s="19"/>
      <c r="B178" s="19"/>
      <c r="F178" s="77"/>
    </row>
    <row r="179" spans="1:6">
      <c r="A179" s="19"/>
      <c r="B179" s="19"/>
      <c r="F179" s="77"/>
    </row>
    <row r="180" spans="1:6">
      <c r="A180" s="19"/>
      <c r="B180" s="19"/>
      <c r="F180" s="77"/>
    </row>
    <row r="181" spans="1:6">
      <c r="A181" s="19"/>
      <c r="B181" s="19"/>
      <c r="F181" s="77"/>
    </row>
    <row r="182" spans="1:6">
      <c r="A182" s="19"/>
      <c r="B182" s="19"/>
      <c r="F182" s="77"/>
    </row>
    <row r="183" spans="1:6">
      <c r="A183" s="19"/>
      <c r="B183" s="19"/>
      <c r="F183" s="77"/>
    </row>
    <row r="184" spans="1:6">
      <c r="A184" s="19"/>
      <c r="B184" s="19"/>
      <c r="F184" s="77"/>
    </row>
    <row r="185" spans="1:6">
      <c r="A185" s="19"/>
      <c r="B185" s="19"/>
      <c r="F185" s="77"/>
    </row>
    <row r="186" spans="1:6">
      <c r="A186" s="19"/>
      <c r="B186" s="19"/>
      <c r="F186" s="77"/>
    </row>
    <row r="187" spans="1:6">
      <c r="A187" s="19"/>
      <c r="B187" s="19"/>
      <c r="F187" s="77"/>
    </row>
    <row r="188" spans="1:6">
      <c r="A188" s="19"/>
      <c r="B188" s="19"/>
      <c r="F188" s="77"/>
    </row>
    <row r="189" spans="1:6">
      <c r="A189" s="19"/>
      <c r="B189" s="19"/>
      <c r="F189" s="77"/>
    </row>
    <row r="190" spans="1:6">
      <c r="A190" s="19"/>
      <c r="B190" s="19"/>
      <c r="F190" s="77"/>
    </row>
    <row r="191" spans="1:6">
      <c r="A191" s="19"/>
      <c r="B191" s="19"/>
      <c r="F191" s="77"/>
    </row>
    <row r="192" spans="1:6">
      <c r="A192" s="19"/>
      <c r="B192" s="19"/>
      <c r="F192" s="77"/>
    </row>
    <row r="193" spans="1:6">
      <c r="A193" s="19"/>
      <c r="B193" s="19"/>
      <c r="F193" s="77"/>
    </row>
    <row r="194" spans="1:6">
      <c r="A194" s="19"/>
      <c r="B194" s="19"/>
      <c r="F194" s="77"/>
    </row>
    <row r="195" spans="1:6">
      <c r="A195" s="19"/>
      <c r="B195" s="19"/>
      <c r="F195" s="77"/>
    </row>
    <row r="196" spans="1:6">
      <c r="A196" s="19"/>
      <c r="B196" s="19"/>
      <c r="F196" s="77"/>
    </row>
    <row r="197" spans="1:6">
      <c r="A197" s="19"/>
      <c r="B197" s="19"/>
      <c r="F197" s="77"/>
    </row>
    <row r="198" spans="1:6">
      <c r="A198" s="19"/>
      <c r="B198" s="19"/>
      <c r="F198" s="77"/>
    </row>
    <row r="199" spans="1:6">
      <c r="A199" s="19"/>
      <c r="B199" s="19"/>
      <c r="F199" s="77"/>
    </row>
  </sheetData>
  <autoFilter ref="A1:F133" xr:uid="{00000000-0009-0000-0000-000027000000}"/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>
    <outlinePr summaryBelow="0" summaryRight="0"/>
  </sheetPr>
  <dimension ref="A1:F329"/>
  <sheetViews>
    <sheetView workbookViewId="0"/>
  </sheetViews>
  <sheetFormatPr baseColWidth="10" defaultColWidth="12.6640625" defaultRowHeight="15.75" customHeight="1"/>
  <sheetData>
    <row r="1" spans="1:6" ht="15.75" customHeight="1">
      <c r="A1" s="1" t="s">
        <v>1</v>
      </c>
      <c r="B1" s="1" t="s">
        <v>334</v>
      </c>
      <c r="C1" s="1" t="s">
        <v>0</v>
      </c>
      <c r="D1" s="1" t="s">
        <v>37</v>
      </c>
      <c r="E1" s="1" t="s">
        <v>39</v>
      </c>
      <c r="F1" s="1" t="s">
        <v>335</v>
      </c>
    </row>
    <row r="2" spans="1:6" ht="15.75" customHeight="1">
      <c r="A2" s="2" t="s">
        <v>3</v>
      </c>
      <c r="B2" s="1" t="s">
        <v>336</v>
      </c>
      <c r="C2" s="2" t="s">
        <v>378</v>
      </c>
      <c r="D2" s="2" t="s">
        <v>6</v>
      </c>
      <c r="E2" s="2" t="s">
        <v>237</v>
      </c>
      <c r="F2" s="2" t="s">
        <v>431</v>
      </c>
    </row>
    <row r="3" spans="1:6" ht="15.75" customHeight="1">
      <c r="A3" s="2" t="s">
        <v>4</v>
      </c>
      <c r="B3" s="1" t="s">
        <v>337</v>
      </c>
      <c r="C3" s="2" t="s">
        <v>378</v>
      </c>
      <c r="D3" s="2" t="s">
        <v>6</v>
      </c>
      <c r="E3" s="2" t="s">
        <v>237</v>
      </c>
      <c r="F3" s="2" t="s">
        <v>432</v>
      </c>
    </row>
    <row r="4" spans="1:6" ht="15.75" customHeight="1">
      <c r="A4" s="2" t="s">
        <v>14</v>
      </c>
      <c r="B4" s="1" t="s">
        <v>347</v>
      </c>
      <c r="C4" s="2" t="s">
        <v>378</v>
      </c>
      <c r="D4" s="2" t="s">
        <v>6</v>
      </c>
      <c r="E4" s="2" t="s">
        <v>237</v>
      </c>
      <c r="F4" s="2" t="s">
        <v>433</v>
      </c>
    </row>
    <row r="5" spans="1:6" ht="15.75" customHeight="1">
      <c r="A5" s="2" t="s">
        <v>15</v>
      </c>
      <c r="B5" s="1" t="s">
        <v>348</v>
      </c>
      <c r="C5" s="2" t="s">
        <v>378</v>
      </c>
      <c r="D5" s="2" t="s">
        <v>6</v>
      </c>
      <c r="E5" s="2" t="s">
        <v>237</v>
      </c>
      <c r="F5" s="2" t="s">
        <v>434</v>
      </c>
    </row>
    <row r="6" spans="1:6" ht="15.75" customHeight="1">
      <c r="A6" s="2" t="s">
        <v>16</v>
      </c>
      <c r="B6" s="1" t="s">
        <v>349</v>
      </c>
      <c r="C6" s="2" t="s">
        <v>378</v>
      </c>
      <c r="D6" s="2" t="s">
        <v>6</v>
      </c>
      <c r="E6" s="2" t="s">
        <v>237</v>
      </c>
      <c r="F6" s="2" t="s">
        <v>435</v>
      </c>
    </row>
    <row r="7" spans="1:6" ht="15.75" customHeight="1">
      <c r="A7" s="2" t="s">
        <v>17</v>
      </c>
      <c r="B7" s="1" t="s">
        <v>350</v>
      </c>
      <c r="C7" s="2" t="s">
        <v>378</v>
      </c>
      <c r="D7" s="2" t="s">
        <v>6</v>
      </c>
      <c r="E7" s="2" t="s">
        <v>237</v>
      </c>
      <c r="F7" s="2" t="s">
        <v>436</v>
      </c>
    </row>
    <row r="8" spans="1:6" ht="15.75" customHeight="1">
      <c r="A8" s="2" t="s">
        <v>18</v>
      </c>
      <c r="B8" s="1" t="s">
        <v>351</v>
      </c>
      <c r="C8" s="2" t="s">
        <v>378</v>
      </c>
      <c r="D8" s="2" t="s">
        <v>6</v>
      </c>
      <c r="E8" s="2" t="s">
        <v>237</v>
      </c>
      <c r="F8" s="2" t="s">
        <v>434</v>
      </c>
    </row>
    <row r="9" spans="1:6" ht="15.75" customHeight="1">
      <c r="A9" s="2" t="s">
        <v>19</v>
      </c>
      <c r="B9" s="1" t="s">
        <v>352</v>
      </c>
      <c r="C9" s="2" t="s">
        <v>378</v>
      </c>
      <c r="D9" s="2" t="s">
        <v>6</v>
      </c>
      <c r="E9" s="2" t="s">
        <v>237</v>
      </c>
      <c r="F9" s="2" t="s">
        <v>437</v>
      </c>
    </row>
    <row r="10" spans="1:6" ht="15.75" customHeight="1">
      <c r="A10" s="2" t="s">
        <v>20</v>
      </c>
      <c r="B10" s="1" t="s">
        <v>353</v>
      </c>
      <c r="C10" s="2" t="s">
        <v>378</v>
      </c>
      <c r="D10" s="2" t="s">
        <v>6</v>
      </c>
      <c r="E10" s="2" t="s">
        <v>237</v>
      </c>
      <c r="F10" s="2" t="s">
        <v>432</v>
      </c>
    </row>
    <row r="11" spans="1:6" ht="15.75" customHeight="1">
      <c r="A11" s="2" t="s">
        <v>21</v>
      </c>
      <c r="B11" s="1" t="s">
        <v>354</v>
      </c>
      <c r="C11" s="2" t="s">
        <v>378</v>
      </c>
      <c r="D11" s="2" t="s">
        <v>6</v>
      </c>
      <c r="E11" s="2" t="s">
        <v>237</v>
      </c>
      <c r="F11" s="2" t="s">
        <v>433</v>
      </c>
    </row>
    <row r="12" spans="1:6" ht="15.75" customHeight="1">
      <c r="A12" s="2" t="s">
        <v>22</v>
      </c>
      <c r="B12" s="1" t="s">
        <v>355</v>
      </c>
      <c r="C12" s="2" t="s">
        <v>378</v>
      </c>
      <c r="D12" s="2" t="s">
        <v>6</v>
      </c>
      <c r="E12" s="2" t="s">
        <v>237</v>
      </c>
      <c r="F12" s="2" t="s">
        <v>432</v>
      </c>
    </row>
    <row r="13" spans="1:6" ht="15.75" customHeight="1">
      <c r="A13" s="2" t="s">
        <v>5</v>
      </c>
      <c r="B13" s="1" t="s">
        <v>338</v>
      </c>
      <c r="C13" s="2" t="s">
        <v>378</v>
      </c>
      <c r="D13" s="2" t="s">
        <v>6</v>
      </c>
      <c r="E13" s="2" t="s">
        <v>237</v>
      </c>
      <c r="F13" s="2" t="s">
        <v>433</v>
      </c>
    </row>
    <row r="14" spans="1:6" ht="15.75" customHeight="1">
      <c r="A14" s="2" t="s">
        <v>23</v>
      </c>
      <c r="B14" s="1" t="s">
        <v>356</v>
      </c>
      <c r="C14" s="2" t="s">
        <v>378</v>
      </c>
      <c r="D14" s="2" t="s">
        <v>6</v>
      </c>
      <c r="E14" s="2" t="s">
        <v>237</v>
      </c>
      <c r="F14" s="2" t="s">
        <v>438</v>
      </c>
    </row>
    <row r="15" spans="1:6" ht="15.75" customHeight="1">
      <c r="A15" s="2" t="s">
        <v>24</v>
      </c>
      <c r="B15" s="1" t="s">
        <v>357</v>
      </c>
      <c r="C15" s="2" t="s">
        <v>378</v>
      </c>
      <c r="D15" s="2" t="s">
        <v>6</v>
      </c>
      <c r="E15" s="2" t="s">
        <v>237</v>
      </c>
      <c r="F15" s="2" t="s">
        <v>434</v>
      </c>
    </row>
    <row r="16" spans="1:6" ht="15.75" customHeight="1">
      <c r="A16" s="2" t="s">
        <v>25</v>
      </c>
      <c r="B16" s="1" t="s">
        <v>358</v>
      </c>
      <c r="C16" s="2" t="s">
        <v>378</v>
      </c>
      <c r="D16" s="2" t="s">
        <v>6</v>
      </c>
      <c r="E16" s="2" t="s">
        <v>237</v>
      </c>
      <c r="F16" s="2" t="s">
        <v>438</v>
      </c>
    </row>
    <row r="17" spans="1:6" ht="15.75" customHeight="1">
      <c r="A17" s="2" t="s">
        <v>26</v>
      </c>
      <c r="B17" s="1" t="s">
        <v>359</v>
      </c>
      <c r="C17" s="2" t="s">
        <v>378</v>
      </c>
      <c r="D17" s="2" t="s">
        <v>6</v>
      </c>
      <c r="E17" s="2" t="s">
        <v>237</v>
      </c>
      <c r="F17" s="2" t="s">
        <v>439</v>
      </c>
    </row>
    <row r="18" spans="1:6" ht="15.75" customHeight="1">
      <c r="A18" s="2" t="s">
        <v>27</v>
      </c>
      <c r="B18" s="1" t="s">
        <v>360</v>
      </c>
      <c r="C18" s="2" t="s">
        <v>378</v>
      </c>
      <c r="D18" s="2" t="s">
        <v>6</v>
      </c>
      <c r="E18" s="2" t="s">
        <v>237</v>
      </c>
      <c r="F18" s="2" t="s">
        <v>436</v>
      </c>
    </row>
    <row r="19" spans="1:6" ht="15.75" customHeight="1">
      <c r="A19" s="2" t="s">
        <v>28</v>
      </c>
      <c r="B19" s="1" t="s">
        <v>361</v>
      </c>
      <c r="C19" s="2" t="s">
        <v>378</v>
      </c>
      <c r="D19" s="2" t="s">
        <v>6</v>
      </c>
      <c r="E19" s="2" t="s">
        <v>237</v>
      </c>
      <c r="F19" s="2" t="s">
        <v>436</v>
      </c>
    </row>
    <row r="20" spans="1:6" ht="15.75" customHeight="1">
      <c r="A20" s="2" t="s">
        <v>29</v>
      </c>
      <c r="B20" s="1" t="s">
        <v>362</v>
      </c>
      <c r="C20" s="2" t="s">
        <v>378</v>
      </c>
      <c r="D20" s="2" t="s">
        <v>6</v>
      </c>
      <c r="E20" s="2" t="s">
        <v>237</v>
      </c>
      <c r="F20" s="2" t="s">
        <v>440</v>
      </c>
    </row>
    <row r="21" spans="1:6" ht="15.75" customHeight="1">
      <c r="A21" s="2" t="s">
        <v>30</v>
      </c>
      <c r="B21" s="1" t="s">
        <v>363</v>
      </c>
      <c r="C21" s="2" t="s">
        <v>378</v>
      </c>
      <c r="D21" s="2" t="s">
        <v>6</v>
      </c>
      <c r="E21" s="2" t="s">
        <v>237</v>
      </c>
      <c r="F21" s="2" t="s">
        <v>435</v>
      </c>
    </row>
    <row r="22" spans="1:6" ht="15.75" customHeight="1">
      <c r="A22" s="2" t="s">
        <v>31</v>
      </c>
      <c r="B22" s="1" t="s">
        <v>364</v>
      </c>
      <c r="C22" s="2" t="s">
        <v>378</v>
      </c>
      <c r="D22" s="2" t="s">
        <v>6</v>
      </c>
      <c r="E22" s="2" t="s">
        <v>237</v>
      </c>
      <c r="F22" s="2" t="s">
        <v>440</v>
      </c>
    </row>
    <row r="23" spans="1:6" ht="15.75" customHeight="1">
      <c r="A23" s="2" t="s">
        <v>32</v>
      </c>
      <c r="B23" s="1" t="s">
        <v>365</v>
      </c>
      <c r="C23" s="2" t="s">
        <v>378</v>
      </c>
      <c r="D23" s="2" t="s">
        <v>6</v>
      </c>
      <c r="E23" s="2" t="s">
        <v>237</v>
      </c>
      <c r="F23" s="2" t="s">
        <v>434</v>
      </c>
    </row>
    <row r="24" spans="1:6" ht="15.75" customHeight="1">
      <c r="A24" s="2" t="s">
        <v>6</v>
      </c>
      <c r="B24" s="1" t="s">
        <v>339</v>
      </c>
      <c r="C24" s="2" t="s">
        <v>378</v>
      </c>
      <c r="D24" s="2" t="s">
        <v>6</v>
      </c>
      <c r="E24" s="2" t="s">
        <v>237</v>
      </c>
      <c r="F24" s="2" t="s">
        <v>438</v>
      </c>
    </row>
    <row r="25" spans="1:6" ht="15.75" customHeight="1">
      <c r="A25" s="2" t="s">
        <v>33</v>
      </c>
      <c r="B25" s="1" t="s">
        <v>366</v>
      </c>
      <c r="C25" s="2" t="s">
        <v>378</v>
      </c>
      <c r="D25" s="2" t="s">
        <v>6</v>
      </c>
      <c r="E25" s="2" t="s">
        <v>237</v>
      </c>
      <c r="F25" s="2" t="s">
        <v>440</v>
      </c>
    </row>
    <row r="26" spans="1:6" ht="15.75" customHeight="1">
      <c r="A26" s="2" t="s">
        <v>35</v>
      </c>
      <c r="B26" s="1" t="s">
        <v>368</v>
      </c>
      <c r="C26" s="2" t="s">
        <v>378</v>
      </c>
      <c r="D26" s="2" t="s">
        <v>6</v>
      </c>
      <c r="E26" s="2" t="s">
        <v>237</v>
      </c>
      <c r="F26" s="2" t="s">
        <v>438</v>
      </c>
    </row>
    <row r="27" spans="1:6" ht="15.75" customHeight="1">
      <c r="A27" s="2" t="s">
        <v>7</v>
      </c>
      <c r="B27" s="1" t="s">
        <v>340</v>
      </c>
      <c r="C27" s="2" t="s">
        <v>378</v>
      </c>
      <c r="D27" s="2" t="s">
        <v>6</v>
      </c>
      <c r="E27" s="2" t="s">
        <v>237</v>
      </c>
      <c r="F27" s="2" t="s">
        <v>435</v>
      </c>
    </row>
    <row r="28" spans="1:6" ht="15.75" customHeight="1">
      <c r="A28" s="2" t="s">
        <v>8</v>
      </c>
      <c r="B28" s="1" t="s">
        <v>341</v>
      </c>
      <c r="C28" s="2" t="s">
        <v>378</v>
      </c>
      <c r="D28" s="2" t="s">
        <v>6</v>
      </c>
      <c r="E28" s="2" t="s">
        <v>237</v>
      </c>
      <c r="F28" s="2" t="s">
        <v>439</v>
      </c>
    </row>
    <row r="29" spans="1:6" ht="15.75" customHeight="1">
      <c r="A29" s="2" t="s">
        <v>9</v>
      </c>
      <c r="B29" s="1" t="s">
        <v>342</v>
      </c>
      <c r="C29" s="2" t="s">
        <v>378</v>
      </c>
      <c r="D29" s="2" t="s">
        <v>6</v>
      </c>
      <c r="E29" s="2" t="s">
        <v>237</v>
      </c>
      <c r="F29" s="2" t="s">
        <v>434</v>
      </c>
    </row>
    <row r="30" spans="1:6" ht="15.75" customHeight="1">
      <c r="A30" s="2" t="s">
        <v>10</v>
      </c>
      <c r="B30" s="1" t="s">
        <v>343</v>
      </c>
      <c r="C30" s="2" t="s">
        <v>378</v>
      </c>
      <c r="D30" s="2" t="s">
        <v>6</v>
      </c>
      <c r="E30" s="2" t="s">
        <v>237</v>
      </c>
      <c r="F30" s="2" t="s">
        <v>434</v>
      </c>
    </row>
    <row r="31" spans="1:6" ht="15.75" customHeight="1">
      <c r="A31" s="2" t="s">
        <v>11</v>
      </c>
      <c r="B31" s="1" t="s">
        <v>344</v>
      </c>
      <c r="C31" s="2" t="s">
        <v>378</v>
      </c>
      <c r="D31" s="2" t="s">
        <v>6</v>
      </c>
      <c r="E31" s="2" t="s">
        <v>237</v>
      </c>
      <c r="F31" s="2" t="s">
        <v>436</v>
      </c>
    </row>
    <row r="32" spans="1:6" ht="15.75" customHeight="1">
      <c r="A32" s="2" t="s">
        <v>12</v>
      </c>
      <c r="B32" s="1" t="s">
        <v>345</v>
      </c>
      <c r="C32" s="2" t="s">
        <v>378</v>
      </c>
      <c r="D32" s="2" t="s">
        <v>6</v>
      </c>
      <c r="E32" s="2" t="s">
        <v>237</v>
      </c>
      <c r="F32" s="2" t="s">
        <v>437</v>
      </c>
    </row>
    <row r="33" spans="1:6" ht="15.75" customHeight="1">
      <c r="A33" s="2" t="s">
        <v>3</v>
      </c>
      <c r="B33" s="1" t="s">
        <v>336</v>
      </c>
      <c r="C33" s="2" t="s">
        <v>379</v>
      </c>
      <c r="D33" s="2" t="s">
        <v>6</v>
      </c>
      <c r="E33" s="2" t="s">
        <v>237</v>
      </c>
      <c r="F33" s="2" t="s">
        <v>441</v>
      </c>
    </row>
    <row r="34" spans="1:6" ht="15.75" customHeight="1">
      <c r="A34" s="2" t="s">
        <v>4</v>
      </c>
      <c r="B34" s="1" t="s">
        <v>337</v>
      </c>
      <c r="C34" s="2" t="s">
        <v>379</v>
      </c>
      <c r="D34" s="2" t="s">
        <v>6</v>
      </c>
      <c r="E34" s="2" t="s">
        <v>237</v>
      </c>
      <c r="F34" s="2" t="s">
        <v>440</v>
      </c>
    </row>
    <row r="35" spans="1:6" ht="15.75" customHeight="1">
      <c r="A35" s="2" t="s">
        <v>13</v>
      </c>
      <c r="B35" s="1" t="s">
        <v>346</v>
      </c>
      <c r="C35" s="2" t="s">
        <v>379</v>
      </c>
      <c r="D35" s="2" t="s">
        <v>6</v>
      </c>
      <c r="E35" s="2" t="s">
        <v>237</v>
      </c>
      <c r="F35" s="2" t="s">
        <v>434</v>
      </c>
    </row>
    <row r="36" spans="1:6" ht="15.75" customHeight="1">
      <c r="A36" s="2" t="s">
        <v>14</v>
      </c>
      <c r="B36" s="1" t="s">
        <v>347</v>
      </c>
      <c r="C36" s="2" t="s">
        <v>379</v>
      </c>
      <c r="D36" s="2" t="s">
        <v>6</v>
      </c>
      <c r="E36" s="2" t="s">
        <v>237</v>
      </c>
      <c r="F36" s="2" t="s">
        <v>433</v>
      </c>
    </row>
    <row r="37" spans="1:6" ht="15.75" customHeight="1">
      <c r="A37" s="2" t="s">
        <v>15</v>
      </c>
      <c r="B37" s="1" t="s">
        <v>348</v>
      </c>
      <c r="C37" s="2" t="s">
        <v>379</v>
      </c>
      <c r="D37" s="2" t="s">
        <v>6</v>
      </c>
      <c r="E37" s="2" t="s">
        <v>237</v>
      </c>
      <c r="F37" s="2" t="s">
        <v>437</v>
      </c>
    </row>
    <row r="38" spans="1:6" ht="15.75" customHeight="1">
      <c r="A38" s="2" t="s">
        <v>16</v>
      </c>
      <c r="B38" s="1" t="s">
        <v>349</v>
      </c>
      <c r="C38" s="2" t="s">
        <v>379</v>
      </c>
      <c r="D38" s="2" t="s">
        <v>6</v>
      </c>
      <c r="E38" s="2" t="s">
        <v>237</v>
      </c>
      <c r="F38" s="2" t="s">
        <v>434</v>
      </c>
    </row>
    <row r="39" spans="1:6" ht="15.75" customHeight="1">
      <c r="A39" s="2" t="s">
        <v>17</v>
      </c>
      <c r="B39" s="1" t="s">
        <v>350</v>
      </c>
      <c r="C39" s="2" t="s">
        <v>379</v>
      </c>
      <c r="D39" s="2" t="s">
        <v>6</v>
      </c>
      <c r="E39" s="2" t="s">
        <v>237</v>
      </c>
      <c r="F39" s="2" t="s">
        <v>440</v>
      </c>
    </row>
    <row r="40" spans="1:6" ht="15.75" customHeight="1">
      <c r="A40" s="2" t="s">
        <v>18</v>
      </c>
      <c r="B40" s="1" t="s">
        <v>351</v>
      </c>
      <c r="C40" s="2" t="s">
        <v>379</v>
      </c>
      <c r="D40" s="2" t="s">
        <v>6</v>
      </c>
      <c r="E40" s="2" t="s">
        <v>237</v>
      </c>
      <c r="F40" s="2" t="s">
        <v>433</v>
      </c>
    </row>
    <row r="41" spans="1:6" ht="15.75" customHeight="1">
      <c r="A41" s="2" t="s">
        <v>19</v>
      </c>
      <c r="B41" s="1" t="s">
        <v>352</v>
      </c>
      <c r="C41" s="2" t="s">
        <v>379</v>
      </c>
      <c r="D41" s="2" t="s">
        <v>6</v>
      </c>
      <c r="E41" s="2" t="s">
        <v>237</v>
      </c>
      <c r="F41" s="2" t="s">
        <v>437</v>
      </c>
    </row>
    <row r="42" spans="1:6" ht="15.75" customHeight="1">
      <c r="A42" s="2" t="s">
        <v>20</v>
      </c>
      <c r="B42" s="1" t="s">
        <v>353</v>
      </c>
      <c r="C42" s="2" t="s">
        <v>379</v>
      </c>
      <c r="D42" s="2" t="s">
        <v>6</v>
      </c>
      <c r="E42" s="2" t="s">
        <v>237</v>
      </c>
      <c r="F42" s="2" t="s">
        <v>432</v>
      </c>
    </row>
    <row r="43" spans="1:6" ht="15.75" customHeight="1">
      <c r="A43" s="2" t="s">
        <v>21</v>
      </c>
      <c r="B43" s="1" t="s">
        <v>354</v>
      </c>
      <c r="C43" s="2" t="s">
        <v>379</v>
      </c>
      <c r="D43" s="2" t="s">
        <v>6</v>
      </c>
      <c r="E43" s="2" t="s">
        <v>237</v>
      </c>
      <c r="F43" s="2" t="s">
        <v>438</v>
      </c>
    </row>
    <row r="44" spans="1:6" ht="15.75" customHeight="1">
      <c r="A44" s="2" t="s">
        <v>22</v>
      </c>
      <c r="B44" s="1" t="s">
        <v>355</v>
      </c>
      <c r="C44" s="2" t="s">
        <v>379</v>
      </c>
      <c r="D44" s="2" t="s">
        <v>6</v>
      </c>
      <c r="E44" s="2" t="s">
        <v>237</v>
      </c>
      <c r="F44" s="2" t="s">
        <v>437</v>
      </c>
    </row>
    <row r="45" spans="1:6" ht="15.75" customHeight="1">
      <c r="A45" s="2" t="s">
        <v>5</v>
      </c>
      <c r="B45" s="1" t="s">
        <v>338</v>
      </c>
      <c r="C45" s="2" t="s">
        <v>379</v>
      </c>
      <c r="D45" s="2" t="s">
        <v>6</v>
      </c>
      <c r="E45" s="2" t="s">
        <v>237</v>
      </c>
      <c r="F45" s="2" t="s">
        <v>433</v>
      </c>
    </row>
    <row r="46" spans="1:6" ht="15.75" customHeight="1">
      <c r="A46" s="2" t="s">
        <v>23</v>
      </c>
      <c r="B46" s="1" t="s">
        <v>356</v>
      </c>
      <c r="C46" s="2" t="s">
        <v>379</v>
      </c>
      <c r="D46" s="2" t="s">
        <v>6</v>
      </c>
      <c r="E46" s="2" t="s">
        <v>237</v>
      </c>
      <c r="F46" s="2" t="s">
        <v>433</v>
      </c>
    </row>
    <row r="47" spans="1:6" ht="15.75" customHeight="1">
      <c r="A47" s="2" t="s">
        <v>24</v>
      </c>
      <c r="B47" s="1" t="s">
        <v>357</v>
      </c>
      <c r="C47" s="2" t="s">
        <v>379</v>
      </c>
      <c r="D47" s="2" t="s">
        <v>6</v>
      </c>
      <c r="E47" s="2" t="s">
        <v>237</v>
      </c>
      <c r="F47" s="2" t="s">
        <v>433</v>
      </c>
    </row>
    <row r="48" spans="1:6" ht="15.75" customHeight="1">
      <c r="A48" s="2" t="s">
        <v>25</v>
      </c>
      <c r="B48" s="1" t="s">
        <v>358</v>
      </c>
      <c r="C48" s="2" t="s">
        <v>379</v>
      </c>
      <c r="D48" s="2" t="s">
        <v>6</v>
      </c>
      <c r="E48" s="2" t="s">
        <v>237</v>
      </c>
      <c r="F48" s="2" t="s">
        <v>436</v>
      </c>
    </row>
    <row r="49" spans="1:6" ht="15.75" customHeight="1">
      <c r="A49" s="2" t="s">
        <v>26</v>
      </c>
      <c r="B49" s="1" t="s">
        <v>359</v>
      </c>
      <c r="C49" s="2" t="s">
        <v>379</v>
      </c>
      <c r="D49" s="2" t="s">
        <v>6</v>
      </c>
      <c r="E49" s="2" t="s">
        <v>237</v>
      </c>
      <c r="F49" s="2" t="s">
        <v>436</v>
      </c>
    </row>
    <row r="50" spans="1:6" ht="15.75" customHeight="1">
      <c r="A50" s="2" t="s">
        <v>27</v>
      </c>
      <c r="B50" s="1" t="s">
        <v>360</v>
      </c>
      <c r="C50" s="2" t="s">
        <v>379</v>
      </c>
      <c r="D50" s="2" t="s">
        <v>6</v>
      </c>
      <c r="E50" s="2" t="s">
        <v>237</v>
      </c>
      <c r="F50" s="2" t="s">
        <v>434</v>
      </c>
    </row>
    <row r="51" spans="1:6" ht="13">
      <c r="A51" s="2" t="s">
        <v>28</v>
      </c>
      <c r="B51" s="1" t="s">
        <v>361</v>
      </c>
      <c r="C51" s="2" t="s">
        <v>379</v>
      </c>
      <c r="D51" s="2" t="s">
        <v>6</v>
      </c>
      <c r="E51" s="2" t="s">
        <v>237</v>
      </c>
      <c r="F51" s="2" t="s">
        <v>436</v>
      </c>
    </row>
    <row r="52" spans="1:6" ht="13">
      <c r="A52" s="2" t="s">
        <v>29</v>
      </c>
      <c r="B52" s="1" t="s">
        <v>362</v>
      </c>
      <c r="C52" s="2" t="s">
        <v>379</v>
      </c>
      <c r="D52" s="2" t="s">
        <v>6</v>
      </c>
      <c r="E52" s="2" t="s">
        <v>237</v>
      </c>
      <c r="F52" s="2" t="s">
        <v>433</v>
      </c>
    </row>
    <row r="53" spans="1:6" ht="13">
      <c r="A53" s="2" t="s">
        <v>30</v>
      </c>
      <c r="B53" s="1" t="s">
        <v>363</v>
      </c>
      <c r="C53" s="2" t="s">
        <v>379</v>
      </c>
      <c r="D53" s="2" t="s">
        <v>6</v>
      </c>
      <c r="E53" s="2" t="s">
        <v>237</v>
      </c>
      <c r="F53" s="2" t="s">
        <v>433</v>
      </c>
    </row>
    <row r="54" spans="1:6" ht="13">
      <c r="A54" s="2" t="s">
        <v>31</v>
      </c>
      <c r="B54" s="1" t="s">
        <v>364</v>
      </c>
      <c r="C54" s="2" t="s">
        <v>379</v>
      </c>
      <c r="D54" s="2" t="s">
        <v>6</v>
      </c>
      <c r="E54" s="2" t="s">
        <v>237</v>
      </c>
      <c r="F54" s="2" t="s">
        <v>440</v>
      </c>
    </row>
    <row r="55" spans="1:6" ht="13">
      <c r="A55" s="2" t="s">
        <v>32</v>
      </c>
      <c r="B55" s="1" t="s">
        <v>365</v>
      </c>
      <c r="C55" s="2" t="s">
        <v>379</v>
      </c>
      <c r="D55" s="2" t="s">
        <v>6</v>
      </c>
      <c r="E55" s="2" t="s">
        <v>237</v>
      </c>
      <c r="F55" s="2" t="s">
        <v>436</v>
      </c>
    </row>
    <row r="56" spans="1:6" ht="13">
      <c r="A56" s="2" t="s">
        <v>6</v>
      </c>
      <c r="B56" s="1" t="s">
        <v>339</v>
      </c>
      <c r="C56" s="2" t="s">
        <v>379</v>
      </c>
      <c r="D56" s="2" t="s">
        <v>6</v>
      </c>
      <c r="E56" s="2" t="s">
        <v>237</v>
      </c>
      <c r="F56" s="2" t="s">
        <v>438</v>
      </c>
    </row>
    <row r="57" spans="1:6" ht="13">
      <c r="A57" s="2" t="s">
        <v>33</v>
      </c>
      <c r="B57" s="1" t="s">
        <v>366</v>
      </c>
      <c r="C57" s="2" t="s">
        <v>379</v>
      </c>
      <c r="D57" s="2" t="s">
        <v>6</v>
      </c>
      <c r="E57" s="2" t="s">
        <v>237</v>
      </c>
      <c r="F57" s="2" t="s">
        <v>440</v>
      </c>
    </row>
    <row r="58" spans="1:6" ht="13">
      <c r="A58" s="2" t="s">
        <v>34</v>
      </c>
      <c r="B58" s="1" t="s">
        <v>367</v>
      </c>
      <c r="C58" s="2" t="s">
        <v>379</v>
      </c>
      <c r="D58" s="2" t="s">
        <v>6</v>
      </c>
      <c r="E58" s="2" t="s">
        <v>237</v>
      </c>
      <c r="F58" s="2" t="s">
        <v>438</v>
      </c>
    </row>
    <row r="59" spans="1:6" ht="13">
      <c r="A59" s="2" t="s">
        <v>35</v>
      </c>
      <c r="B59" s="1" t="s">
        <v>368</v>
      </c>
      <c r="C59" s="2" t="s">
        <v>379</v>
      </c>
      <c r="D59" s="2" t="s">
        <v>6</v>
      </c>
      <c r="E59" s="2" t="s">
        <v>237</v>
      </c>
      <c r="F59" s="2" t="s">
        <v>433</v>
      </c>
    </row>
    <row r="60" spans="1:6" ht="13">
      <c r="A60" s="2" t="s">
        <v>7</v>
      </c>
      <c r="B60" s="1" t="s">
        <v>340</v>
      </c>
      <c r="C60" s="2" t="s">
        <v>379</v>
      </c>
      <c r="D60" s="2" t="s">
        <v>6</v>
      </c>
      <c r="E60" s="2" t="s">
        <v>237</v>
      </c>
      <c r="F60" s="2" t="s">
        <v>436</v>
      </c>
    </row>
    <row r="61" spans="1:6" ht="13">
      <c r="A61" s="2" t="s">
        <v>8</v>
      </c>
      <c r="B61" s="1" t="s">
        <v>341</v>
      </c>
      <c r="C61" s="2" t="s">
        <v>379</v>
      </c>
      <c r="D61" s="2" t="s">
        <v>6</v>
      </c>
      <c r="E61" s="2" t="s">
        <v>237</v>
      </c>
      <c r="F61" s="2" t="s">
        <v>437</v>
      </c>
    </row>
    <row r="62" spans="1:6" ht="13">
      <c r="A62" s="2" t="s">
        <v>9</v>
      </c>
      <c r="B62" s="1" t="s">
        <v>342</v>
      </c>
      <c r="C62" s="2" t="s">
        <v>379</v>
      </c>
      <c r="D62" s="2" t="s">
        <v>6</v>
      </c>
      <c r="E62" s="2" t="s">
        <v>237</v>
      </c>
      <c r="F62" s="2" t="s">
        <v>440</v>
      </c>
    </row>
    <row r="63" spans="1:6" ht="13">
      <c r="A63" s="2" t="s">
        <v>10</v>
      </c>
      <c r="B63" s="1" t="s">
        <v>343</v>
      </c>
      <c r="C63" s="2" t="s">
        <v>379</v>
      </c>
      <c r="D63" s="2" t="s">
        <v>6</v>
      </c>
      <c r="E63" s="2" t="s">
        <v>237</v>
      </c>
      <c r="F63" s="2" t="s">
        <v>434</v>
      </c>
    </row>
    <row r="64" spans="1:6" ht="13">
      <c r="A64" s="2" t="s">
        <v>11</v>
      </c>
      <c r="B64" s="1" t="s">
        <v>344</v>
      </c>
      <c r="C64" s="2" t="s">
        <v>379</v>
      </c>
      <c r="D64" s="2" t="s">
        <v>6</v>
      </c>
      <c r="E64" s="2" t="s">
        <v>237</v>
      </c>
      <c r="F64" s="2" t="s">
        <v>436</v>
      </c>
    </row>
    <row r="65" spans="1:6" ht="13">
      <c r="A65" s="2" t="s">
        <v>12</v>
      </c>
      <c r="B65" s="1" t="s">
        <v>345</v>
      </c>
      <c r="C65" s="2" t="s">
        <v>379</v>
      </c>
      <c r="D65" s="2" t="s">
        <v>6</v>
      </c>
      <c r="E65" s="2" t="s">
        <v>237</v>
      </c>
      <c r="F65" s="2" t="s">
        <v>440</v>
      </c>
    </row>
    <row r="66" spans="1:6" ht="13">
      <c r="A66" s="2" t="s">
        <v>3</v>
      </c>
      <c r="B66" s="1" t="s">
        <v>336</v>
      </c>
      <c r="C66" s="2" t="s">
        <v>284</v>
      </c>
      <c r="D66" s="2" t="s">
        <v>6</v>
      </c>
      <c r="E66" s="2" t="s">
        <v>237</v>
      </c>
      <c r="F66" s="2" t="s">
        <v>442</v>
      </c>
    </row>
    <row r="67" spans="1:6" ht="13">
      <c r="A67" s="2" t="s">
        <v>4</v>
      </c>
      <c r="B67" s="1" t="s">
        <v>337</v>
      </c>
      <c r="C67" s="2" t="s">
        <v>284</v>
      </c>
      <c r="D67" s="2" t="s">
        <v>6</v>
      </c>
      <c r="E67" s="2" t="s">
        <v>237</v>
      </c>
      <c r="F67" s="2" t="s">
        <v>434</v>
      </c>
    </row>
    <row r="68" spans="1:6" ht="13">
      <c r="A68" s="2" t="s">
        <v>13</v>
      </c>
      <c r="B68" s="1" t="s">
        <v>346</v>
      </c>
      <c r="C68" s="2" t="s">
        <v>284</v>
      </c>
      <c r="D68" s="2" t="s">
        <v>6</v>
      </c>
      <c r="E68" s="2" t="s">
        <v>237</v>
      </c>
      <c r="F68" s="2" t="s">
        <v>434</v>
      </c>
    </row>
    <row r="69" spans="1:6" ht="13">
      <c r="A69" s="2" t="s">
        <v>14</v>
      </c>
      <c r="B69" s="1" t="s">
        <v>347</v>
      </c>
      <c r="C69" s="2" t="s">
        <v>284</v>
      </c>
      <c r="D69" s="2" t="s">
        <v>6</v>
      </c>
      <c r="E69" s="2" t="s">
        <v>237</v>
      </c>
      <c r="F69" s="2" t="s">
        <v>435</v>
      </c>
    </row>
    <row r="70" spans="1:6" ht="13">
      <c r="A70" s="2" t="s">
        <v>15</v>
      </c>
      <c r="B70" s="1" t="s">
        <v>348</v>
      </c>
      <c r="C70" s="2" t="s">
        <v>284</v>
      </c>
      <c r="D70" s="2" t="s">
        <v>6</v>
      </c>
      <c r="E70" s="2" t="s">
        <v>237</v>
      </c>
      <c r="F70" s="2" t="s">
        <v>433</v>
      </c>
    </row>
    <row r="71" spans="1:6" ht="13">
      <c r="A71" s="2" t="s">
        <v>16</v>
      </c>
      <c r="B71" s="1" t="s">
        <v>349</v>
      </c>
      <c r="C71" s="2" t="s">
        <v>284</v>
      </c>
      <c r="D71" s="2" t="s">
        <v>6</v>
      </c>
      <c r="E71" s="2" t="s">
        <v>237</v>
      </c>
      <c r="F71" s="2" t="s">
        <v>438</v>
      </c>
    </row>
    <row r="72" spans="1:6" ht="13">
      <c r="A72" s="2" t="s">
        <v>17</v>
      </c>
      <c r="B72" s="1" t="s">
        <v>350</v>
      </c>
      <c r="C72" s="2" t="s">
        <v>284</v>
      </c>
      <c r="D72" s="2" t="s">
        <v>6</v>
      </c>
      <c r="E72" s="2" t="s">
        <v>237</v>
      </c>
      <c r="F72" s="2" t="s">
        <v>440</v>
      </c>
    </row>
    <row r="73" spans="1:6" ht="13">
      <c r="A73" s="2" t="s">
        <v>18</v>
      </c>
      <c r="B73" s="1" t="s">
        <v>351</v>
      </c>
      <c r="C73" s="2" t="s">
        <v>284</v>
      </c>
      <c r="D73" s="2" t="s">
        <v>6</v>
      </c>
      <c r="E73" s="2" t="s">
        <v>237</v>
      </c>
      <c r="F73" s="2" t="s">
        <v>437</v>
      </c>
    </row>
    <row r="74" spans="1:6" ht="13">
      <c r="A74" s="2" t="s">
        <v>19</v>
      </c>
      <c r="B74" s="1" t="s">
        <v>352</v>
      </c>
      <c r="C74" s="2" t="s">
        <v>284</v>
      </c>
      <c r="D74" s="2" t="s">
        <v>6</v>
      </c>
      <c r="E74" s="2" t="s">
        <v>237</v>
      </c>
      <c r="F74" s="2" t="s">
        <v>443</v>
      </c>
    </row>
    <row r="75" spans="1:6" ht="13">
      <c r="A75" s="2" t="s">
        <v>20</v>
      </c>
      <c r="B75" s="1" t="s">
        <v>353</v>
      </c>
      <c r="C75" s="2" t="s">
        <v>284</v>
      </c>
      <c r="D75" s="2" t="s">
        <v>6</v>
      </c>
      <c r="E75" s="2" t="s">
        <v>237</v>
      </c>
      <c r="F75" s="2" t="s">
        <v>440</v>
      </c>
    </row>
    <row r="76" spans="1:6" ht="13">
      <c r="A76" s="2" t="s">
        <v>21</v>
      </c>
      <c r="B76" s="1" t="s">
        <v>354</v>
      </c>
      <c r="C76" s="2" t="s">
        <v>284</v>
      </c>
      <c r="D76" s="2" t="s">
        <v>6</v>
      </c>
      <c r="E76" s="2" t="s">
        <v>237</v>
      </c>
      <c r="F76" s="2" t="s">
        <v>432</v>
      </c>
    </row>
    <row r="77" spans="1:6" ht="13">
      <c r="A77" s="2" t="s">
        <v>22</v>
      </c>
      <c r="B77" s="1" t="s">
        <v>355</v>
      </c>
      <c r="C77" s="2" t="s">
        <v>284</v>
      </c>
      <c r="D77" s="2" t="s">
        <v>6</v>
      </c>
      <c r="E77" s="2" t="s">
        <v>237</v>
      </c>
      <c r="F77" s="2" t="s">
        <v>436</v>
      </c>
    </row>
    <row r="78" spans="1:6" ht="13">
      <c r="A78" s="2" t="s">
        <v>5</v>
      </c>
      <c r="B78" s="1" t="s">
        <v>338</v>
      </c>
      <c r="C78" s="2" t="s">
        <v>284</v>
      </c>
      <c r="D78" s="2" t="s">
        <v>6</v>
      </c>
      <c r="E78" s="2" t="s">
        <v>237</v>
      </c>
      <c r="F78" s="2" t="s">
        <v>433</v>
      </c>
    </row>
    <row r="79" spans="1:6" ht="13">
      <c r="A79" s="2" t="s">
        <v>23</v>
      </c>
      <c r="B79" s="1" t="s">
        <v>356</v>
      </c>
      <c r="C79" s="2" t="s">
        <v>284</v>
      </c>
      <c r="D79" s="2" t="s">
        <v>6</v>
      </c>
      <c r="E79" s="2" t="s">
        <v>237</v>
      </c>
      <c r="F79" s="2" t="s">
        <v>434</v>
      </c>
    </row>
    <row r="80" spans="1:6" ht="13">
      <c r="A80" s="2" t="s">
        <v>24</v>
      </c>
      <c r="B80" s="1" t="s">
        <v>357</v>
      </c>
      <c r="C80" s="2" t="s">
        <v>284</v>
      </c>
      <c r="D80" s="2" t="s">
        <v>6</v>
      </c>
      <c r="E80" s="2" t="s">
        <v>237</v>
      </c>
      <c r="F80" s="2" t="s">
        <v>432</v>
      </c>
    </row>
    <row r="81" spans="1:6" ht="13">
      <c r="A81" s="2" t="s">
        <v>25</v>
      </c>
      <c r="B81" s="1" t="s">
        <v>358</v>
      </c>
      <c r="C81" s="2" t="s">
        <v>284</v>
      </c>
      <c r="D81" s="2" t="s">
        <v>6</v>
      </c>
      <c r="E81" s="2" t="s">
        <v>237</v>
      </c>
      <c r="F81" s="2" t="s">
        <v>440</v>
      </c>
    </row>
    <row r="82" spans="1:6" ht="13">
      <c r="A82" s="2" t="s">
        <v>26</v>
      </c>
      <c r="B82" s="1" t="s">
        <v>359</v>
      </c>
      <c r="C82" s="2" t="s">
        <v>284</v>
      </c>
      <c r="D82" s="2" t="s">
        <v>6</v>
      </c>
      <c r="E82" s="2" t="s">
        <v>237</v>
      </c>
      <c r="F82" s="2" t="s">
        <v>437</v>
      </c>
    </row>
    <row r="83" spans="1:6" ht="13">
      <c r="A83" s="2" t="s">
        <v>27</v>
      </c>
      <c r="B83" s="1" t="s">
        <v>360</v>
      </c>
      <c r="C83" s="2" t="s">
        <v>284</v>
      </c>
      <c r="D83" s="2" t="s">
        <v>6</v>
      </c>
      <c r="E83" s="2" t="s">
        <v>237</v>
      </c>
      <c r="F83" s="2" t="s">
        <v>436</v>
      </c>
    </row>
    <row r="84" spans="1:6" ht="13">
      <c r="A84" s="2" t="s">
        <v>28</v>
      </c>
      <c r="B84" s="1" t="s">
        <v>361</v>
      </c>
      <c r="C84" s="2" t="s">
        <v>284</v>
      </c>
      <c r="D84" s="2" t="s">
        <v>6</v>
      </c>
      <c r="E84" s="2" t="s">
        <v>237</v>
      </c>
      <c r="F84" s="2" t="s">
        <v>436</v>
      </c>
    </row>
    <row r="85" spans="1:6" ht="13">
      <c r="A85" s="2" t="s">
        <v>29</v>
      </c>
      <c r="B85" s="1" t="s">
        <v>362</v>
      </c>
      <c r="C85" s="2" t="s">
        <v>284</v>
      </c>
      <c r="D85" s="2" t="s">
        <v>6</v>
      </c>
      <c r="E85" s="2" t="s">
        <v>237</v>
      </c>
      <c r="F85" s="2" t="s">
        <v>434</v>
      </c>
    </row>
    <row r="86" spans="1:6" ht="13">
      <c r="A86" s="2" t="s">
        <v>30</v>
      </c>
      <c r="B86" s="1" t="s">
        <v>363</v>
      </c>
      <c r="C86" s="2" t="s">
        <v>284</v>
      </c>
      <c r="D86" s="2" t="s">
        <v>6</v>
      </c>
      <c r="E86" s="2" t="s">
        <v>237</v>
      </c>
      <c r="F86" s="2" t="s">
        <v>434</v>
      </c>
    </row>
    <row r="87" spans="1:6" ht="13">
      <c r="A87" s="2" t="s">
        <v>31</v>
      </c>
      <c r="B87" s="1" t="s">
        <v>364</v>
      </c>
      <c r="C87" s="2" t="s">
        <v>284</v>
      </c>
      <c r="D87" s="2" t="s">
        <v>6</v>
      </c>
      <c r="E87" s="2" t="s">
        <v>237</v>
      </c>
      <c r="F87" s="2" t="s">
        <v>440</v>
      </c>
    </row>
    <row r="88" spans="1:6" ht="13">
      <c r="A88" s="2" t="s">
        <v>32</v>
      </c>
      <c r="B88" s="1" t="s">
        <v>365</v>
      </c>
      <c r="C88" s="2" t="s">
        <v>284</v>
      </c>
      <c r="D88" s="2" t="s">
        <v>6</v>
      </c>
      <c r="E88" s="2" t="s">
        <v>237</v>
      </c>
      <c r="F88" s="2" t="s">
        <v>437</v>
      </c>
    </row>
    <row r="89" spans="1:6" ht="13">
      <c r="A89" s="2" t="s">
        <v>6</v>
      </c>
      <c r="B89" s="1" t="s">
        <v>339</v>
      </c>
      <c r="C89" s="2" t="s">
        <v>284</v>
      </c>
      <c r="D89" s="2" t="s">
        <v>6</v>
      </c>
      <c r="E89" s="2" t="s">
        <v>237</v>
      </c>
      <c r="F89" s="2" t="s">
        <v>443</v>
      </c>
    </row>
    <row r="90" spans="1:6" ht="13">
      <c r="A90" s="2" t="s">
        <v>33</v>
      </c>
      <c r="B90" s="1" t="s">
        <v>366</v>
      </c>
      <c r="C90" s="2" t="s">
        <v>284</v>
      </c>
      <c r="D90" s="2" t="s">
        <v>6</v>
      </c>
      <c r="E90" s="2" t="s">
        <v>237</v>
      </c>
      <c r="F90" s="2" t="s">
        <v>432</v>
      </c>
    </row>
    <row r="91" spans="1:6" ht="13">
      <c r="A91" s="2" t="s">
        <v>34</v>
      </c>
      <c r="B91" s="1" t="s">
        <v>367</v>
      </c>
      <c r="C91" s="2" t="s">
        <v>284</v>
      </c>
      <c r="D91" s="2" t="s">
        <v>6</v>
      </c>
      <c r="E91" s="2" t="s">
        <v>237</v>
      </c>
      <c r="F91" s="2" t="s">
        <v>436</v>
      </c>
    </row>
    <row r="92" spans="1:6" ht="13">
      <c r="A92" s="2" t="s">
        <v>35</v>
      </c>
      <c r="B92" s="1" t="s">
        <v>368</v>
      </c>
      <c r="C92" s="2" t="s">
        <v>284</v>
      </c>
      <c r="D92" s="2" t="s">
        <v>6</v>
      </c>
      <c r="E92" s="2" t="s">
        <v>237</v>
      </c>
      <c r="F92" s="2" t="s">
        <v>440</v>
      </c>
    </row>
    <row r="93" spans="1:6" ht="13">
      <c r="A93" s="2" t="s">
        <v>7</v>
      </c>
      <c r="B93" s="1" t="s">
        <v>340</v>
      </c>
      <c r="C93" s="2" t="s">
        <v>284</v>
      </c>
      <c r="D93" s="2" t="s">
        <v>6</v>
      </c>
      <c r="E93" s="2" t="s">
        <v>237</v>
      </c>
      <c r="F93" s="2" t="s">
        <v>435</v>
      </c>
    </row>
    <row r="94" spans="1:6" ht="13">
      <c r="A94" s="2" t="s">
        <v>8</v>
      </c>
      <c r="B94" s="1" t="s">
        <v>341</v>
      </c>
      <c r="C94" s="2" t="s">
        <v>284</v>
      </c>
      <c r="D94" s="2" t="s">
        <v>6</v>
      </c>
      <c r="E94" s="2" t="s">
        <v>237</v>
      </c>
      <c r="F94" s="2" t="s">
        <v>437</v>
      </c>
    </row>
    <row r="95" spans="1:6" ht="13">
      <c r="A95" s="2" t="s">
        <v>9</v>
      </c>
      <c r="B95" s="1" t="s">
        <v>342</v>
      </c>
      <c r="C95" s="2" t="s">
        <v>284</v>
      </c>
      <c r="D95" s="2" t="s">
        <v>6</v>
      </c>
      <c r="E95" s="2" t="s">
        <v>237</v>
      </c>
      <c r="F95" s="2" t="s">
        <v>437</v>
      </c>
    </row>
    <row r="96" spans="1:6" ht="13">
      <c r="A96" s="2" t="s">
        <v>10</v>
      </c>
      <c r="B96" s="1" t="s">
        <v>343</v>
      </c>
      <c r="C96" s="2" t="s">
        <v>284</v>
      </c>
      <c r="D96" s="2" t="s">
        <v>6</v>
      </c>
      <c r="E96" s="2" t="s">
        <v>237</v>
      </c>
      <c r="F96" s="2" t="s">
        <v>437</v>
      </c>
    </row>
    <row r="97" spans="1:6" ht="13">
      <c r="A97" s="2" t="s">
        <v>11</v>
      </c>
      <c r="B97" s="1" t="s">
        <v>344</v>
      </c>
      <c r="C97" s="2" t="s">
        <v>284</v>
      </c>
      <c r="D97" s="2" t="s">
        <v>6</v>
      </c>
      <c r="E97" s="2" t="s">
        <v>237</v>
      </c>
      <c r="F97" s="2" t="s">
        <v>438</v>
      </c>
    </row>
    <row r="98" spans="1:6" ht="13">
      <c r="A98" s="2" t="s">
        <v>12</v>
      </c>
      <c r="B98" s="1" t="s">
        <v>345</v>
      </c>
      <c r="C98" s="2" t="s">
        <v>284</v>
      </c>
      <c r="D98" s="2" t="s">
        <v>6</v>
      </c>
      <c r="E98" s="2" t="s">
        <v>237</v>
      </c>
      <c r="F98" s="2" t="s">
        <v>436</v>
      </c>
    </row>
    <row r="99" spans="1:6" ht="13">
      <c r="A99" s="2" t="s">
        <v>3</v>
      </c>
      <c r="B99" s="1" t="s">
        <v>336</v>
      </c>
      <c r="C99" s="2" t="s">
        <v>380</v>
      </c>
      <c r="D99" s="2" t="s">
        <v>6</v>
      </c>
      <c r="E99" s="2" t="s">
        <v>237</v>
      </c>
      <c r="F99" s="2" t="s">
        <v>444</v>
      </c>
    </row>
    <row r="100" spans="1:6" ht="13">
      <c r="A100" s="2" t="s">
        <v>4</v>
      </c>
      <c r="B100" s="1" t="s">
        <v>337</v>
      </c>
      <c r="C100" s="2" t="s">
        <v>380</v>
      </c>
      <c r="D100" s="2" t="s">
        <v>6</v>
      </c>
      <c r="E100" s="2" t="s">
        <v>237</v>
      </c>
      <c r="F100" s="2" t="s">
        <v>434</v>
      </c>
    </row>
    <row r="101" spans="1:6" ht="13">
      <c r="A101" s="2" t="s">
        <v>13</v>
      </c>
      <c r="B101" s="1" t="s">
        <v>346</v>
      </c>
      <c r="C101" s="2" t="s">
        <v>380</v>
      </c>
      <c r="D101" s="2" t="s">
        <v>6</v>
      </c>
      <c r="E101" s="2" t="s">
        <v>237</v>
      </c>
      <c r="F101" s="2" t="s">
        <v>439</v>
      </c>
    </row>
    <row r="102" spans="1:6" ht="13">
      <c r="A102" s="2" t="s">
        <v>14</v>
      </c>
      <c r="B102" s="1" t="s">
        <v>347</v>
      </c>
      <c r="C102" s="2" t="s">
        <v>380</v>
      </c>
      <c r="D102" s="2" t="s">
        <v>6</v>
      </c>
      <c r="E102" s="2" t="s">
        <v>237</v>
      </c>
      <c r="F102" s="2" t="s">
        <v>435</v>
      </c>
    </row>
    <row r="103" spans="1:6" ht="13">
      <c r="A103" s="2" t="s">
        <v>15</v>
      </c>
      <c r="B103" s="1" t="s">
        <v>348</v>
      </c>
      <c r="C103" s="2" t="s">
        <v>380</v>
      </c>
      <c r="D103" s="2" t="s">
        <v>6</v>
      </c>
      <c r="E103" s="2" t="s">
        <v>237</v>
      </c>
      <c r="F103" s="2" t="s">
        <v>434</v>
      </c>
    </row>
    <row r="104" spans="1:6" ht="13">
      <c r="A104" s="2" t="s">
        <v>16</v>
      </c>
      <c r="B104" s="1" t="s">
        <v>349</v>
      </c>
      <c r="C104" s="2" t="s">
        <v>380</v>
      </c>
      <c r="D104" s="2" t="s">
        <v>6</v>
      </c>
      <c r="E104" s="2" t="s">
        <v>237</v>
      </c>
      <c r="F104" s="2" t="s">
        <v>433</v>
      </c>
    </row>
    <row r="105" spans="1:6" ht="13">
      <c r="A105" s="2" t="s">
        <v>17</v>
      </c>
      <c r="B105" s="1" t="s">
        <v>350</v>
      </c>
      <c r="C105" s="2" t="s">
        <v>380</v>
      </c>
      <c r="D105" s="2" t="s">
        <v>6</v>
      </c>
      <c r="E105" s="2" t="s">
        <v>237</v>
      </c>
      <c r="F105" s="2" t="s">
        <v>440</v>
      </c>
    </row>
    <row r="106" spans="1:6" ht="13">
      <c r="A106" s="2" t="s">
        <v>18</v>
      </c>
      <c r="B106" s="1" t="s">
        <v>351</v>
      </c>
      <c r="C106" s="2" t="s">
        <v>380</v>
      </c>
      <c r="D106" s="2" t="s">
        <v>6</v>
      </c>
      <c r="E106" s="2" t="s">
        <v>237</v>
      </c>
      <c r="F106" s="2" t="s">
        <v>433</v>
      </c>
    </row>
    <row r="107" spans="1:6" ht="13">
      <c r="A107" s="2" t="s">
        <v>19</v>
      </c>
      <c r="B107" s="1" t="s">
        <v>352</v>
      </c>
      <c r="C107" s="2" t="s">
        <v>380</v>
      </c>
      <c r="D107" s="2" t="s">
        <v>6</v>
      </c>
      <c r="E107" s="2" t="s">
        <v>237</v>
      </c>
      <c r="F107" s="2" t="s">
        <v>432</v>
      </c>
    </row>
    <row r="108" spans="1:6" ht="13">
      <c r="A108" s="2" t="s">
        <v>20</v>
      </c>
      <c r="B108" s="1" t="s">
        <v>353</v>
      </c>
      <c r="C108" s="2" t="s">
        <v>380</v>
      </c>
      <c r="D108" s="2" t="s">
        <v>6</v>
      </c>
      <c r="E108" s="2" t="s">
        <v>237</v>
      </c>
      <c r="F108" s="2" t="s">
        <v>443</v>
      </c>
    </row>
    <row r="109" spans="1:6" ht="13">
      <c r="A109" s="2" t="s">
        <v>21</v>
      </c>
      <c r="B109" s="1" t="s">
        <v>354</v>
      </c>
      <c r="C109" s="2" t="s">
        <v>380</v>
      </c>
      <c r="D109" s="2" t="s">
        <v>6</v>
      </c>
      <c r="E109" s="2" t="s">
        <v>237</v>
      </c>
      <c r="F109" s="2" t="s">
        <v>440</v>
      </c>
    </row>
    <row r="110" spans="1:6" ht="13">
      <c r="A110" s="2" t="s">
        <v>22</v>
      </c>
      <c r="B110" s="1" t="s">
        <v>355</v>
      </c>
      <c r="C110" s="2" t="s">
        <v>380</v>
      </c>
      <c r="D110" s="2" t="s">
        <v>6</v>
      </c>
      <c r="E110" s="2" t="s">
        <v>237</v>
      </c>
      <c r="F110" s="2" t="s">
        <v>436</v>
      </c>
    </row>
    <row r="111" spans="1:6" ht="13">
      <c r="A111" s="2" t="s">
        <v>5</v>
      </c>
      <c r="B111" s="1" t="s">
        <v>338</v>
      </c>
      <c r="C111" s="2" t="s">
        <v>380</v>
      </c>
      <c r="D111" s="2" t="s">
        <v>6</v>
      </c>
      <c r="E111" s="2" t="s">
        <v>237</v>
      </c>
      <c r="F111" s="2" t="s">
        <v>433</v>
      </c>
    </row>
    <row r="112" spans="1:6" ht="13">
      <c r="A112" s="2" t="s">
        <v>23</v>
      </c>
      <c r="B112" s="1" t="s">
        <v>356</v>
      </c>
      <c r="C112" s="2" t="s">
        <v>380</v>
      </c>
      <c r="D112" s="2" t="s">
        <v>6</v>
      </c>
      <c r="E112" s="2" t="s">
        <v>237</v>
      </c>
      <c r="F112" s="2" t="s">
        <v>433</v>
      </c>
    </row>
    <row r="113" spans="1:6" ht="13">
      <c r="A113" s="2" t="s">
        <v>24</v>
      </c>
      <c r="B113" s="1" t="s">
        <v>357</v>
      </c>
      <c r="C113" s="2" t="s">
        <v>380</v>
      </c>
      <c r="D113" s="2" t="s">
        <v>6</v>
      </c>
      <c r="E113" s="2" t="s">
        <v>237</v>
      </c>
      <c r="F113" s="2" t="s">
        <v>436</v>
      </c>
    </row>
    <row r="114" spans="1:6" ht="13">
      <c r="A114" s="2" t="s">
        <v>25</v>
      </c>
      <c r="B114" s="1" t="s">
        <v>358</v>
      </c>
      <c r="C114" s="2" t="s">
        <v>380</v>
      </c>
      <c r="D114" s="2" t="s">
        <v>6</v>
      </c>
      <c r="E114" s="2" t="s">
        <v>237</v>
      </c>
      <c r="F114" s="2" t="s">
        <v>440</v>
      </c>
    </row>
    <row r="115" spans="1:6" ht="13">
      <c r="A115" s="2" t="s">
        <v>26</v>
      </c>
      <c r="B115" s="1" t="s">
        <v>359</v>
      </c>
      <c r="C115" s="2" t="s">
        <v>380</v>
      </c>
      <c r="D115" s="2" t="s">
        <v>6</v>
      </c>
      <c r="E115" s="2" t="s">
        <v>237</v>
      </c>
      <c r="F115" s="2" t="s">
        <v>439</v>
      </c>
    </row>
    <row r="116" spans="1:6" ht="13">
      <c r="A116" s="2" t="s">
        <v>27</v>
      </c>
      <c r="B116" s="1" t="s">
        <v>360</v>
      </c>
      <c r="C116" s="2" t="s">
        <v>380</v>
      </c>
      <c r="D116" s="2" t="s">
        <v>6</v>
      </c>
      <c r="E116" s="2" t="s">
        <v>237</v>
      </c>
      <c r="F116" s="2" t="s">
        <v>443</v>
      </c>
    </row>
    <row r="117" spans="1:6" ht="13">
      <c r="A117" s="2" t="s">
        <v>28</v>
      </c>
      <c r="B117" s="1" t="s">
        <v>361</v>
      </c>
      <c r="C117" s="2" t="s">
        <v>380</v>
      </c>
      <c r="D117" s="2" t="s">
        <v>6</v>
      </c>
      <c r="E117" s="2" t="s">
        <v>237</v>
      </c>
      <c r="F117" s="2" t="s">
        <v>436</v>
      </c>
    </row>
    <row r="118" spans="1:6" ht="13">
      <c r="A118" s="2" t="s">
        <v>29</v>
      </c>
      <c r="B118" s="1" t="s">
        <v>362</v>
      </c>
      <c r="C118" s="2" t="s">
        <v>380</v>
      </c>
      <c r="D118" s="2" t="s">
        <v>6</v>
      </c>
      <c r="E118" s="2" t="s">
        <v>237</v>
      </c>
      <c r="F118" s="2" t="s">
        <v>439</v>
      </c>
    </row>
    <row r="119" spans="1:6" ht="13">
      <c r="A119" s="2" t="s">
        <v>30</v>
      </c>
      <c r="B119" s="1" t="s">
        <v>363</v>
      </c>
      <c r="C119" s="2" t="s">
        <v>380</v>
      </c>
      <c r="D119" s="2" t="s">
        <v>6</v>
      </c>
      <c r="E119" s="2" t="s">
        <v>237</v>
      </c>
      <c r="F119" s="2" t="s">
        <v>436</v>
      </c>
    </row>
    <row r="120" spans="1:6" ht="13">
      <c r="A120" s="2" t="s">
        <v>31</v>
      </c>
      <c r="B120" s="1" t="s">
        <v>364</v>
      </c>
      <c r="C120" s="2" t="s">
        <v>380</v>
      </c>
      <c r="D120" s="2" t="s">
        <v>6</v>
      </c>
      <c r="E120" s="2" t="s">
        <v>237</v>
      </c>
      <c r="F120" s="2" t="s">
        <v>440</v>
      </c>
    </row>
    <row r="121" spans="1:6" ht="13">
      <c r="A121" s="2" t="s">
        <v>32</v>
      </c>
      <c r="B121" s="1" t="s">
        <v>365</v>
      </c>
      <c r="C121" s="2" t="s">
        <v>380</v>
      </c>
      <c r="D121" s="2" t="s">
        <v>6</v>
      </c>
      <c r="E121" s="2" t="s">
        <v>237</v>
      </c>
      <c r="F121" s="2" t="s">
        <v>436</v>
      </c>
    </row>
    <row r="122" spans="1:6" ht="13">
      <c r="A122" s="2" t="s">
        <v>6</v>
      </c>
      <c r="B122" s="1" t="s">
        <v>339</v>
      </c>
      <c r="C122" s="2" t="s">
        <v>380</v>
      </c>
      <c r="D122" s="2" t="s">
        <v>6</v>
      </c>
      <c r="E122" s="2" t="s">
        <v>237</v>
      </c>
      <c r="F122" s="2" t="s">
        <v>438</v>
      </c>
    </row>
    <row r="123" spans="1:6" ht="13">
      <c r="A123" s="2" t="s">
        <v>33</v>
      </c>
      <c r="B123" s="1" t="s">
        <v>366</v>
      </c>
      <c r="C123" s="2" t="s">
        <v>380</v>
      </c>
      <c r="D123" s="2" t="s">
        <v>6</v>
      </c>
      <c r="E123" s="2" t="s">
        <v>237</v>
      </c>
      <c r="F123" s="2" t="s">
        <v>432</v>
      </c>
    </row>
    <row r="124" spans="1:6" ht="13">
      <c r="A124" s="2" t="s">
        <v>34</v>
      </c>
      <c r="B124" s="1" t="s">
        <v>367</v>
      </c>
      <c r="C124" s="2" t="s">
        <v>380</v>
      </c>
      <c r="D124" s="2" t="s">
        <v>6</v>
      </c>
      <c r="E124" s="2" t="s">
        <v>237</v>
      </c>
      <c r="F124" s="2" t="s">
        <v>436</v>
      </c>
    </row>
    <row r="125" spans="1:6" ht="13">
      <c r="A125" s="2" t="s">
        <v>35</v>
      </c>
      <c r="B125" s="1" t="s">
        <v>368</v>
      </c>
      <c r="C125" s="2" t="s">
        <v>380</v>
      </c>
      <c r="D125" s="2" t="s">
        <v>6</v>
      </c>
      <c r="E125" s="2" t="s">
        <v>237</v>
      </c>
      <c r="F125" s="2" t="s">
        <v>443</v>
      </c>
    </row>
    <row r="126" spans="1:6" ht="13">
      <c r="A126" s="2" t="s">
        <v>7</v>
      </c>
      <c r="B126" s="1" t="s">
        <v>340</v>
      </c>
      <c r="C126" s="2" t="s">
        <v>380</v>
      </c>
      <c r="D126" s="2" t="s">
        <v>6</v>
      </c>
      <c r="E126" s="2" t="s">
        <v>237</v>
      </c>
      <c r="F126" s="2" t="s">
        <v>438</v>
      </c>
    </row>
    <row r="127" spans="1:6" ht="13">
      <c r="A127" s="2" t="s">
        <v>8</v>
      </c>
      <c r="B127" s="1" t="s">
        <v>341</v>
      </c>
      <c r="C127" s="2" t="s">
        <v>380</v>
      </c>
      <c r="D127" s="2" t="s">
        <v>6</v>
      </c>
      <c r="E127" s="2" t="s">
        <v>237</v>
      </c>
      <c r="F127" s="2" t="s">
        <v>437</v>
      </c>
    </row>
    <row r="128" spans="1:6" ht="13">
      <c r="A128" s="2" t="s">
        <v>9</v>
      </c>
      <c r="B128" s="1" t="s">
        <v>342</v>
      </c>
      <c r="C128" s="2" t="s">
        <v>380</v>
      </c>
      <c r="D128" s="2" t="s">
        <v>6</v>
      </c>
      <c r="E128" s="2" t="s">
        <v>237</v>
      </c>
      <c r="F128" s="2" t="s">
        <v>437</v>
      </c>
    </row>
    <row r="129" spans="1:6" ht="13">
      <c r="A129" s="2" t="s">
        <v>10</v>
      </c>
      <c r="B129" s="1" t="s">
        <v>343</v>
      </c>
      <c r="C129" s="2" t="s">
        <v>380</v>
      </c>
      <c r="D129" s="2" t="s">
        <v>6</v>
      </c>
      <c r="E129" s="2" t="s">
        <v>237</v>
      </c>
      <c r="F129" s="2" t="s">
        <v>436</v>
      </c>
    </row>
    <row r="130" spans="1:6" ht="13">
      <c r="A130" s="2" t="s">
        <v>11</v>
      </c>
      <c r="B130" s="1" t="s">
        <v>344</v>
      </c>
      <c r="C130" s="2" t="s">
        <v>380</v>
      </c>
      <c r="D130" s="2" t="s">
        <v>6</v>
      </c>
      <c r="E130" s="2" t="s">
        <v>237</v>
      </c>
      <c r="F130" s="2" t="s">
        <v>433</v>
      </c>
    </row>
    <row r="131" spans="1:6" ht="13">
      <c r="A131" s="2" t="s">
        <v>12</v>
      </c>
      <c r="B131" s="1" t="s">
        <v>345</v>
      </c>
      <c r="C131" s="2" t="s">
        <v>380</v>
      </c>
      <c r="D131" s="2" t="s">
        <v>6</v>
      </c>
      <c r="E131" s="2" t="s">
        <v>237</v>
      </c>
      <c r="F131" s="2" t="s">
        <v>432</v>
      </c>
    </row>
    <row r="132" spans="1:6" ht="13">
      <c r="A132" s="2" t="s">
        <v>3</v>
      </c>
      <c r="B132" s="1" t="s">
        <v>336</v>
      </c>
      <c r="C132" s="2" t="s">
        <v>381</v>
      </c>
      <c r="D132" s="2" t="s">
        <v>6</v>
      </c>
      <c r="E132" s="2" t="s">
        <v>237</v>
      </c>
      <c r="F132" s="2" t="s">
        <v>445</v>
      </c>
    </row>
    <row r="133" spans="1:6" ht="13">
      <c r="A133" s="2" t="s">
        <v>4</v>
      </c>
      <c r="B133" s="1" t="s">
        <v>337</v>
      </c>
      <c r="C133" s="2" t="s">
        <v>381</v>
      </c>
      <c r="D133" s="2" t="s">
        <v>6</v>
      </c>
      <c r="E133" s="2" t="s">
        <v>237</v>
      </c>
      <c r="F133" s="2" t="s">
        <v>446</v>
      </c>
    </row>
    <row r="134" spans="1:6" ht="13">
      <c r="A134" s="2" t="s">
        <v>13</v>
      </c>
      <c r="B134" s="1" t="s">
        <v>346</v>
      </c>
      <c r="C134" s="2" t="s">
        <v>381</v>
      </c>
      <c r="D134" s="2" t="s">
        <v>6</v>
      </c>
      <c r="E134" s="2" t="s">
        <v>237</v>
      </c>
      <c r="F134" s="2" t="s">
        <v>447</v>
      </c>
    </row>
    <row r="135" spans="1:6" ht="13">
      <c r="A135" s="2" t="s">
        <v>14</v>
      </c>
      <c r="B135" s="1" t="s">
        <v>347</v>
      </c>
      <c r="C135" s="2" t="s">
        <v>381</v>
      </c>
      <c r="D135" s="2" t="s">
        <v>6</v>
      </c>
      <c r="E135" s="2" t="s">
        <v>237</v>
      </c>
      <c r="F135" s="2" t="s">
        <v>432</v>
      </c>
    </row>
    <row r="136" spans="1:6" ht="13">
      <c r="A136" s="2" t="s">
        <v>15</v>
      </c>
      <c r="B136" s="1" t="s">
        <v>348</v>
      </c>
      <c r="C136" s="2" t="s">
        <v>381</v>
      </c>
      <c r="D136" s="2" t="s">
        <v>6</v>
      </c>
      <c r="E136" s="2" t="s">
        <v>237</v>
      </c>
      <c r="F136" s="2" t="s">
        <v>448</v>
      </c>
    </row>
    <row r="137" spans="1:6" ht="13">
      <c r="A137" s="2" t="s">
        <v>16</v>
      </c>
      <c r="B137" s="1" t="s">
        <v>349</v>
      </c>
      <c r="C137" s="2" t="s">
        <v>381</v>
      </c>
      <c r="D137" s="2" t="s">
        <v>6</v>
      </c>
      <c r="E137" s="2" t="s">
        <v>237</v>
      </c>
      <c r="F137" s="2" t="s">
        <v>449</v>
      </c>
    </row>
    <row r="138" spans="1:6" ht="13">
      <c r="A138" s="2" t="s">
        <v>17</v>
      </c>
      <c r="B138" s="1" t="s">
        <v>350</v>
      </c>
      <c r="C138" s="2" t="s">
        <v>381</v>
      </c>
      <c r="D138" s="2" t="s">
        <v>6</v>
      </c>
      <c r="E138" s="2" t="s">
        <v>237</v>
      </c>
      <c r="F138" s="2" t="s">
        <v>450</v>
      </c>
    </row>
    <row r="139" spans="1:6" ht="13">
      <c r="A139" s="2" t="s">
        <v>18</v>
      </c>
      <c r="B139" s="1" t="s">
        <v>351</v>
      </c>
      <c r="C139" s="2" t="s">
        <v>381</v>
      </c>
      <c r="D139" s="2" t="s">
        <v>6</v>
      </c>
      <c r="E139" s="2" t="s">
        <v>237</v>
      </c>
      <c r="F139" s="2" t="s">
        <v>451</v>
      </c>
    </row>
    <row r="140" spans="1:6" ht="13">
      <c r="A140" s="2" t="s">
        <v>19</v>
      </c>
      <c r="B140" s="1" t="s">
        <v>352</v>
      </c>
      <c r="C140" s="2" t="s">
        <v>381</v>
      </c>
      <c r="D140" s="2" t="s">
        <v>6</v>
      </c>
      <c r="E140" s="2" t="s">
        <v>237</v>
      </c>
      <c r="F140" s="2" t="s">
        <v>452</v>
      </c>
    </row>
    <row r="141" spans="1:6" ht="13">
      <c r="A141" s="2" t="s">
        <v>20</v>
      </c>
      <c r="B141" s="1" t="s">
        <v>353</v>
      </c>
      <c r="C141" s="2" t="s">
        <v>381</v>
      </c>
      <c r="D141" s="2" t="s">
        <v>6</v>
      </c>
      <c r="E141" s="2" t="s">
        <v>237</v>
      </c>
      <c r="F141" s="2" t="s">
        <v>451</v>
      </c>
    </row>
    <row r="142" spans="1:6" ht="13">
      <c r="A142" s="2" t="s">
        <v>21</v>
      </c>
      <c r="B142" s="1" t="s">
        <v>354</v>
      </c>
      <c r="C142" s="2" t="s">
        <v>381</v>
      </c>
      <c r="D142" s="2" t="s">
        <v>6</v>
      </c>
      <c r="E142" s="2" t="s">
        <v>237</v>
      </c>
      <c r="F142" s="2" t="s">
        <v>453</v>
      </c>
    </row>
    <row r="143" spans="1:6" ht="13">
      <c r="A143" s="2" t="s">
        <v>22</v>
      </c>
      <c r="B143" s="1" t="s">
        <v>355</v>
      </c>
      <c r="C143" s="2" t="s">
        <v>381</v>
      </c>
      <c r="D143" s="2" t="s">
        <v>6</v>
      </c>
      <c r="E143" s="2" t="s">
        <v>237</v>
      </c>
      <c r="F143" s="2" t="s">
        <v>454</v>
      </c>
    </row>
    <row r="144" spans="1:6" ht="13">
      <c r="A144" s="2" t="s">
        <v>5</v>
      </c>
      <c r="B144" s="1" t="s">
        <v>338</v>
      </c>
      <c r="C144" s="2" t="s">
        <v>381</v>
      </c>
      <c r="D144" s="2" t="s">
        <v>6</v>
      </c>
      <c r="E144" s="2" t="s">
        <v>237</v>
      </c>
      <c r="F144" s="2" t="s">
        <v>455</v>
      </c>
    </row>
    <row r="145" spans="1:6" ht="13">
      <c r="A145" s="2" t="s">
        <v>23</v>
      </c>
      <c r="B145" s="1" t="s">
        <v>356</v>
      </c>
      <c r="C145" s="2" t="s">
        <v>381</v>
      </c>
      <c r="D145" s="2" t="s">
        <v>6</v>
      </c>
      <c r="E145" s="2" t="s">
        <v>237</v>
      </c>
      <c r="F145" s="2" t="s">
        <v>456</v>
      </c>
    </row>
    <row r="146" spans="1:6" ht="13">
      <c r="A146" s="2" t="s">
        <v>24</v>
      </c>
      <c r="B146" s="1" t="s">
        <v>357</v>
      </c>
      <c r="C146" s="2" t="s">
        <v>381</v>
      </c>
      <c r="D146" s="2" t="s">
        <v>6</v>
      </c>
      <c r="E146" s="2" t="s">
        <v>237</v>
      </c>
      <c r="F146" s="2" t="s">
        <v>457</v>
      </c>
    </row>
    <row r="147" spans="1:6" ht="13">
      <c r="A147" s="2" t="s">
        <v>25</v>
      </c>
      <c r="B147" s="1" t="s">
        <v>358</v>
      </c>
      <c r="C147" s="2" t="s">
        <v>381</v>
      </c>
      <c r="D147" s="2" t="s">
        <v>6</v>
      </c>
      <c r="E147" s="2" t="s">
        <v>237</v>
      </c>
      <c r="F147" s="2" t="s">
        <v>448</v>
      </c>
    </row>
    <row r="148" spans="1:6" ht="13">
      <c r="A148" s="2" t="s">
        <v>26</v>
      </c>
      <c r="B148" s="1" t="s">
        <v>359</v>
      </c>
      <c r="C148" s="2" t="s">
        <v>381</v>
      </c>
      <c r="D148" s="2" t="s">
        <v>6</v>
      </c>
      <c r="E148" s="2" t="s">
        <v>237</v>
      </c>
      <c r="F148" s="2" t="s">
        <v>458</v>
      </c>
    </row>
    <row r="149" spans="1:6" ht="13">
      <c r="A149" s="2" t="s">
        <v>27</v>
      </c>
      <c r="B149" s="1" t="s">
        <v>360</v>
      </c>
      <c r="C149" s="2" t="s">
        <v>381</v>
      </c>
      <c r="D149" s="2" t="s">
        <v>6</v>
      </c>
      <c r="E149" s="2" t="s">
        <v>237</v>
      </c>
      <c r="F149" s="2" t="s">
        <v>454</v>
      </c>
    </row>
    <row r="150" spans="1:6" ht="13">
      <c r="A150" s="2" t="s">
        <v>28</v>
      </c>
      <c r="B150" s="1" t="s">
        <v>361</v>
      </c>
      <c r="C150" s="2" t="s">
        <v>381</v>
      </c>
      <c r="D150" s="2" t="s">
        <v>6</v>
      </c>
      <c r="E150" s="2" t="s">
        <v>237</v>
      </c>
      <c r="F150" s="2" t="s">
        <v>459</v>
      </c>
    </row>
    <row r="151" spans="1:6" ht="13">
      <c r="A151" s="2" t="s">
        <v>29</v>
      </c>
      <c r="B151" s="1" t="s">
        <v>362</v>
      </c>
      <c r="C151" s="2" t="s">
        <v>381</v>
      </c>
      <c r="D151" s="2" t="s">
        <v>6</v>
      </c>
      <c r="E151" s="2" t="s">
        <v>237</v>
      </c>
      <c r="F151" s="2" t="s">
        <v>460</v>
      </c>
    </row>
    <row r="152" spans="1:6" ht="13">
      <c r="A152" s="2" t="s">
        <v>30</v>
      </c>
      <c r="B152" s="1" t="s">
        <v>363</v>
      </c>
      <c r="C152" s="2" t="s">
        <v>381</v>
      </c>
      <c r="D152" s="2" t="s">
        <v>6</v>
      </c>
      <c r="E152" s="2" t="s">
        <v>237</v>
      </c>
      <c r="F152" s="2" t="s">
        <v>461</v>
      </c>
    </row>
    <row r="153" spans="1:6" ht="13">
      <c r="A153" s="2" t="s">
        <v>31</v>
      </c>
      <c r="B153" s="1" t="s">
        <v>364</v>
      </c>
      <c r="C153" s="2" t="s">
        <v>381</v>
      </c>
      <c r="D153" s="2" t="s">
        <v>6</v>
      </c>
      <c r="E153" s="2" t="s">
        <v>237</v>
      </c>
      <c r="F153" s="2" t="s">
        <v>458</v>
      </c>
    </row>
    <row r="154" spans="1:6" ht="13">
      <c r="A154" s="2" t="s">
        <v>32</v>
      </c>
      <c r="B154" s="1" t="s">
        <v>365</v>
      </c>
      <c r="C154" s="2" t="s">
        <v>381</v>
      </c>
      <c r="D154" s="2" t="s">
        <v>6</v>
      </c>
      <c r="E154" s="2" t="s">
        <v>237</v>
      </c>
      <c r="F154" s="2" t="s">
        <v>454</v>
      </c>
    </row>
    <row r="155" spans="1:6" ht="13">
      <c r="A155" s="2" t="s">
        <v>6</v>
      </c>
      <c r="B155" s="1" t="s">
        <v>339</v>
      </c>
      <c r="C155" s="2" t="s">
        <v>381</v>
      </c>
      <c r="D155" s="2" t="s">
        <v>6</v>
      </c>
      <c r="E155" s="2" t="s">
        <v>237</v>
      </c>
      <c r="F155" s="2" t="s">
        <v>460</v>
      </c>
    </row>
    <row r="156" spans="1:6" ht="13">
      <c r="A156" s="2" t="s">
        <v>33</v>
      </c>
      <c r="B156" s="1" t="s">
        <v>366</v>
      </c>
      <c r="C156" s="2" t="s">
        <v>381</v>
      </c>
      <c r="D156" s="2" t="s">
        <v>6</v>
      </c>
      <c r="E156" s="2" t="s">
        <v>237</v>
      </c>
      <c r="F156" s="2" t="s">
        <v>462</v>
      </c>
    </row>
    <row r="157" spans="1:6" ht="13">
      <c r="A157" s="2" t="s">
        <v>34</v>
      </c>
      <c r="B157" s="1" t="s">
        <v>367</v>
      </c>
      <c r="C157" s="2" t="s">
        <v>381</v>
      </c>
      <c r="D157" s="2" t="s">
        <v>6</v>
      </c>
      <c r="E157" s="2" t="s">
        <v>237</v>
      </c>
      <c r="F157" s="2" t="s">
        <v>463</v>
      </c>
    </row>
    <row r="158" spans="1:6" ht="13">
      <c r="A158" s="2" t="s">
        <v>35</v>
      </c>
      <c r="B158" s="1" t="s">
        <v>368</v>
      </c>
      <c r="C158" s="2" t="s">
        <v>381</v>
      </c>
      <c r="D158" s="2" t="s">
        <v>6</v>
      </c>
      <c r="E158" s="2" t="s">
        <v>237</v>
      </c>
      <c r="F158" s="2" t="s">
        <v>452</v>
      </c>
    </row>
    <row r="159" spans="1:6" ht="13">
      <c r="A159" s="2" t="s">
        <v>7</v>
      </c>
      <c r="B159" s="1" t="s">
        <v>340</v>
      </c>
      <c r="C159" s="2" t="s">
        <v>381</v>
      </c>
      <c r="D159" s="2" t="s">
        <v>6</v>
      </c>
      <c r="E159" s="2" t="s">
        <v>237</v>
      </c>
      <c r="F159" s="2" t="s">
        <v>464</v>
      </c>
    </row>
    <row r="160" spans="1:6" ht="13">
      <c r="A160" s="2" t="s">
        <v>8</v>
      </c>
      <c r="B160" s="1" t="s">
        <v>341</v>
      </c>
      <c r="C160" s="2" t="s">
        <v>381</v>
      </c>
      <c r="D160" s="2" t="s">
        <v>6</v>
      </c>
      <c r="E160" s="2" t="s">
        <v>237</v>
      </c>
      <c r="F160" s="2" t="s">
        <v>464</v>
      </c>
    </row>
    <row r="161" spans="1:6" ht="13">
      <c r="A161" s="2" t="s">
        <v>9</v>
      </c>
      <c r="B161" s="1" t="s">
        <v>342</v>
      </c>
      <c r="C161" s="2" t="s">
        <v>381</v>
      </c>
      <c r="D161" s="2" t="s">
        <v>6</v>
      </c>
      <c r="E161" s="2" t="s">
        <v>237</v>
      </c>
      <c r="F161" s="2" t="s">
        <v>456</v>
      </c>
    </row>
    <row r="162" spans="1:6" ht="13">
      <c r="A162" s="2" t="s">
        <v>10</v>
      </c>
      <c r="B162" s="1" t="s">
        <v>343</v>
      </c>
      <c r="C162" s="2" t="s">
        <v>381</v>
      </c>
      <c r="D162" s="2" t="s">
        <v>6</v>
      </c>
      <c r="E162" s="2" t="s">
        <v>237</v>
      </c>
      <c r="F162" s="2" t="s">
        <v>449</v>
      </c>
    </row>
    <row r="163" spans="1:6" ht="13">
      <c r="A163" s="2" t="s">
        <v>11</v>
      </c>
      <c r="B163" s="1" t="s">
        <v>344</v>
      </c>
      <c r="C163" s="2" t="s">
        <v>381</v>
      </c>
      <c r="D163" s="2" t="s">
        <v>6</v>
      </c>
      <c r="E163" s="2" t="s">
        <v>237</v>
      </c>
      <c r="F163" s="2" t="s">
        <v>465</v>
      </c>
    </row>
    <row r="164" spans="1:6" ht="13">
      <c r="A164" s="2" t="s">
        <v>12</v>
      </c>
      <c r="B164" s="1" t="s">
        <v>345</v>
      </c>
      <c r="C164" s="2" t="s">
        <v>381</v>
      </c>
      <c r="D164" s="2" t="s">
        <v>6</v>
      </c>
      <c r="E164" s="2" t="s">
        <v>237</v>
      </c>
      <c r="F164" s="2" t="s">
        <v>466</v>
      </c>
    </row>
    <row r="165" spans="1:6" ht="13">
      <c r="A165" s="2" t="s">
        <v>3</v>
      </c>
      <c r="B165" s="1" t="s">
        <v>336</v>
      </c>
      <c r="C165" s="2" t="s">
        <v>382</v>
      </c>
      <c r="D165" s="2" t="s">
        <v>6</v>
      </c>
      <c r="E165" s="2" t="s">
        <v>237</v>
      </c>
      <c r="F165" s="2" t="s">
        <v>467</v>
      </c>
    </row>
    <row r="166" spans="1:6" ht="13">
      <c r="A166" s="2" t="s">
        <v>4</v>
      </c>
      <c r="B166" s="1" t="s">
        <v>337</v>
      </c>
      <c r="C166" s="2" t="s">
        <v>382</v>
      </c>
      <c r="D166" s="2" t="s">
        <v>6</v>
      </c>
      <c r="E166" s="2" t="s">
        <v>237</v>
      </c>
      <c r="F166" s="2" t="s">
        <v>468</v>
      </c>
    </row>
    <row r="167" spans="1:6" ht="13">
      <c r="A167" s="2" t="s">
        <v>13</v>
      </c>
      <c r="B167" s="1" t="s">
        <v>346</v>
      </c>
      <c r="C167" s="2" t="s">
        <v>382</v>
      </c>
      <c r="D167" s="2" t="s">
        <v>6</v>
      </c>
      <c r="E167" s="2" t="s">
        <v>237</v>
      </c>
      <c r="F167" s="2" t="s">
        <v>469</v>
      </c>
    </row>
    <row r="168" spans="1:6" ht="13">
      <c r="A168" s="2" t="s">
        <v>14</v>
      </c>
      <c r="B168" s="1" t="s">
        <v>347</v>
      </c>
      <c r="C168" s="2" t="s">
        <v>382</v>
      </c>
      <c r="D168" s="2" t="s">
        <v>6</v>
      </c>
      <c r="E168" s="2" t="s">
        <v>237</v>
      </c>
      <c r="F168" s="2" t="s">
        <v>470</v>
      </c>
    </row>
    <row r="169" spans="1:6" ht="13">
      <c r="A169" s="2" t="s">
        <v>15</v>
      </c>
      <c r="B169" s="1" t="s">
        <v>348</v>
      </c>
      <c r="C169" s="2" t="s">
        <v>382</v>
      </c>
      <c r="D169" s="2" t="s">
        <v>6</v>
      </c>
      <c r="E169" s="2" t="s">
        <v>237</v>
      </c>
      <c r="F169" s="2" t="s">
        <v>471</v>
      </c>
    </row>
    <row r="170" spans="1:6" ht="13">
      <c r="A170" s="2" t="s">
        <v>16</v>
      </c>
      <c r="B170" s="1" t="s">
        <v>349</v>
      </c>
      <c r="C170" s="2" t="s">
        <v>382</v>
      </c>
      <c r="D170" s="2" t="s">
        <v>6</v>
      </c>
      <c r="E170" s="2" t="s">
        <v>237</v>
      </c>
      <c r="F170" s="2" t="s">
        <v>472</v>
      </c>
    </row>
    <row r="171" spans="1:6" ht="13">
      <c r="A171" s="2" t="s">
        <v>17</v>
      </c>
      <c r="B171" s="1" t="s">
        <v>350</v>
      </c>
      <c r="C171" s="2" t="s">
        <v>382</v>
      </c>
      <c r="D171" s="2" t="s">
        <v>6</v>
      </c>
      <c r="E171" s="2" t="s">
        <v>237</v>
      </c>
      <c r="F171" s="2" t="s">
        <v>473</v>
      </c>
    </row>
    <row r="172" spans="1:6" ht="13">
      <c r="A172" s="2" t="s">
        <v>18</v>
      </c>
      <c r="B172" s="1" t="s">
        <v>351</v>
      </c>
      <c r="C172" s="2" t="s">
        <v>382</v>
      </c>
      <c r="D172" s="2" t="s">
        <v>6</v>
      </c>
      <c r="E172" s="2" t="s">
        <v>237</v>
      </c>
      <c r="F172" s="2" t="s">
        <v>474</v>
      </c>
    </row>
    <row r="173" spans="1:6" ht="13">
      <c r="A173" s="2" t="s">
        <v>19</v>
      </c>
      <c r="B173" s="1" t="s">
        <v>352</v>
      </c>
      <c r="C173" s="2" t="s">
        <v>382</v>
      </c>
      <c r="D173" s="2" t="s">
        <v>6</v>
      </c>
      <c r="E173" s="2" t="s">
        <v>237</v>
      </c>
      <c r="F173" s="2" t="s">
        <v>475</v>
      </c>
    </row>
    <row r="174" spans="1:6" ht="13">
      <c r="A174" s="2" t="s">
        <v>20</v>
      </c>
      <c r="B174" s="1" t="s">
        <v>353</v>
      </c>
      <c r="C174" s="2" t="s">
        <v>382</v>
      </c>
      <c r="D174" s="2" t="s">
        <v>6</v>
      </c>
      <c r="E174" s="2" t="s">
        <v>237</v>
      </c>
      <c r="F174" s="2" t="s">
        <v>476</v>
      </c>
    </row>
    <row r="175" spans="1:6" ht="13">
      <c r="A175" s="2" t="s">
        <v>21</v>
      </c>
      <c r="B175" s="1" t="s">
        <v>354</v>
      </c>
      <c r="C175" s="2" t="s">
        <v>382</v>
      </c>
      <c r="D175" s="2" t="s">
        <v>6</v>
      </c>
      <c r="E175" s="2" t="s">
        <v>237</v>
      </c>
      <c r="F175" s="2" t="s">
        <v>477</v>
      </c>
    </row>
    <row r="176" spans="1:6" ht="13">
      <c r="A176" s="2" t="s">
        <v>22</v>
      </c>
      <c r="B176" s="1" t="s">
        <v>355</v>
      </c>
      <c r="C176" s="2" t="s">
        <v>382</v>
      </c>
      <c r="D176" s="2" t="s">
        <v>6</v>
      </c>
      <c r="E176" s="2" t="s">
        <v>237</v>
      </c>
      <c r="F176" s="2" t="s">
        <v>478</v>
      </c>
    </row>
    <row r="177" spans="1:6" ht="13">
      <c r="A177" s="2" t="s">
        <v>5</v>
      </c>
      <c r="B177" s="1" t="s">
        <v>338</v>
      </c>
      <c r="C177" s="2" t="s">
        <v>382</v>
      </c>
      <c r="D177" s="2" t="s">
        <v>6</v>
      </c>
      <c r="E177" s="2" t="s">
        <v>237</v>
      </c>
      <c r="F177" s="2" t="s">
        <v>479</v>
      </c>
    </row>
    <row r="178" spans="1:6" ht="13">
      <c r="A178" s="2" t="s">
        <v>23</v>
      </c>
      <c r="B178" s="1" t="s">
        <v>356</v>
      </c>
      <c r="C178" s="2" t="s">
        <v>382</v>
      </c>
      <c r="D178" s="2" t="s">
        <v>6</v>
      </c>
      <c r="E178" s="2" t="s">
        <v>237</v>
      </c>
      <c r="F178" s="2" t="s">
        <v>478</v>
      </c>
    </row>
    <row r="179" spans="1:6" ht="13">
      <c r="A179" s="2" t="s">
        <v>24</v>
      </c>
      <c r="B179" s="1" t="s">
        <v>357</v>
      </c>
      <c r="C179" s="2" t="s">
        <v>382</v>
      </c>
      <c r="D179" s="2" t="s">
        <v>6</v>
      </c>
      <c r="E179" s="2" t="s">
        <v>237</v>
      </c>
      <c r="F179" s="2" t="s">
        <v>480</v>
      </c>
    </row>
    <row r="180" spans="1:6" ht="13">
      <c r="A180" s="2" t="s">
        <v>25</v>
      </c>
      <c r="B180" s="1" t="s">
        <v>358</v>
      </c>
      <c r="C180" s="2" t="s">
        <v>382</v>
      </c>
      <c r="D180" s="2" t="s">
        <v>6</v>
      </c>
      <c r="E180" s="2" t="s">
        <v>237</v>
      </c>
      <c r="F180" s="2" t="s">
        <v>469</v>
      </c>
    </row>
    <row r="181" spans="1:6" ht="13">
      <c r="A181" s="2" t="s">
        <v>26</v>
      </c>
      <c r="B181" s="1" t="s">
        <v>359</v>
      </c>
      <c r="C181" s="2" t="s">
        <v>382</v>
      </c>
      <c r="D181" s="2" t="s">
        <v>6</v>
      </c>
      <c r="E181" s="2" t="s">
        <v>237</v>
      </c>
      <c r="F181" s="2" t="s">
        <v>478</v>
      </c>
    </row>
    <row r="182" spans="1:6" ht="13">
      <c r="A182" s="2" t="s">
        <v>27</v>
      </c>
      <c r="B182" s="1" t="s">
        <v>360</v>
      </c>
      <c r="C182" s="2" t="s">
        <v>382</v>
      </c>
      <c r="D182" s="2" t="s">
        <v>6</v>
      </c>
      <c r="E182" s="2" t="s">
        <v>237</v>
      </c>
      <c r="F182" s="2" t="s">
        <v>432</v>
      </c>
    </row>
    <row r="183" spans="1:6" ht="13">
      <c r="A183" s="2" t="s">
        <v>28</v>
      </c>
      <c r="B183" s="1" t="s">
        <v>361</v>
      </c>
      <c r="C183" s="2" t="s">
        <v>382</v>
      </c>
      <c r="D183" s="2" t="s">
        <v>6</v>
      </c>
      <c r="E183" s="2" t="s">
        <v>237</v>
      </c>
      <c r="F183" s="2" t="s">
        <v>469</v>
      </c>
    </row>
    <row r="184" spans="1:6" ht="13">
      <c r="A184" s="2" t="s">
        <v>29</v>
      </c>
      <c r="B184" s="1" t="s">
        <v>362</v>
      </c>
      <c r="C184" s="2" t="s">
        <v>382</v>
      </c>
      <c r="D184" s="2" t="s">
        <v>6</v>
      </c>
      <c r="E184" s="2" t="s">
        <v>237</v>
      </c>
      <c r="F184" s="2" t="s">
        <v>481</v>
      </c>
    </row>
    <row r="185" spans="1:6" ht="13">
      <c r="A185" s="2" t="s">
        <v>30</v>
      </c>
      <c r="B185" s="1" t="s">
        <v>363</v>
      </c>
      <c r="C185" s="2" t="s">
        <v>382</v>
      </c>
      <c r="D185" s="2" t="s">
        <v>6</v>
      </c>
      <c r="E185" s="2" t="s">
        <v>237</v>
      </c>
      <c r="F185" s="2" t="s">
        <v>482</v>
      </c>
    </row>
    <row r="186" spans="1:6" ht="13">
      <c r="A186" s="2" t="s">
        <v>31</v>
      </c>
      <c r="B186" s="1" t="s">
        <v>364</v>
      </c>
      <c r="C186" s="2" t="s">
        <v>382</v>
      </c>
      <c r="D186" s="2" t="s">
        <v>6</v>
      </c>
      <c r="E186" s="2" t="s">
        <v>237</v>
      </c>
      <c r="F186" s="2" t="s">
        <v>483</v>
      </c>
    </row>
    <row r="187" spans="1:6" ht="13">
      <c r="A187" s="2" t="s">
        <v>32</v>
      </c>
      <c r="B187" s="1" t="s">
        <v>365</v>
      </c>
      <c r="C187" s="2" t="s">
        <v>382</v>
      </c>
      <c r="D187" s="2" t="s">
        <v>6</v>
      </c>
      <c r="E187" s="2" t="s">
        <v>237</v>
      </c>
      <c r="F187" s="2" t="s">
        <v>484</v>
      </c>
    </row>
    <row r="188" spans="1:6" ht="13">
      <c r="A188" s="2" t="s">
        <v>6</v>
      </c>
      <c r="B188" s="1" t="s">
        <v>339</v>
      </c>
      <c r="C188" s="2" t="s">
        <v>382</v>
      </c>
      <c r="D188" s="2" t="s">
        <v>6</v>
      </c>
      <c r="E188" s="2" t="s">
        <v>237</v>
      </c>
      <c r="F188" s="2" t="s">
        <v>477</v>
      </c>
    </row>
    <row r="189" spans="1:6" ht="13">
      <c r="A189" s="2" t="s">
        <v>33</v>
      </c>
      <c r="B189" s="1" t="s">
        <v>366</v>
      </c>
      <c r="C189" s="2" t="s">
        <v>382</v>
      </c>
      <c r="D189" s="2" t="s">
        <v>6</v>
      </c>
      <c r="E189" s="2" t="s">
        <v>237</v>
      </c>
      <c r="F189" s="2" t="s">
        <v>485</v>
      </c>
    </row>
    <row r="190" spans="1:6" ht="13">
      <c r="A190" s="2" t="s">
        <v>34</v>
      </c>
      <c r="B190" s="1" t="s">
        <v>367</v>
      </c>
      <c r="C190" s="2" t="s">
        <v>382</v>
      </c>
      <c r="D190" s="2" t="s">
        <v>6</v>
      </c>
      <c r="E190" s="2" t="s">
        <v>237</v>
      </c>
      <c r="F190" s="2" t="s">
        <v>478</v>
      </c>
    </row>
    <row r="191" spans="1:6" ht="13">
      <c r="A191" s="2" t="s">
        <v>35</v>
      </c>
      <c r="B191" s="1" t="s">
        <v>368</v>
      </c>
      <c r="C191" s="2" t="s">
        <v>382</v>
      </c>
      <c r="D191" s="2" t="s">
        <v>6</v>
      </c>
      <c r="E191" s="2" t="s">
        <v>237</v>
      </c>
      <c r="F191" s="2" t="s">
        <v>478</v>
      </c>
    </row>
    <row r="192" spans="1:6" ht="13">
      <c r="A192" s="2" t="s">
        <v>7</v>
      </c>
      <c r="B192" s="1" t="s">
        <v>340</v>
      </c>
      <c r="C192" s="2" t="s">
        <v>382</v>
      </c>
      <c r="D192" s="2" t="s">
        <v>6</v>
      </c>
      <c r="E192" s="2" t="s">
        <v>237</v>
      </c>
      <c r="F192" s="2" t="s">
        <v>472</v>
      </c>
    </row>
    <row r="193" spans="1:6" ht="13">
      <c r="A193" s="2" t="s">
        <v>8</v>
      </c>
      <c r="B193" s="1" t="s">
        <v>341</v>
      </c>
      <c r="C193" s="2" t="s">
        <v>382</v>
      </c>
      <c r="D193" s="2" t="s">
        <v>6</v>
      </c>
      <c r="E193" s="2" t="s">
        <v>237</v>
      </c>
      <c r="F193" s="2" t="s">
        <v>486</v>
      </c>
    </row>
    <row r="194" spans="1:6" ht="13">
      <c r="A194" s="2" t="s">
        <v>9</v>
      </c>
      <c r="B194" s="1" t="s">
        <v>342</v>
      </c>
      <c r="C194" s="2" t="s">
        <v>382</v>
      </c>
      <c r="D194" s="2" t="s">
        <v>6</v>
      </c>
      <c r="E194" s="2" t="s">
        <v>237</v>
      </c>
      <c r="F194" s="2" t="s">
        <v>487</v>
      </c>
    </row>
    <row r="195" spans="1:6" ht="13">
      <c r="A195" s="2" t="s">
        <v>10</v>
      </c>
      <c r="B195" s="1" t="s">
        <v>343</v>
      </c>
      <c r="C195" s="2" t="s">
        <v>382</v>
      </c>
      <c r="D195" s="2" t="s">
        <v>6</v>
      </c>
      <c r="E195" s="2" t="s">
        <v>237</v>
      </c>
      <c r="F195" s="2" t="s">
        <v>478</v>
      </c>
    </row>
    <row r="196" spans="1:6" ht="13">
      <c r="A196" s="2" t="s">
        <v>11</v>
      </c>
      <c r="B196" s="1" t="s">
        <v>344</v>
      </c>
      <c r="C196" s="2" t="s">
        <v>382</v>
      </c>
      <c r="D196" s="2" t="s">
        <v>6</v>
      </c>
      <c r="E196" s="2" t="s">
        <v>237</v>
      </c>
      <c r="F196" s="2" t="s">
        <v>488</v>
      </c>
    </row>
    <row r="197" spans="1:6" ht="13">
      <c r="A197" s="2" t="s">
        <v>12</v>
      </c>
      <c r="B197" s="1" t="s">
        <v>345</v>
      </c>
      <c r="C197" s="2" t="s">
        <v>382</v>
      </c>
      <c r="D197" s="2" t="s">
        <v>6</v>
      </c>
      <c r="E197" s="2" t="s">
        <v>237</v>
      </c>
      <c r="F197" s="2" t="s">
        <v>488</v>
      </c>
    </row>
    <row r="198" spans="1:6" ht="13">
      <c r="A198" s="2" t="s">
        <v>3</v>
      </c>
      <c r="B198" s="1" t="s">
        <v>336</v>
      </c>
      <c r="C198" s="2" t="s">
        <v>383</v>
      </c>
      <c r="D198" s="2" t="s">
        <v>6</v>
      </c>
      <c r="E198" s="2" t="s">
        <v>237</v>
      </c>
      <c r="F198" s="2" t="s">
        <v>489</v>
      </c>
    </row>
    <row r="199" spans="1:6" ht="13">
      <c r="A199" s="2" t="s">
        <v>4</v>
      </c>
      <c r="B199" s="1" t="s">
        <v>337</v>
      </c>
      <c r="C199" s="2" t="s">
        <v>383</v>
      </c>
      <c r="D199" s="2" t="s">
        <v>6</v>
      </c>
      <c r="E199" s="2" t="s">
        <v>237</v>
      </c>
      <c r="F199" s="2" t="s">
        <v>490</v>
      </c>
    </row>
    <row r="200" spans="1:6" ht="13">
      <c r="A200" s="2" t="s">
        <v>13</v>
      </c>
      <c r="B200" s="1" t="s">
        <v>346</v>
      </c>
      <c r="C200" s="2" t="s">
        <v>383</v>
      </c>
      <c r="D200" s="2" t="s">
        <v>6</v>
      </c>
      <c r="E200" s="2" t="s">
        <v>237</v>
      </c>
      <c r="F200" s="2" t="s">
        <v>491</v>
      </c>
    </row>
    <row r="201" spans="1:6" ht="13">
      <c r="A201" s="2" t="s">
        <v>14</v>
      </c>
      <c r="B201" s="1" t="s">
        <v>347</v>
      </c>
      <c r="C201" s="2" t="s">
        <v>383</v>
      </c>
      <c r="D201" s="2" t="s">
        <v>6</v>
      </c>
      <c r="E201" s="2" t="s">
        <v>237</v>
      </c>
      <c r="F201" s="2" t="s">
        <v>492</v>
      </c>
    </row>
    <row r="202" spans="1:6" ht="13">
      <c r="A202" s="2" t="s">
        <v>15</v>
      </c>
      <c r="B202" s="1" t="s">
        <v>348</v>
      </c>
      <c r="C202" s="2" t="s">
        <v>383</v>
      </c>
      <c r="D202" s="2" t="s">
        <v>6</v>
      </c>
      <c r="E202" s="2" t="s">
        <v>237</v>
      </c>
      <c r="F202" s="2" t="s">
        <v>493</v>
      </c>
    </row>
    <row r="203" spans="1:6" ht="13">
      <c r="A203" s="2" t="s">
        <v>16</v>
      </c>
      <c r="B203" s="1" t="s">
        <v>349</v>
      </c>
      <c r="C203" s="2" t="s">
        <v>383</v>
      </c>
      <c r="D203" s="2" t="s">
        <v>6</v>
      </c>
      <c r="E203" s="2" t="s">
        <v>237</v>
      </c>
      <c r="F203" s="2" t="s">
        <v>494</v>
      </c>
    </row>
    <row r="204" spans="1:6" ht="13">
      <c r="A204" s="2" t="s">
        <v>17</v>
      </c>
      <c r="B204" s="1" t="s">
        <v>350</v>
      </c>
      <c r="C204" s="2" t="s">
        <v>383</v>
      </c>
      <c r="D204" s="2" t="s">
        <v>6</v>
      </c>
      <c r="E204" s="2" t="s">
        <v>237</v>
      </c>
      <c r="F204" s="2" t="s">
        <v>495</v>
      </c>
    </row>
    <row r="205" spans="1:6" ht="13">
      <c r="A205" s="2" t="s">
        <v>18</v>
      </c>
      <c r="B205" s="1" t="s">
        <v>351</v>
      </c>
      <c r="C205" s="2" t="s">
        <v>383</v>
      </c>
      <c r="D205" s="2" t="s">
        <v>6</v>
      </c>
      <c r="E205" s="2" t="s">
        <v>237</v>
      </c>
      <c r="F205" s="2" t="s">
        <v>496</v>
      </c>
    </row>
    <row r="206" spans="1:6" ht="13">
      <c r="A206" s="2" t="s">
        <v>19</v>
      </c>
      <c r="B206" s="1" t="s">
        <v>352</v>
      </c>
      <c r="C206" s="2" t="s">
        <v>383</v>
      </c>
      <c r="D206" s="2" t="s">
        <v>6</v>
      </c>
      <c r="E206" s="2" t="s">
        <v>237</v>
      </c>
      <c r="F206" s="2" t="s">
        <v>497</v>
      </c>
    </row>
    <row r="207" spans="1:6" ht="13">
      <c r="A207" s="2" t="s">
        <v>20</v>
      </c>
      <c r="B207" s="1" t="s">
        <v>353</v>
      </c>
      <c r="C207" s="2" t="s">
        <v>383</v>
      </c>
      <c r="D207" s="2" t="s">
        <v>6</v>
      </c>
      <c r="E207" s="2" t="s">
        <v>237</v>
      </c>
      <c r="F207" s="2" t="s">
        <v>498</v>
      </c>
    </row>
    <row r="208" spans="1:6" ht="13">
      <c r="A208" s="2" t="s">
        <v>21</v>
      </c>
      <c r="B208" s="1" t="s">
        <v>354</v>
      </c>
      <c r="C208" s="2" t="s">
        <v>383</v>
      </c>
      <c r="D208" s="2" t="s">
        <v>6</v>
      </c>
      <c r="E208" s="2" t="s">
        <v>237</v>
      </c>
      <c r="F208" s="2" t="s">
        <v>499</v>
      </c>
    </row>
    <row r="209" spans="1:6" ht="13">
      <c r="A209" s="2" t="s">
        <v>22</v>
      </c>
      <c r="B209" s="1" t="s">
        <v>355</v>
      </c>
      <c r="C209" s="2" t="s">
        <v>383</v>
      </c>
      <c r="D209" s="2" t="s">
        <v>6</v>
      </c>
      <c r="E209" s="2" t="s">
        <v>237</v>
      </c>
      <c r="F209" s="2" t="s">
        <v>500</v>
      </c>
    </row>
    <row r="210" spans="1:6" ht="13">
      <c r="A210" s="2" t="s">
        <v>5</v>
      </c>
      <c r="B210" s="1" t="s">
        <v>338</v>
      </c>
      <c r="C210" s="2" t="s">
        <v>383</v>
      </c>
      <c r="D210" s="2" t="s">
        <v>6</v>
      </c>
      <c r="E210" s="2" t="s">
        <v>237</v>
      </c>
      <c r="F210" s="2" t="s">
        <v>501</v>
      </c>
    </row>
    <row r="211" spans="1:6" ht="13">
      <c r="A211" s="2" t="s">
        <v>23</v>
      </c>
      <c r="B211" s="1" t="s">
        <v>356</v>
      </c>
      <c r="C211" s="2" t="s">
        <v>383</v>
      </c>
      <c r="D211" s="2" t="s">
        <v>6</v>
      </c>
      <c r="E211" s="2" t="s">
        <v>237</v>
      </c>
      <c r="F211" s="2" t="s">
        <v>502</v>
      </c>
    </row>
    <row r="212" spans="1:6" ht="13">
      <c r="A212" s="2" t="s">
        <v>24</v>
      </c>
      <c r="B212" s="1" t="s">
        <v>357</v>
      </c>
      <c r="C212" s="2" t="s">
        <v>383</v>
      </c>
      <c r="D212" s="2" t="s">
        <v>6</v>
      </c>
      <c r="E212" s="2" t="s">
        <v>237</v>
      </c>
      <c r="F212" s="2" t="s">
        <v>503</v>
      </c>
    </row>
    <row r="213" spans="1:6" ht="13">
      <c r="A213" s="2" t="s">
        <v>25</v>
      </c>
      <c r="B213" s="1" t="s">
        <v>358</v>
      </c>
      <c r="C213" s="2" t="s">
        <v>383</v>
      </c>
      <c r="D213" s="2" t="s">
        <v>6</v>
      </c>
      <c r="E213" s="2" t="s">
        <v>237</v>
      </c>
      <c r="F213" s="2" t="s">
        <v>504</v>
      </c>
    </row>
    <row r="214" spans="1:6" ht="13">
      <c r="A214" s="2" t="s">
        <v>26</v>
      </c>
      <c r="B214" s="1" t="s">
        <v>359</v>
      </c>
      <c r="C214" s="2" t="s">
        <v>383</v>
      </c>
      <c r="D214" s="2" t="s">
        <v>6</v>
      </c>
      <c r="E214" s="2" t="s">
        <v>237</v>
      </c>
      <c r="F214" s="2" t="s">
        <v>505</v>
      </c>
    </row>
    <row r="215" spans="1:6" ht="13">
      <c r="A215" s="2" t="s">
        <v>27</v>
      </c>
      <c r="B215" s="1" t="s">
        <v>360</v>
      </c>
      <c r="C215" s="2" t="s">
        <v>383</v>
      </c>
      <c r="D215" s="2" t="s">
        <v>6</v>
      </c>
      <c r="E215" s="2" t="s">
        <v>237</v>
      </c>
      <c r="F215" s="2" t="s">
        <v>506</v>
      </c>
    </row>
    <row r="216" spans="1:6" ht="13">
      <c r="A216" s="2" t="s">
        <v>28</v>
      </c>
      <c r="B216" s="1" t="s">
        <v>361</v>
      </c>
      <c r="C216" s="2" t="s">
        <v>383</v>
      </c>
      <c r="D216" s="2" t="s">
        <v>6</v>
      </c>
      <c r="E216" s="2" t="s">
        <v>237</v>
      </c>
      <c r="F216" s="2" t="s">
        <v>507</v>
      </c>
    </row>
    <row r="217" spans="1:6" ht="13">
      <c r="A217" s="2" t="s">
        <v>29</v>
      </c>
      <c r="B217" s="1" t="s">
        <v>362</v>
      </c>
      <c r="C217" s="2" t="s">
        <v>383</v>
      </c>
      <c r="D217" s="2" t="s">
        <v>6</v>
      </c>
      <c r="E217" s="2" t="s">
        <v>237</v>
      </c>
      <c r="F217" s="2" t="s">
        <v>508</v>
      </c>
    </row>
    <row r="218" spans="1:6" ht="13">
      <c r="A218" s="2" t="s">
        <v>30</v>
      </c>
      <c r="B218" s="1" t="s">
        <v>363</v>
      </c>
      <c r="C218" s="2" t="s">
        <v>383</v>
      </c>
      <c r="D218" s="2" t="s">
        <v>6</v>
      </c>
      <c r="E218" s="2" t="s">
        <v>237</v>
      </c>
      <c r="F218" s="2" t="s">
        <v>509</v>
      </c>
    </row>
    <row r="219" spans="1:6" ht="13">
      <c r="A219" s="2" t="s">
        <v>31</v>
      </c>
      <c r="B219" s="1" t="s">
        <v>364</v>
      </c>
      <c r="C219" s="2" t="s">
        <v>383</v>
      </c>
      <c r="D219" s="2" t="s">
        <v>6</v>
      </c>
      <c r="E219" s="2" t="s">
        <v>237</v>
      </c>
      <c r="F219" s="2" t="s">
        <v>510</v>
      </c>
    </row>
    <row r="220" spans="1:6" ht="13">
      <c r="A220" s="2" t="s">
        <v>32</v>
      </c>
      <c r="B220" s="1" t="s">
        <v>365</v>
      </c>
      <c r="C220" s="2" t="s">
        <v>383</v>
      </c>
      <c r="D220" s="2" t="s">
        <v>6</v>
      </c>
      <c r="E220" s="2" t="s">
        <v>237</v>
      </c>
      <c r="F220" s="2" t="s">
        <v>502</v>
      </c>
    </row>
    <row r="221" spans="1:6" ht="13">
      <c r="A221" s="2" t="s">
        <v>6</v>
      </c>
      <c r="B221" s="1" t="s">
        <v>339</v>
      </c>
      <c r="C221" s="2" t="s">
        <v>383</v>
      </c>
      <c r="D221" s="2" t="s">
        <v>6</v>
      </c>
      <c r="E221" s="2" t="s">
        <v>237</v>
      </c>
      <c r="F221" s="2" t="s">
        <v>511</v>
      </c>
    </row>
    <row r="222" spans="1:6" ht="13">
      <c r="A222" s="2" t="s">
        <v>33</v>
      </c>
      <c r="B222" s="1" t="s">
        <v>366</v>
      </c>
      <c r="C222" s="2" t="s">
        <v>383</v>
      </c>
      <c r="D222" s="2" t="s">
        <v>6</v>
      </c>
      <c r="E222" s="2" t="s">
        <v>237</v>
      </c>
      <c r="F222" s="2" t="s">
        <v>512</v>
      </c>
    </row>
    <row r="223" spans="1:6" ht="13">
      <c r="A223" s="2" t="s">
        <v>34</v>
      </c>
      <c r="B223" s="1" t="s">
        <v>367</v>
      </c>
      <c r="C223" s="2" t="s">
        <v>383</v>
      </c>
      <c r="D223" s="2" t="s">
        <v>6</v>
      </c>
      <c r="E223" s="2" t="s">
        <v>237</v>
      </c>
      <c r="F223" s="2" t="s">
        <v>513</v>
      </c>
    </row>
    <row r="224" spans="1:6" ht="13">
      <c r="A224" s="2" t="s">
        <v>35</v>
      </c>
      <c r="B224" s="1" t="s">
        <v>368</v>
      </c>
      <c r="C224" s="2" t="s">
        <v>383</v>
      </c>
      <c r="D224" s="2" t="s">
        <v>6</v>
      </c>
      <c r="E224" s="2" t="s">
        <v>237</v>
      </c>
      <c r="F224" s="2" t="s">
        <v>514</v>
      </c>
    </row>
    <row r="225" spans="1:6" ht="13">
      <c r="A225" s="2" t="s">
        <v>7</v>
      </c>
      <c r="B225" s="1" t="s">
        <v>340</v>
      </c>
      <c r="C225" s="2" t="s">
        <v>383</v>
      </c>
      <c r="D225" s="2" t="s">
        <v>6</v>
      </c>
      <c r="E225" s="2" t="s">
        <v>237</v>
      </c>
      <c r="F225" s="2" t="s">
        <v>513</v>
      </c>
    </row>
    <row r="226" spans="1:6" ht="13">
      <c r="A226" s="2" t="s">
        <v>8</v>
      </c>
      <c r="B226" s="1" t="s">
        <v>341</v>
      </c>
      <c r="C226" s="2" t="s">
        <v>383</v>
      </c>
      <c r="D226" s="2" t="s">
        <v>6</v>
      </c>
      <c r="E226" s="2" t="s">
        <v>237</v>
      </c>
      <c r="F226" s="2" t="s">
        <v>497</v>
      </c>
    </row>
    <row r="227" spans="1:6" ht="13">
      <c r="A227" s="2" t="s">
        <v>9</v>
      </c>
      <c r="B227" s="1" t="s">
        <v>342</v>
      </c>
      <c r="C227" s="2" t="s">
        <v>383</v>
      </c>
      <c r="D227" s="2" t="s">
        <v>6</v>
      </c>
      <c r="E227" s="2" t="s">
        <v>237</v>
      </c>
      <c r="F227" s="2" t="s">
        <v>515</v>
      </c>
    </row>
    <row r="228" spans="1:6" ht="13">
      <c r="A228" s="2" t="s">
        <v>10</v>
      </c>
      <c r="B228" s="1" t="s">
        <v>343</v>
      </c>
      <c r="C228" s="2" t="s">
        <v>383</v>
      </c>
      <c r="D228" s="2" t="s">
        <v>6</v>
      </c>
      <c r="E228" s="2" t="s">
        <v>237</v>
      </c>
      <c r="F228" s="2" t="s">
        <v>507</v>
      </c>
    </row>
    <row r="229" spans="1:6" ht="13">
      <c r="A229" s="2" t="s">
        <v>11</v>
      </c>
      <c r="B229" s="1" t="s">
        <v>344</v>
      </c>
      <c r="C229" s="2" t="s">
        <v>383</v>
      </c>
      <c r="D229" s="2" t="s">
        <v>6</v>
      </c>
      <c r="E229" s="2" t="s">
        <v>237</v>
      </c>
      <c r="F229" s="2" t="s">
        <v>516</v>
      </c>
    </row>
    <row r="230" spans="1:6" ht="13">
      <c r="A230" s="2" t="s">
        <v>12</v>
      </c>
      <c r="B230" s="1" t="s">
        <v>345</v>
      </c>
      <c r="C230" s="2" t="s">
        <v>383</v>
      </c>
      <c r="D230" s="2" t="s">
        <v>6</v>
      </c>
      <c r="E230" s="2" t="s">
        <v>237</v>
      </c>
      <c r="F230" s="2" t="s">
        <v>517</v>
      </c>
    </row>
    <row r="231" spans="1:6" ht="13">
      <c r="A231" s="2" t="s">
        <v>3</v>
      </c>
      <c r="B231" s="1" t="s">
        <v>336</v>
      </c>
      <c r="C231" s="2" t="s">
        <v>313</v>
      </c>
      <c r="D231" s="2" t="s">
        <v>6</v>
      </c>
      <c r="E231" s="2" t="s">
        <v>237</v>
      </c>
      <c r="F231" s="2" t="s">
        <v>518</v>
      </c>
    </row>
    <row r="232" spans="1:6" ht="13">
      <c r="A232" s="2" t="s">
        <v>4</v>
      </c>
      <c r="B232" s="1" t="s">
        <v>337</v>
      </c>
      <c r="C232" s="2" t="s">
        <v>313</v>
      </c>
      <c r="D232" s="2" t="s">
        <v>6</v>
      </c>
      <c r="E232" s="2" t="s">
        <v>237</v>
      </c>
      <c r="F232" s="2" t="s">
        <v>519</v>
      </c>
    </row>
    <row r="233" spans="1:6" ht="13">
      <c r="A233" s="2" t="s">
        <v>13</v>
      </c>
      <c r="B233" s="1" t="s">
        <v>346</v>
      </c>
      <c r="C233" s="2" t="s">
        <v>313</v>
      </c>
      <c r="D233" s="2" t="s">
        <v>6</v>
      </c>
      <c r="E233" s="2" t="s">
        <v>237</v>
      </c>
      <c r="F233" s="2" t="s">
        <v>520</v>
      </c>
    </row>
    <row r="234" spans="1:6" ht="13">
      <c r="A234" s="2" t="s">
        <v>14</v>
      </c>
      <c r="B234" s="1" t="s">
        <v>347</v>
      </c>
      <c r="C234" s="2" t="s">
        <v>313</v>
      </c>
      <c r="D234" s="2" t="s">
        <v>6</v>
      </c>
      <c r="E234" s="2" t="s">
        <v>237</v>
      </c>
      <c r="F234" s="2" t="s">
        <v>521</v>
      </c>
    </row>
    <row r="235" spans="1:6" ht="13">
      <c r="A235" s="2" t="s">
        <v>15</v>
      </c>
      <c r="B235" s="1" t="s">
        <v>348</v>
      </c>
      <c r="C235" s="2" t="s">
        <v>313</v>
      </c>
      <c r="D235" s="2" t="s">
        <v>6</v>
      </c>
      <c r="E235" s="2" t="s">
        <v>237</v>
      </c>
      <c r="F235" s="2" t="s">
        <v>522</v>
      </c>
    </row>
    <row r="236" spans="1:6" ht="13">
      <c r="A236" s="2" t="s">
        <v>16</v>
      </c>
      <c r="B236" s="1" t="s">
        <v>349</v>
      </c>
      <c r="C236" s="2" t="s">
        <v>313</v>
      </c>
      <c r="D236" s="2" t="s">
        <v>6</v>
      </c>
      <c r="E236" s="2" t="s">
        <v>237</v>
      </c>
      <c r="F236" s="2" t="s">
        <v>505</v>
      </c>
    </row>
    <row r="237" spans="1:6" ht="13">
      <c r="A237" s="2" t="s">
        <v>17</v>
      </c>
      <c r="B237" s="1" t="s">
        <v>350</v>
      </c>
      <c r="C237" s="2" t="s">
        <v>313</v>
      </c>
      <c r="D237" s="2" t="s">
        <v>6</v>
      </c>
      <c r="E237" s="2" t="s">
        <v>237</v>
      </c>
      <c r="F237" s="2" t="s">
        <v>523</v>
      </c>
    </row>
    <row r="238" spans="1:6" ht="13">
      <c r="A238" s="2" t="s">
        <v>18</v>
      </c>
      <c r="B238" s="1" t="s">
        <v>351</v>
      </c>
      <c r="C238" s="2" t="s">
        <v>313</v>
      </c>
      <c r="D238" s="2" t="s">
        <v>6</v>
      </c>
      <c r="E238" s="2" t="s">
        <v>237</v>
      </c>
      <c r="F238" s="2" t="s">
        <v>524</v>
      </c>
    </row>
    <row r="239" spans="1:6" ht="13">
      <c r="A239" s="2" t="s">
        <v>19</v>
      </c>
      <c r="B239" s="1" t="s">
        <v>352</v>
      </c>
      <c r="C239" s="2" t="s">
        <v>313</v>
      </c>
      <c r="D239" s="2" t="s">
        <v>6</v>
      </c>
      <c r="E239" s="2" t="s">
        <v>237</v>
      </c>
      <c r="F239" s="2" t="s">
        <v>497</v>
      </c>
    </row>
    <row r="240" spans="1:6" ht="13">
      <c r="A240" s="2" t="s">
        <v>20</v>
      </c>
      <c r="B240" s="1" t="s">
        <v>353</v>
      </c>
      <c r="C240" s="2" t="s">
        <v>313</v>
      </c>
      <c r="D240" s="2" t="s">
        <v>6</v>
      </c>
      <c r="E240" s="2" t="s">
        <v>237</v>
      </c>
      <c r="F240" s="2" t="s">
        <v>520</v>
      </c>
    </row>
    <row r="241" spans="1:6" ht="13">
      <c r="A241" s="2" t="s">
        <v>21</v>
      </c>
      <c r="B241" s="1" t="s">
        <v>354</v>
      </c>
      <c r="C241" s="2" t="s">
        <v>313</v>
      </c>
      <c r="D241" s="2" t="s">
        <v>6</v>
      </c>
      <c r="E241" s="2" t="s">
        <v>237</v>
      </c>
      <c r="F241" s="2" t="s">
        <v>525</v>
      </c>
    </row>
    <row r="242" spans="1:6" ht="13">
      <c r="A242" s="2" t="s">
        <v>22</v>
      </c>
      <c r="B242" s="1" t="s">
        <v>355</v>
      </c>
      <c r="C242" s="2" t="s">
        <v>313</v>
      </c>
      <c r="D242" s="2" t="s">
        <v>6</v>
      </c>
      <c r="E242" s="2" t="s">
        <v>237</v>
      </c>
      <c r="F242" s="2" t="s">
        <v>492</v>
      </c>
    </row>
    <row r="243" spans="1:6" ht="13">
      <c r="A243" s="2" t="s">
        <v>5</v>
      </c>
      <c r="B243" s="1" t="s">
        <v>338</v>
      </c>
      <c r="C243" s="2" t="s">
        <v>313</v>
      </c>
      <c r="D243" s="2" t="s">
        <v>6</v>
      </c>
      <c r="E243" s="2" t="s">
        <v>237</v>
      </c>
      <c r="F243" s="2" t="s">
        <v>526</v>
      </c>
    </row>
    <row r="244" spans="1:6" ht="13">
      <c r="A244" s="2" t="s">
        <v>23</v>
      </c>
      <c r="B244" s="1" t="s">
        <v>356</v>
      </c>
      <c r="C244" s="2" t="s">
        <v>313</v>
      </c>
      <c r="D244" s="2" t="s">
        <v>6</v>
      </c>
      <c r="E244" s="2" t="s">
        <v>237</v>
      </c>
      <c r="F244" s="2" t="s">
        <v>527</v>
      </c>
    </row>
    <row r="245" spans="1:6" ht="13">
      <c r="A245" s="2" t="s">
        <v>24</v>
      </c>
      <c r="B245" s="1" t="s">
        <v>357</v>
      </c>
      <c r="C245" s="2" t="s">
        <v>313</v>
      </c>
      <c r="D245" s="2" t="s">
        <v>6</v>
      </c>
      <c r="E245" s="2" t="s">
        <v>237</v>
      </c>
      <c r="F245" s="2" t="s">
        <v>528</v>
      </c>
    </row>
    <row r="246" spans="1:6" ht="13">
      <c r="A246" s="2" t="s">
        <v>25</v>
      </c>
      <c r="B246" s="1" t="s">
        <v>358</v>
      </c>
      <c r="C246" s="2" t="s">
        <v>313</v>
      </c>
      <c r="D246" s="2" t="s">
        <v>6</v>
      </c>
      <c r="E246" s="2" t="s">
        <v>237</v>
      </c>
      <c r="F246" s="2" t="s">
        <v>526</v>
      </c>
    </row>
    <row r="247" spans="1:6" ht="13">
      <c r="A247" s="2" t="s">
        <v>26</v>
      </c>
      <c r="B247" s="1" t="s">
        <v>359</v>
      </c>
      <c r="C247" s="2" t="s">
        <v>313</v>
      </c>
      <c r="D247" s="2" t="s">
        <v>6</v>
      </c>
      <c r="E247" s="2" t="s">
        <v>237</v>
      </c>
      <c r="F247" s="2" t="s">
        <v>529</v>
      </c>
    </row>
    <row r="248" spans="1:6" ht="13">
      <c r="A248" s="2" t="s">
        <v>27</v>
      </c>
      <c r="B248" s="1" t="s">
        <v>360</v>
      </c>
      <c r="C248" s="2" t="s">
        <v>313</v>
      </c>
      <c r="D248" s="2" t="s">
        <v>6</v>
      </c>
      <c r="E248" s="2" t="s">
        <v>237</v>
      </c>
      <c r="F248" s="2" t="s">
        <v>530</v>
      </c>
    </row>
    <row r="249" spans="1:6" ht="13">
      <c r="A249" s="2" t="s">
        <v>28</v>
      </c>
      <c r="B249" s="1" t="s">
        <v>361</v>
      </c>
      <c r="C249" s="2" t="s">
        <v>313</v>
      </c>
      <c r="D249" s="2" t="s">
        <v>6</v>
      </c>
      <c r="E249" s="2" t="s">
        <v>237</v>
      </c>
      <c r="F249" s="2" t="s">
        <v>497</v>
      </c>
    </row>
    <row r="250" spans="1:6" ht="13">
      <c r="A250" s="2" t="s">
        <v>29</v>
      </c>
      <c r="B250" s="1" t="s">
        <v>362</v>
      </c>
      <c r="C250" s="2" t="s">
        <v>313</v>
      </c>
      <c r="D250" s="2" t="s">
        <v>6</v>
      </c>
      <c r="E250" s="2" t="s">
        <v>237</v>
      </c>
      <c r="F250" s="2" t="s">
        <v>531</v>
      </c>
    </row>
    <row r="251" spans="1:6" ht="13">
      <c r="A251" s="2" t="s">
        <v>30</v>
      </c>
      <c r="B251" s="1" t="s">
        <v>363</v>
      </c>
      <c r="C251" s="2" t="s">
        <v>313</v>
      </c>
      <c r="D251" s="2" t="s">
        <v>6</v>
      </c>
      <c r="E251" s="2" t="s">
        <v>237</v>
      </c>
      <c r="F251" s="2" t="s">
        <v>532</v>
      </c>
    </row>
    <row r="252" spans="1:6" ht="13">
      <c r="A252" s="2" t="s">
        <v>31</v>
      </c>
      <c r="B252" s="1" t="s">
        <v>364</v>
      </c>
      <c r="C252" s="2" t="s">
        <v>313</v>
      </c>
      <c r="D252" s="2" t="s">
        <v>6</v>
      </c>
      <c r="E252" s="2" t="s">
        <v>237</v>
      </c>
      <c r="F252" s="2" t="s">
        <v>533</v>
      </c>
    </row>
    <row r="253" spans="1:6" ht="13">
      <c r="A253" s="2" t="s">
        <v>32</v>
      </c>
      <c r="B253" s="1" t="s">
        <v>365</v>
      </c>
      <c r="C253" s="2" t="s">
        <v>313</v>
      </c>
      <c r="D253" s="2" t="s">
        <v>6</v>
      </c>
      <c r="E253" s="2" t="s">
        <v>237</v>
      </c>
      <c r="F253" s="2" t="s">
        <v>502</v>
      </c>
    </row>
    <row r="254" spans="1:6" ht="13">
      <c r="A254" s="2" t="s">
        <v>6</v>
      </c>
      <c r="B254" s="1" t="s">
        <v>339</v>
      </c>
      <c r="C254" s="2" t="s">
        <v>313</v>
      </c>
      <c r="D254" s="2" t="s">
        <v>6</v>
      </c>
      <c r="E254" s="2" t="s">
        <v>237</v>
      </c>
      <c r="F254" s="2" t="s">
        <v>534</v>
      </c>
    </row>
    <row r="255" spans="1:6" ht="13">
      <c r="A255" s="2" t="s">
        <v>33</v>
      </c>
      <c r="B255" s="1" t="s">
        <v>366</v>
      </c>
      <c r="C255" s="2" t="s">
        <v>313</v>
      </c>
      <c r="D255" s="2" t="s">
        <v>6</v>
      </c>
      <c r="E255" s="2" t="s">
        <v>237</v>
      </c>
      <c r="F255" s="2" t="s">
        <v>535</v>
      </c>
    </row>
    <row r="256" spans="1:6" ht="13">
      <c r="A256" s="2" t="s">
        <v>34</v>
      </c>
      <c r="B256" s="1" t="s">
        <v>367</v>
      </c>
      <c r="C256" s="2" t="s">
        <v>313</v>
      </c>
      <c r="D256" s="2" t="s">
        <v>6</v>
      </c>
      <c r="E256" s="2" t="s">
        <v>237</v>
      </c>
      <c r="F256" s="2" t="s">
        <v>536</v>
      </c>
    </row>
    <row r="257" spans="1:6" ht="13">
      <c r="A257" s="2" t="s">
        <v>35</v>
      </c>
      <c r="B257" s="1" t="s">
        <v>368</v>
      </c>
      <c r="C257" s="2" t="s">
        <v>313</v>
      </c>
      <c r="D257" s="2" t="s">
        <v>6</v>
      </c>
      <c r="E257" s="2" t="s">
        <v>237</v>
      </c>
      <c r="F257" s="2" t="s">
        <v>514</v>
      </c>
    </row>
    <row r="258" spans="1:6" ht="13">
      <c r="A258" s="2" t="s">
        <v>7</v>
      </c>
      <c r="B258" s="1" t="s">
        <v>340</v>
      </c>
      <c r="C258" s="2" t="s">
        <v>313</v>
      </c>
      <c r="D258" s="2" t="s">
        <v>6</v>
      </c>
      <c r="E258" s="2" t="s">
        <v>237</v>
      </c>
      <c r="F258" s="2" t="s">
        <v>496</v>
      </c>
    </row>
    <row r="259" spans="1:6" ht="13">
      <c r="A259" s="2" t="s">
        <v>8</v>
      </c>
      <c r="B259" s="1" t="s">
        <v>341</v>
      </c>
      <c r="C259" s="2" t="s">
        <v>313</v>
      </c>
      <c r="D259" s="2" t="s">
        <v>6</v>
      </c>
      <c r="E259" s="2" t="s">
        <v>237</v>
      </c>
      <c r="F259" s="2" t="s">
        <v>537</v>
      </c>
    </row>
    <row r="260" spans="1:6" ht="13">
      <c r="A260" s="2" t="s">
        <v>9</v>
      </c>
      <c r="B260" s="1" t="s">
        <v>342</v>
      </c>
      <c r="C260" s="2" t="s">
        <v>313</v>
      </c>
      <c r="D260" s="2" t="s">
        <v>6</v>
      </c>
      <c r="E260" s="2" t="s">
        <v>237</v>
      </c>
      <c r="F260" s="2" t="s">
        <v>514</v>
      </c>
    </row>
    <row r="261" spans="1:6" ht="13">
      <c r="A261" s="2" t="s">
        <v>10</v>
      </c>
      <c r="B261" s="1" t="s">
        <v>343</v>
      </c>
      <c r="C261" s="2" t="s">
        <v>313</v>
      </c>
      <c r="D261" s="2" t="s">
        <v>6</v>
      </c>
      <c r="E261" s="2" t="s">
        <v>237</v>
      </c>
      <c r="F261" s="2" t="s">
        <v>538</v>
      </c>
    </row>
    <row r="262" spans="1:6" ht="13">
      <c r="A262" s="2" t="s">
        <v>11</v>
      </c>
      <c r="B262" s="1" t="s">
        <v>344</v>
      </c>
      <c r="C262" s="2" t="s">
        <v>313</v>
      </c>
      <c r="D262" s="2" t="s">
        <v>6</v>
      </c>
      <c r="E262" s="2" t="s">
        <v>237</v>
      </c>
      <c r="F262" s="2" t="s">
        <v>539</v>
      </c>
    </row>
    <row r="263" spans="1:6" ht="13">
      <c r="A263" s="2" t="s">
        <v>12</v>
      </c>
      <c r="B263" s="1" t="s">
        <v>345</v>
      </c>
      <c r="C263" s="2" t="s">
        <v>313</v>
      </c>
      <c r="D263" s="2" t="s">
        <v>6</v>
      </c>
      <c r="E263" s="2" t="s">
        <v>237</v>
      </c>
      <c r="F263" s="2" t="s">
        <v>540</v>
      </c>
    </row>
    <row r="264" spans="1:6" ht="13">
      <c r="A264" s="2" t="s">
        <v>3</v>
      </c>
      <c r="B264" s="1" t="s">
        <v>336</v>
      </c>
      <c r="C264" s="2" t="s">
        <v>384</v>
      </c>
      <c r="D264" s="2" t="s">
        <v>6</v>
      </c>
      <c r="E264" s="2" t="s">
        <v>237</v>
      </c>
      <c r="F264" s="2" t="s">
        <v>541</v>
      </c>
    </row>
    <row r="265" spans="1:6" ht="13">
      <c r="A265" s="2" t="s">
        <v>4</v>
      </c>
      <c r="B265" s="1" t="s">
        <v>337</v>
      </c>
      <c r="C265" s="2" t="s">
        <v>384</v>
      </c>
      <c r="D265" s="2" t="s">
        <v>6</v>
      </c>
      <c r="E265" s="2" t="s">
        <v>237</v>
      </c>
      <c r="F265" s="2" t="s">
        <v>528</v>
      </c>
    </row>
    <row r="266" spans="1:6" ht="13">
      <c r="A266" s="2" t="s">
        <v>13</v>
      </c>
      <c r="B266" s="1" t="s">
        <v>346</v>
      </c>
      <c r="C266" s="2" t="s">
        <v>384</v>
      </c>
      <c r="D266" s="2" t="s">
        <v>6</v>
      </c>
      <c r="E266" s="2" t="s">
        <v>237</v>
      </c>
      <c r="F266" s="2" t="s">
        <v>528</v>
      </c>
    </row>
    <row r="267" spans="1:6" ht="13">
      <c r="A267" s="2" t="s">
        <v>14</v>
      </c>
      <c r="B267" s="1" t="s">
        <v>347</v>
      </c>
      <c r="C267" s="2" t="s">
        <v>384</v>
      </c>
      <c r="D267" s="2" t="s">
        <v>6</v>
      </c>
      <c r="E267" s="2" t="s">
        <v>237</v>
      </c>
      <c r="F267" s="2" t="s">
        <v>542</v>
      </c>
    </row>
    <row r="268" spans="1:6" ht="13">
      <c r="A268" s="2" t="s">
        <v>15</v>
      </c>
      <c r="B268" s="1" t="s">
        <v>348</v>
      </c>
      <c r="C268" s="2" t="s">
        <v>384</v>
      </c>
      <c r="D268" s="2" t="s">
        <v>6</v>
      </c>
      <c r="E268" s="2" t="s">
        <v>237</v>
      </c>
      <c r="F268" s="2" t="s">
        <v>543</v>
      </c>
    </row>
    <row r="269" spans="1:6" ht="13">
      <c r="A269" s="2" t="s">
        <v>16</v>
      </c>
      <c r="B269" s="1" t="s">
        <v>349</v>
      </c>
      <c r="C269" s="2" t="s">
        <v>384</v>
      </c>
      <c r="D269" s="2" t="s">
        <v>6</v>
      </c>
      <c r="E269" s="2" t="s">
        <v>237</v>
      </c>
      <c r="F269" s="2" t="s">
        <v>544</v>
      </c>
    </row>
    <row r="270" spans="1:6" ht="13">
      <c r="A270" s="2" t="s">
        <v>17</v>
      </c>
      <c r="B270" s="1" t="s">
        <v>350</v>
      </c>
      <c r="C270" s="2" t="s">
        <v>384</v>
      </c>
      <c r="D270" s="2" t="s">
        <v>6</v>
      </c>
      <c r="E270" s="2" t="s">
        <v>237</v>
      </c>
      <c r="F270" s="2" t="s">
        <v>501</v>
      </c>
    </row>
    <row r="271" spans="1:6" ht="13">
      <c r="A271" s="2" t="s">
        <v>18</v>
      </c>
      <c r="B271" s="1" t="s">
        <v>351</v>
      </c>
      <c r="C271" s="2" t="s">
        <v>384</v>
      </c>
      <c r="D271" s="2" t="s">
        <v>6</v>
      </c>
      <c r="E271" s="2" t="s">
        <v>237</v>
      </c>
      <c r="F271" s="2" t="s">
        <v>545</v>
      </c>
    </row>
    <row r="272" spans="1:6" ht="13">
      <c r="A272" s="2" t="s">
        <v>19</v>
      </c>
      <c r="B272" s="1" t="s">
        <v>352</v>
      </c>
      <c r="C272" s="2" t="s">
        <v>384</v>
      </c>
      <c r="D272" s="2" t="s">
        <v>6</v>
      </c>
      <c r="E272" s="2" t="s">
        <v>237</v>
      </c>
      <c r="F272" s="2" t="s">
        <v>531</v>
      </c>
    </row>
    <row r="273" spans="1:6" ht="13">
      <c r="A273" s="2" t="s">
        <v>20</v>
      </c>
      <c r="B273" s="1" t="s">
        <v>353</v>
      </c>
      <c r="C273" s="2" t="s">
        <v>384</v>
      </c>
      <c r="D273" s="2" t="s">
        <v>6</v>
      </c>
      <c r="E273" s="2" t="s">
        <v>237</v>
      </c>
      <c r="F273" s="2" t="s">
        <v>497</v>
      </c>
    </row>
    <row r="274" spans="1:6" ht="13">
      <c r="A274" s="2" t="s">
        <v>21</v>
      </c>
      <c r="B274" s="1" t="s">
        <v>354</v>
      </c>
      <c r="C274" s="2" t="s">
        <v>384</v>
      </c>
      <c r="D274" s="2" t="s">
        <v>6</v>
      </c>
      <c r="E274" s="2" t="s">
        <v>237</v>
      </c>
      <c r="F274" s="2" t="s">
        <v>546</v>
      </c>
    </row>
    <row r="275" spans="1:6" ht="13">
      <c r="A275" s="2" t="s">
        <v>22</v>
      </c>
      <c r="B275" s="1" t="s">
        <v>355</v>
      </c>
      <c r="C275" s="2" t="s">
        <v>384</v>
      </c>
      <c r="D275" s="2" t="s">
        <v>6</v>
      </c>
      <c r="E275" s="2" t="s">
        <v>237</v>
      </c>
      <c r="F275" s="2" t="s">
        <v>492</v>
      </c>
    </row>
    <row r="276" spans="1:6" ht="13">
      <c r="A276" s="2" t="s">
        <v>5</v>
      </c>
      <c r="B276" s="1" t="s">
        <v>338</v>
      </c>
      <c r="C276" s="2" t="s">
        <v>384</v>
      </c>
      <c r="D276" s="2" t="s">
        <v>6</v>
      </c>
      <c r="E276" s="2" t="s">
        <v>237</v>
      </c>
      <c r="F276" s="2" t="s">
        <v>519</v>
      </c>
    </row>
    <row r="277" spans="1:6" ht="13">
      <c r="A277" s="2" t="s">
        <v>23</v>
      </c>
      <c r="B277" s="1" t="s">
        <v>356</v>
      </c>
      <c r="C277" s="2" t="s">
        <v>384</v>
      </c>
      <c r="D277" s="2" t="s">
        <v>6</v>
      </c>
      <c r="E277" s="2" t="s">
        <v>237</v>
      </c>
      <c r="F277" s="2" t="s">
        <v>507</v>
      </c>
    </row>
    <row r="278" spans="1:6" ht="13">
      <c r="A278" s="2" t="s">
        <v>24</v>
      </c>
      <c r="B278" s="1" t="s">
        <v>357</v>
      </c>
      <c r="C278" s="2" t="s">
        <v>384</v>
      </c>
      <c r="D278" s="2" t="s">
        <v>6</v>
      </c>
      <c r="E278" s="2" t="s">
        <v>237</v>
      </c>
      <c r="F278" s="2" t="s">
        <v>515</v>
      </c>
    </row>
    <row r="279" spans="1:6" ht="13">
      <c r="A279" s="2" t="s">
        <v>25</v>
      </c>
      <c r="B279" s="1" t="s">
        <v>358</v>
      </c>
      <c r="C279" s="2" t="s">
        <v>384</v>
      </c>
      <c r="D279" s="2" t="s">
        <v>6</v>
      </c>
      <c r="E279" s="2" t="s">
        <v>237</v>
      </c>
      <c r="F279" s="2" t="s">
        <v>547</v>
      </c>
    </row>
    <row r="280" spans="1:6" ht="13">
      <c r="A280" s="2" t="s">
        <v>26</v>
      </c>
      <c r="B280" s="1" t="s">
        <v>359</v>
      </c>
      <c r="C280" s="2" t="s">
        <v>384</v>
      </c>
      <c r="D280" s="2" t="s">
        <v>6</v>
      </c>
      <c r="E280" s="2" t="s">
        <v>237</v>
      </c>
      <c r="F280" s="2" t="s">
        <v>548</v>
      </c>
    </row>
    <row r="281" spans="1:6" ht="13">
      <c r="A281" s="2" t="s">
        <v>27</v>
      </c>
      <c r="B281" s="1" t="s">
        <v>360</v>
      </c>
      <c r="C281" s="2" t="s">
        <v>384</v>
      </c>
      <c r="D281" s="2" t="s">
        <v>6</v>
      </c>
      <c r="E281" s="2" t="s">
        <v>237</v>
      </c>
      <c r="F281" s="2" t="s">
        <v>549</v>
      </c>
    </row>
    <row r="282" spans="1:6" ht="13">
      <c r="A282" s="2" t="s">
        <v>28</v>
      </c>
      <c r="B282" s="1" t="s">
        <v>361</v>
      </c>
      <c r="C282" s="2" t="s">
        <v>384</v>
      </c>
      <c r="D282" s="2" t="s">
        <v>6</v>
      </c>
      <c r="E282" s="2" t="s">
        <v>237</v>
      </c>
      <c r="F282" s="2" t="s">
        <v>550</v>
      </c>
    </row>
    <row r="283" spans="1:6" ht="13">
      <c r="A283" s="2" t="s">
        <v>29</v>
      </c>
      <c r="B283" s="1" t="s">
        <v>362</v>
      </c>
      <c r="C283" s="2" t="s">
        <v>384</v>
      </c>
      <c r="D283" s="2" t="s">
        <v>6</v>
      </c>
      <c r="E283" s="2" t="s">
        <v>237</v>
      </c>
      <c r="F283" s="2" t="s">
        <v>551</v>
      </c>
    </row>
    <row r="284" spans="1:6" ht="13">
      <c r="A284" s="2" t="s">
        <v>30</v>
      </c>
      <c r="B284" s="1" t="s">
        <v>363</v>
      </c>
      <c r="C284" s="2" t="s">
        <v>384</v>
      </c>
      <c r="D284" s="2" t="s">
        <v>6</v>
      </c>
      <c r="E284" s="2" t="s">
        <v>237</v>
      </c>
      <c r="F284" s="2" t="s">
        <v>552</v>
      </c>
    </row>
    <row r="285" spans="1:6" ht="13">
      <c r="A285" s="2" t="s">
        <v>31</v>
      </c>
      <c r="B285" s="1" t="s">
        <v>364</v>
      </c>
      <c r="C285" s="2" t="s">
        <v>384</v>
      </c>
      <c r="D285" s="2" t="s">
        <v>6</v>
      </c>
      <c r="E285" s="2" t="s">
        <v>237</v>
      </c>
      <c r="F285" s="2" t="s">
        <v>495</v>
      </c>
    </row>
    <row r="286" spans="1:6" ht="13">
      <c r="A286" s="2" t="s">
        <v>32</v>
      </c>
      <c r="B286" s="1" t="s">
        <v>365</v>
      </c>
      <c r="C286" s="2" t="s">
        <v>384</v>
      </c>
      <c r="D286" s="2" t="s">
        <v>6</v>
      </c>
      <c r="E286" s="2" t="s">
        <v>237</v>
      </c>
      <c r="F286" s="2" t="s">
        <v>498</v>
      </c>
    </row>
    <row r="287" spans="1:6" ht="13">
      <c r="A287" s="2" t="s">
        <v>6</v>
      </c>
      <c r="B287" s="1" t="s">
        <v>339</v>
      </c>
      <c r="C287" s="2" t="s">
        <v>384</v>
      </c>
      <c r="D287" s="2" t="s">
        <v>6</v>
      </c>
      <c r="E287" s="2" t="s">
        <v>237</v>
      </c>
      <c r="F287" s="2" t="s">
        <v>553</v>
      </c>
    </row>
    <row r="288" spans="1:6" ht="13">
      <c r="A288" s="2" t="s">
        <v>33</v>
      </c>
      <c r="B288" s="1" t="s">
        <v>366</v>
      </c>
      <c r="C288" s="2" t="s">
        <v>384</v>
      </c>
      <c r="D288" s="2" t="s">
        <v>6</v>
      </c>
      <c r="E288" s="2" t="s">
        <v>237</v>
      </c>
      <c r="F288" s="2" t="s">
        <v>501</v>
      </c>
    </row>
    <row r="289" spans="1:6" ht="13">
      <c r="A289" s="2" t="s">
        <v>34</v>
      </c>
      <c r="B289" s="1" t="s">
        <v>367</v>
      </c>
      <c r="C289" s="2" t="s">
        <v>384</v>
      </c>
      <c r="D289" s="2" t="s">
        <v>6</v>
      </c>
      <c r="E289" s="2" t="s">
        <v>237</v>
      </c>
      <c r="F289" s="2" t="s">
        <v>503</v>
      </c>
    </row>
    <row r="290" spans="1:6" ht="13">
      <c r="A290" s="2" t="s">
        <v>35</v>
      </c>
      <c r="B290" s="1" t="s">
        <v>368</v>
      </c>
      <c r="C290" s="2" t="s">
        <v>384</v>
      </c>
      <c r="D290" s="2" t="s">
        <v>6</v>
      </c>
      <c r="E290" s="2" t="s">
        <v>237</v>
      </c>
      <c r="F290" s="2" t="s">
        <v>514</v>
      </c>
    </row>
    <row r="291" spans="1:6" ht="13">
      <c r="A291" s="2" t="s">
        <v>7</v>
      </c>
      <c r="B291" s="1" t="s">
        <v>340</v>
      </c>
      <c r="C291" s="2" t="s">
        <v>384</v>
      </c>
      <c r="D291" s="2" t="s">
        <v>6</v>
      </c>
      <c r="E291" s="2" t="s">
        <v>237</v>
      </c>
      <c r="F291" s="2" t="s">
        <v>496</v>
      </c>
    </row>
    <row r="292" spans="1:6" ht="13">
      <c r="A292" s="2" t="s">
        <v>8</v>
      </c>
      <c r="B292" s="1" t="s">
        <v>341</v>
      </c>
      <c r="C292" s="2" t="s">
        <v>384</v>
      </c>
      <c r="D292" s="2" t="s">
        <v>6</v>
      </c>
      <c r="E292" s="2" t="s">
        <v>237</v>
      </c>
      <c r="F292" s="2" t="s">
        <v>538</v>
      </c>
    </row>
    <row r="293" spans="1:6" ht="13">
      <c r="A293" s="2" t="s">
        <v>9</v>
      </c>
      <c r="B293" s="1" t="s">
        <v>342</v>
      </c>
      <c r="C293" s="2" t="s">
        <v>384</v>
      </c>
      <c r="D293" s="2" t="s">
        <v>6</v>
      </c>
      <c r="E293" s="2" t="s">
        <v>237</v>
      </c>
      <c r="F293" s="2" t="s">
        <v>554</v>
      </c>
    </row>
    <row r="294" spans="1:6" ht="13">
      <c r="A294" s="2" t="s">
        <v>10</v>
      </c>
      <c r="B294" s="1" t="s">
        <v>343</v>
      </c>
      <c r="C294" s="2" t="s">
        <v>384</v>
      </c>
      <c r="D294" s="2" t="s">
        <v>6</v>
      </c>
      <c r="E294" s="2" t="s">
        <v>237</v>
      </c>
      <c r="F294" s="2" t="s">
        <v>500</v>
      </c>
    </row>
    <row r="295" spans="1:6" ht="13">
      <c r="A295" s="2" t="s">
        <v>11</v>
      </c>
      <c r="B295" s="1" t="s">
        <v>344</v>
      </c>
      <c r="C295" s="2" t="s">
        <v>384</v>
      </c>
      <c r="D295" s="2" t="s">
        <v>6</v>
      </c>
      <c r="E295" s="2" t="s">
        <v>237</v>
      </c>
      <c r="F295" s="2" t="s">
        <v>555</v>
      </c>
    </row>
    <row r="296" spans="1:6" ht="13">
      <c r="A296" s="2" t="s">
        <v>12</v>
      </c>
      <c r="B296" s="1" t="s">
        <v>345</v>
      </c>
      <c r="C296" s="2" t="s">
        <v>384</v>
      </c>
      <c r="D296" s="2" t="s">
        <v>6</v>
      </c>
      <c r="E296" s="2" t="s">
        <v>237</v>
      </c>
      <c r="F296" s="2" t="s">
        <v>519</v>
      </c>
    </row>
    <row r="297" spans="1:6" ht="13">
      <c r="A297" s="2" t="s">
        <v>3</v>
      </c>
      <c r="B297" s="1" t="s">
        <v>336</v>
      </c>
      <c r="C297" s="2" t="s">
        <v>333</v>
      </c>
      <c r="D297" s="2" t="s">
        <v>6</v>
      </c>
      <c r="E297" s="2" t="s">
        <v>237</v>
      </c>
      <c r="F297" s="2" t="s">
        <v>556</v>
      </c>
    </row>
    <row r="298" spans="1:6" ht="13">
      <c r="A298" s="2" t="s">
        <v>4</v>
      </c>
      <c r="B298" s="1" t="s">
        <v>337</v>
      </c>
      <c r="C298" s="2" t="s">
        <v>333</v>
      </c>
      <c r="D298" s="2" t="s">
        <v>6</v>
      </c>
      <c r="E298" s="2" t="s">
        <v>237</v>
      </c>
      <c r="F298" s="2" t="s">
        <v>557</v>
      </c>
    </row>
    <row r="299" spans="1:6" ht="13">
      <c r="A299" s="2" t="s">
        <v>13</v>
      </c>
      <c r="B299" s="1" t="s">
        <v>346</v>
      </c>
      <c r="C299" s="2" t="s">
        <v>333</v>
      </c>
      <c r="D299" s="2" t="s">
        <v>6</v>
      </c>
      <c r="E299" s="2" t="s">
        <v>237</v>
      </c>
      <c r="F299" s="2" t="s">
        <v>515</v>
      </c>
    </row>
    <row r="300" spans="1:6" ht="13">
      <c r="A300" s="2" t="s">
        <v>14</v>
      </c>
      <c r="B300" s="1" t="s">
        <v>347</v>
      </c>
      <c r="C300" s="2" t="s">
        <v>333</v>
      </c>
      <c r="D300" s="2" t="s">
        <v>6</v>
      </c>
      <c r="E300" s="2" t="s">
        <v>237</v>
      </c>
      <c r="F300" s="2" t="s">
        <v>490</v>
      </c>
    </row>
    <row r="301" spans="1:6" ht="13">
      <c r="A301" s="2" t="s">
        <v>15</v>
      </c>
      <c r="B301" s="1" t="s">
        <v>348</v>
      </c>
      <c r="C301" s="2" t="s">
        <v>333</v>
      </c>
      <c r="D301" s="2" t="s">
        <v>6</v>
      </c>
      <c r="E301" s="2" t="s">
        <v>237</v>
      </c>
      <c r="F301" s="2" t="s">
        <v>552</v>
      </c>
    </row>
    <row r="302" spans="1:6" ht="13">
      <c r="A302" s="2" t="s">
        <v>16</v>
      </c>
      <c r="B302" s="1" t="s">
        <v>349</v>
      </c>
      <c r="C302" s="2" t="s">
        <v>333</v>
      </c>
      <c r="D302" s="2" t="s">
        <v>6</v>
      </c>
      <c r="E302" s="2" t="s">
        <v>237</v>
      </c>
      <c r="F302" s="2" t="s">
        <v>527</v>
      </c>
    </row>
    <row r="303" spans="1:6" ht="13">
      <c r="A303" s="2" t="s">
        <v>17</v>
      </c>
      <c r="B303" s="1" t="s">
        <v>350</v>
      </c>
      <c r="C303" s="2" t="s">
        <v>333</v>
      </c>
      <c r="D303" s="2" t="s">
        <v>6</v>
      </c>
      <c r="E303" s="2" t="s">
        <v>237</v>
      </c>
      <c r="F303" s="2" t="s">
        <v>558</v>
      </c>
    </row>
    <row r="304" spans="1:6" ht="13">
      <c r="A304" s="2" t="s">
        <v>18</v>
      </c>
      <c r="B304" s="1" t="s">
        <v>351</v>
      </c>
      <c r="C304" s="2" t="s">
        <v>333</v>
      </c>
      <c r="D304" s="2" t="s">
        <v>6</v>
      </c>
      <c r="E304" s="2" t="s">
        <v>237</v>
      </c>
      <c r="F304" s="2" t="s">
        <v>536</v>
      </c>
    </row>
    <row r="305" spans="1:6" ht="13">
      <c r="A305" s="2" t="s">
        <v>19</v>
      </c>
      <c r="B305" s="1" t="s">
        <v>352</v>
      </c>
      <c r="C305" s="2" t="s">
        <v>333</v>
      </c>
      <c r="D305" s="2" t="s">
        <v>6</v>
      </c>
      <c r="E305" s="2" t="s">
        <v>237</v>
      </c>
      <c r="F305" s="2" t="s">
        <v>494</v>
      </c>
    </row>
    <row r="306" spans="1:6" ht="13">
      <c r="A306" s="2" t="s">
        <v>20</v>
      </c>
      <c r="B306" s="1" t="s">
        <v>353</v>
      </c>
      <c r="C306" s="2" t="s">
        <v>333</v>
      </c>
      <c r="D306" s="2" t="s">
        <v>6</v>
      </c>
      <c r="E306" s="2" t="s">
        <v>237</v>
      </c>
      <c r="F306" s="2" t="s">
        <v>559</v>
      </c>
    </row>
    <row r="307" spans="1:6" ht="13">
      <c r="A307" s="2" t="s">
        <v>21</v>
      </c>
      <c r="B307" s="1" t="s">
        <v>354</v>
      </c>
      <c r="C307" s="2" t="s">
        <v>333</v>
      </c>
      <c r="D307" s="2" t="s">
        <v>6</v>
      </c>
      <c r="E307" s="2" t="s">
        <v>237</v>
      </c>
      <c r="F307" s="2" t="s">
        <v>521</v>
      </c>
    </row>
    <row r="308" spans="1:6" ht="13">
      <c r="A308" s="2" t="s">
        <v>22</v>
      </c>
      <c r="B308" s="1" t="s">
        <v>355</v>
      </c>
      <c r="C308" s="2" t="s">
        <v>333</v>
      </c>
      <c r="D308" s="2" t="s">
        <v>6</v>
      </c>
      <c r="E308" s="2" t="s">
        <v>237</v>
      </c>
      <c r="F308" s="2" t="s">
        <v>560</v>
      </c>
    </row>
    <row r="309" spans="1:6" ht="13">
      <c r="A309" s="2" t="s">
        <v>5</v>
      </c>
      <c r="B309" s="1" t="s">
        <v>338</v>
      </c>
      <c r="C309" s="2" t="s">
        <v>333</v>
      </c>
      <c r="D309" s="2" t="s">
        <v>6</v>
      </c>
      <c r="E309" s="2" t="s">
        <v>237</v>
      </c>
      <c r="F309" s="2" t="s">
        <v>490</v>
      </c>
    </row>
    <row r="310" spans="1:6" ht="13">
      <c r="A310" s="2" t="s">
        <v>23</v>
      </c>
      <c r="B310" s="1" t="s">
        <v>356</v>
      </c>
      <c r="C310" s="2" t="s">
        <v>333</v>
      </c>
      <c r="D310" s="2" t="s">
        <v>6</v>
      </c>
      <c r="E310" s="2" t="s">
        <v>237</v>
      </c>
      <c r="F310" s="2" t="s">
        <v>561</v>
      </c>
    </row>
    <row r="311" spans="1:6" ht="13">
      <c r="A311" s="2" t="s">
        <v>24</v>
      </c>
      <c r="B311" s="1" t="s">
        <v>357</v>
      </c>
      <c r="C311" s="2" t="s">
        <v>333</v>
      </c>
      <c r="D311" s="2" t="s">
        <v>6</v>
      </c>
      <c r="E311" s="2" t="s">
        <v>237</v>
      </c>
      <c r="F311" s="2" t="s">
        <v>562</v>
      </c>
    </row>
    <row r="312" spans="1:6" ht="13">
      <c r="A312" s="2" t="s">
        <v>25</v>
      </c>
      <c r="B312" s="1" t="s">
        <v>358</v>
      </c>
      <c r="C312" s="2" t="s">
        <v>333</v>
      </c>
      <c r="D312" s="2" t="s">
        <v>6</v>
      </c>
      <c r="E312" s="2" t="s">
        <v>237</v>
      </c>
      <c r="F312" s="2" t="s">
        <v>563</v>
      </c>
    </row>
    <row r="313" spans="1:6" ht="13">
      <c r="A313" s="2" t="s">
        <v>26</v>
      </c>
      <c r="B313" s="1" t="s">
        <v>359</v>
      </c>
      <c r="C313" s="2" t="s">
        <v>333</v>
      </c>
      <c r="D313" s="2" t="s">
        <v>6</v>
      </c>
      <c r="E313" s="2" t="s">
        <v>237</v>
      </c>
      <c r="F313" s="2" t="s">
        <v>564</v>
      </c>
    </row>
    <row r="314" spans="1:6" ht="13">
      <c r="A314" s="2" t="s">
        <v>27</v>
      </c>
      <c r="B314" s="1" t="s">
        <v>360</v>
      </c>
      <c r="C314" s="2" t="s">
        <v>333</v>
      </c>
      <c r="D314" s="2" t="s">
        <v>6</v>
      </c>
      <c r="E314" s="2" t="s">
        <v>237</v>
      </c>
      <c r="F314" s="2" t="s">
        <v>565</v>
      </c>
    </row>
    <row r="315" spans="1:6" ht="13">
      <c r="A315" s="2" t="s">
        <v>28</v>
      </c>
      <c r="B315" s="1" t="s">
        <v>361</v>
      </c>
      <c r="C315" s="2" t="s">
        <v>333</v>
      </c>
      <c r="D315" s="2" t="s">
        <v>6</v>
      </c>
      <c r="E315" s="2" t="s">
        <v>237</v>
      </c>
      <c r="F315" s="2" t="s">
        <v>566</v>
      </c>
    </row>
    <row r="316" spans="1:6" ht="13">
      <c r="A316" s="2" t="s">
        <v>29</v>
      </c>
      <c r="B316" s="1" t="s">
        <v>362</v>
      </c>
      <c r="C316" s="2" t="s">
        <v>333</v>
      </c>
      <c r="D316" s="2" t="s">
        <v>6</v>
      </c>
      <c r="E316" s="2" t="s">
        <v>237</v>
      </c>
      <c r="F316" s="2" t="s">
        <v>567</v>
      </c>
    </row>
    <row r="317" spans="1:6" ht="13">
      <c r="A317" s="2" t="s">
        <v>30</v>
      </c>
      <c r="B317" s="1" t="s">
        <v>363</v>
      </c>
      <c r="C317" s="2" t="s">
        <v>333</v>
      </c>
      <c r="D317" s="2" t="s">
        <v>6</v>
      </c>
      <c r="E317" s="2" t="s">
        <v>237</v>
      </c>
      <c r="F317" s="2" t="s">
        <v>568</v>
      </c>
    </row>
    <row r="318" spans="1:6" ht="13">
      <c r="A318" s="2" t="s">
        <v>31</v>
      </c>
      <c r="B318" s="1" t="s">
        <v>364</v>
      </c>
      <c r="C318" s="2" t="s">
        <v>333</v>
      </c>
      <c r="D318" s="2" t="s">
        <v>6</v>
      </c>
      <c r="E318" s="2" t="s">
        <v>237</v>
      </c>
      <c r="F318" s="2" t="s">
        <v>495</v>
      </c>
    </row>
    <row r="319" spans="1:6" ht="13">
      <c r="A319" s="2" t="s">
        <v>32</v>
      </c>
      <c r="B319" s="1" t="s">
        <v>365</v>
      </c>
      <c r="C319" s="2" t="s">
        <v>333</v>
      </c>
      <c r="D319" s="2" t="s">
        <v>6</v>
      </c>
      <c r="E319" s="2" t="s">
        <v>237</v>
      </c>
      <c r="F319" s="2" t="s">
        <v>569</v>
      </c>
    </row>
    <row r="320" spans="1:6" ht="13">
      <c r="A320" s="2" t="s">
        <v>6</v>
      </c>
      <c r="B320" s="1" t="s">
        <v>339</v>
      </c>
      <c r="C320" s="2" t="s">
        <v>333</v>
      </c>
      <c r="D320" s="2" t="s">
        <v>6</v>
      </c>
      <c r="E320" s="2" t="s">
        <v>237</v>
      </c>
      <c r="F320" s="2" t="s">
        <v>570</v>
      </c>
    </row>
    <row r="321" spans="1:6" ht="13">
      <c r="A321" s="2" t="s">
        <v>33</v>
      </c>
      <c r="B321" s="1" t="s">
        <v>366</v>
      </c>
      <c r="C321" s="2" t="s">
        <v>333</v>
      </c>
      <c r="D321" s="2" t="s">
        <v>6</v>
      </c>
      <c r="E321" s="2" t="s">
        <v>237</v>
      </c>
      <c r="F321" s="2" t="s">
        <v>535</v>
      </c>
    </row>
    <row r="322" spans="1:6" ht="13">
      <c r="A322" s="2" t="s">
        <v>34</v>
      </c>
      <c r="B322" s="1" t="s">
        <v>367</v>
      </c>
      <c r="C322" s="2" t="s">
        <v>333</v>
      </c>
      <c r="D322" s="2" t="s">
        <v>6</v>
      </c>
      <c r="E322" s="2" t="s">
        <v>237</v>
      </c>
      <c r="F322" s="2" t="s">
        <v>560</v>
      </c>
    </row>
    <row r="323" spans="1:6" ht="13">
      <c r="A323" s="2" t="s">
        <v>35</v>
      </c>
      <c r="B323" s="1" t="s">
        <v>368</v>
      </c>
      <c r="C323" s="2" t="s">
        <v>333</v>
      </c>
      <c r="D323" s="2" t="s">
        <v>6</v>
      </c>
      <c r="E323" s="2" t="s">
        <v>237</v>
      </c>
      <c r="F323" s="2" t="s">
        <v>527</v>
      </c>
    </row>
    <row r="324" spans="1:6" ht="13">
      <c r="A324" s="2" t="s">
        <v>7</v>
      </c>
      <c r="B324" s="1" t="s">
        <v>340</v>
      </c>
      <c r="C324" s="2" t="s">
        <v>333</v>
      </c>
      <c r="D324" s="2" t="s">
        <v>6</v>
      </c>
      <c r="E324" s="2" t="s">
        <v>237</v>
      </c>
      <c r="F324" s="2" t="s">
        <v>496</v>
      </c>
    </row>
    <row r="325" spans="1:6" ht="13">
      <c r="A325" s="2" t="s">
        <v>8</v>
      </c>
      <c r="B325" s="1" t="s">
        <v>341</v>
      </c>
      <c r="C325" s="2" t="s">
        <v>333</v>
      </c>
      <c r="D325" s="2" t="s">
        <v>6</v>
      </c>
      <c r="E325" s="2" t="s">
        <v>237</v>
      </c>
      <c r="F325" s="2" t="s">
        <v>503</v>
      </c>
    </row>
    <row r="326" spans="1:6" ht="13">
      <c r="A326" s="2" t="s">
        <v>9</v>
      </c>
      <c r="B326" s="1" t="s">
        <v>342</v>
      </c>
      <c r="C326" s="2" t="s">
        <v>333</v>
      </c>
      <c r="D326" s="2" t="s">
        <v>6</v>
      </c>
      <c r="E326" s="2" t="s">
        <v>237</v>
      </c>
      <c r="F326" s="2" t="s">
        <v>505</v>
      </c>
    </row>
    <row r="327" spans="1:6" ht="13">
      <c r="A327" s="2" t="s">
        <v>10</v>
      </c>
      <c r="B327" s="1" t="s">
        <v>343</v>
      </c>
      <c r="C327" s="2" t="s">
        <v>333</v>
      </c>
      <c r="D327" s="2" t="s">
        <v>6</v>
      </c>
      <c r="E327" s="2" t="s">
        <v>237</v>
      </c>
      <c r="F327" s="2" t="s">
        <v>571</v>
      </c>
    </row>
    <row r="328" spans="1:6" ht="13">
      <c r="A328" s="2" t="s">
        <v>11</v>
      </c>
      <c r="B328" s="1" t="s">
        <v>344</v>
      </c>
      <c r="C328" s="2" t="s">
        <v>333</v>
      </c>
      <c r="D328" s="2" t="s">
        <v>6</v>
      </c>
      <c r="E328" s="2" t="s">
        <v>237</v>
      </c>
      <c r="F328" s="2" t="s">
        <v>549</v>
      </c>
    </row>
    <row r="329" spans="1:6" ht="13">
      <c r="A329" s="2" t="s">
        <v>12</v>
      </c>
      <c r="B329" s="1" t="s">
        <v>345</v>
      </c>
      <c r="C329" s="2" t="s">
        <v>333</v>
      </c>
      <c r="D329" s="2" t="s">
        <v>6</v>
      </c>
      <c r="E329" s="2" t="s">
        <v>237</v>
      </c>
      <c r="F329" s="2" t="s">
        <v>546</v>
      </c>
    </row>
  </sheetData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>
    <outlinePr summaryBelow="0" summaryRight="0"/>
  </sheetPr>
  <dimension ref="A1:F133"/>
  <sheetViews>
    <sheetView workbookViewId="0"/>
  </sheetViews>
  <sheetFormatPr baseColWidth="10" defaultColWidth="12.6640625" defaultRowHeight="15.75" customHeight="1"/>
  <sheetData>
    <row r="1" spans="1:6">
      <c r="A1" s="19" t="s">
        <v>1</v>
      </c>
      <c r="B1" s="19" t="s">
        <v>334</v>
      </c>
      <c r="C1" s="19" t="s">
        <v>0</v>
      </c>
      <c r="D1" s="19" t="s">
        <v>37</v>
      </c>
      <c r="E1" s="19" t="s">
        <v>39</v>
      </c>
      <c r="F1" s="97" t="s">
        <v>335</v>
      </c>
    </row>
    <row r="2" spans="1:6">
      <c r="A2" s="5">
        <v>0</v>
      </c>
      <c r="B2" s="19" t="s">
        <v>336</v>
      </c>
      <c r="C2" s="44">
        <v>2015</v>
      </c>
      <c r="D2" s="44">
        <v>3</v>
      </c>
      <c r="E2" s="44">
        <v>39</v>
      </c>
      <c r="F2" s="5">
        <v>68.6670625</v>
      </c>
    </row>
    <row r="3" spans="1:6">
      <c r="A3" s="5">
        <v>1</v>
      </c>
      <c r="B3" s="19" t="s">
        <v>337</v>
      </c>
      <c r="C3" s="44">
        <v>2015</v>
      </c>
      <c r="D3" s="44">
        <v>3</v>
      </c>
      <c r="E3" s="44">
        <v>39</v>
      </c>
      <c r="F3" s="98">
        <v>58.6402231</v>
      </c>
    </row>
    <row r="4" spans="1:6">
      <c r="A4" s="5">
        <v>2</v>
      </c>
      <c r="B4" s="19" t="s">
        <v>338</v>
      </c>
      <c r="C4" s="44">
        <v>2015</v>
      </c>
      <c r="D4" s="44">
        <v>3</v>
      </c>
      <c r="E4" s="44">
        <v>39</v>
      </c>
      <c r="F4" s="98">
        <v>60.434490500000003</v>
      </c>
    </row>
    <row r="5" spans="1:6">
      <c r="A5" s="5">
        <v>3</v>
      </c>
      <c r="B5" s="19" t="s">
        <v>339</v>
      </c>
      <c r="C5" s="44">
        <v>2015</v>
      </c>
      <c r="D5" s="44">
        <v>3</v>
      </c>
      <c r="E5" s="44">
        <v>39</v>
      </c>
      <c r="F5" s="98">
        <v>66.189624300000006</v>
      </c>
    </row>
    <row r="6" spans="1:6">
      <c r="A6" s="5">
        <v>4</v>
      </c>
      <c r="B6" s="19" t="s">
        <v>340</v>
      </c>
      <c r="C6" s="44">
        <v>2015</v>
      </c>
      <c r="D6" s="44">
        <v>3</v>
      </c>
      <c r="E6" s="44">
        <v>39</v>
      </c>
      <c r="F6" s="98">
        <v>63.548368699999997</v>
      </c>
    </row>
    <row r="7" spans="1:6">
      <c r="A7" s="5">
        <v>5</v>
      </c>
      <c r="B7" s="19" t="s">
        <v>341</v>
      </c>
      <c r="C7" s="44">
        <v>2015</v>
      </c>
      <c r="D7" s="44">
        <v>3</v>
      </c>
      <c r="E7" s="44">
        <v>39</v>
      </c>
      <c r="F7" s="98">
        <v>49.974631899999999</v>
      </c>
    </row>
    <row r="8" spans="1:6">
      <c r="A8" s="5">
        <v>6</v>
      </c>
      <c r="B8" s="19" t="s">
        <v>342</v>
      </c>
      <c r="C8" s="44">
        <v>2015</v>
      </c>
      <c r="D8" s="44">
        <v>3</v>
      </c>
      <c r="E8" s="44">
        <v>39</v>
      </c>
      <c r="F8" s="98">
        <v>62.805025299999997</v>
      </c>
    </row>
    <row r="9" spans="1:6">
      <c r="A9" s="5">
        <v>7</v>
      </c>
      <c r="B9" s="19" t="s">
        <v>343</v>
      </c>
      <c r="C9" s="44">
        <v>2015</v>
      </c>
      <c r="D9" s="44">
        <v>3</v>
      </c>
      <c r="E9" s="44">
        <v>39</v>
      </c>
      <c r="F9" s="98">
        <v>70.590758699999995</v>
      </c>
    </row>
    <row r="10" spans="1:6">
      <c r="A10" s="5">
        <v>8</v>
      </c>
      <c r="B10" s="19" t="s">
        <v>344</v>
      </c>
      <c r="C10" s="44">
        <v>2015</v>
      </c>
      <c r="D10" s="44">
        <v>3</v>
      </c>
      <c r="E10" s="44">
        <v>39</v>
      </c>
      <c r="F10" s="98">
        <v>65.710426999999996</v>
      </c>
    </row>
    <row r="11" spans="1:6">
      <c r="A11" s="5">
        <v>9</v>
      </c>
      <c r="B11" s="19" t="s">
        <v>345</v>
      </c>
      <c r="C11" s="44">
        <v>2015</v>
      </c>
      <c r="D11" s="44">
        <v>3</v>
      </c>
      <c r="E11" s="44">
        <v>39</v>
      </c>
      <c r="F11" s="98">
        <v>81.783445999999998</v>
      </c>
    </row>
    <row r="12" spans="1:6">
      <c r="A12" s="5">
        <v>10</v>
      </c>
      <c r="B12" s="19" t="s">
        <v>346</v>
      </c>
      <c r="C12" s="44">
        <v>2015</v>
      </c>
      <c r="D12" s="44">
        <v>3</v>
      </c>
      <c r="E12" s="44">
        <v>39</v>
      </c>
      <c r="F12" s="98">
        <v>66.040933699999997</v>
      </c>
    </row>
    <row r="13" spans="1:6">
      <c r="A13" s="5">
        <v>11</v>
      </c>
      <c r="B13" s="19" t="s">
        <v>347</v>
      </c>
      <c r="C13" s="44">
        <v>2015</v>
      </c>
      <c r="D13" s="44">
        <v>3</v>
      </c>
      <c r="E13" s="44">
        <v>39</v>
      </c>
      <c r="F13" s="98">
        <v>63.617445699999998</v>
      </c>
    </row>
    <row r="14" spans="1:6">
      <c r="A14" s="5">
        <v>12</v>
      </c>
      <c r="B14" s="19" t="s">
        <v>348</v>
      </c>
      <c r="C14" s="44">
        <v>2015</v>
      </c>
      <c r="D14" s="44">
        <v>3</v>
      </c>
      <c r="E14" s="44">
        <v>39</v>
      </c>
      <c r="F14" s="98">
        <v>71.116426300000001</v>
      </c>
    </row>
    <row r="15" spans="1:6">
      <c r="A15" s="5">
        <v>13</v>
      </c>
      <c r="B15" s="19" t="s">
        <v>349</v>
      </c>
      <c r="C15" s="44">
        <v>2015</v>
      </c>
      <c r="D15" s="44">
        <v>3</v>
      </c>
      <c r="E15" s="44">
        <v>39</v>
      </c>
      <c r="F15" s="98">
        <v>55.264397600000002</v>
      </c>
    </row>
    <row r="16" spans="1:6">
      <c r="A16" s="5">
        <v>14</v>
      </c>
      <c r="B16" s="19" t="s">
        <v>350</v>
      </c>
      <c r="C16" s="44">
        <v>2015</v>
      </c>
      <c r="D16" s="44">
        <v>3</v>
      </c>
      <c r="E16" s="44">
        <v>39</v>
      </c>
      <c r="F16" s="98">
        <v>74.139811699999996</v>
      </c>
    </row>
    <row r="17" spans="1:6">
      <c r="A17" s="5">
        <v>15</v>
      </c>
      <c r="B17" s="19" t="s">
        <v>351</v>
      </c>
      <c r="C17" s="44">
        <v>2015</v>
      </c>
      <c r="D17" s="44">
        <v>3</v>
      </c>
      <c r="E17" s="44">
        <v>39</v>
      </c>
      <c r="F17" s="98">
        <v>73.483501000000004</v>
      </c>
    </row>
    <row r="18" spans="1:6">
      <c r="A18" s="5">
        <v>16</v>
      </c>
      <c r="B18" s="19" t="s">
        <v>352</v>
      </c>
      <c r="C18" s="44">
        <v>2015</v>
      </c>
      <c r="D18" s="44">
        <v>3</v>
      </c>
      <c r="E18" s="44">
        <v>39</v>
      </c>
      <c r="F18" s="98">
        <v>65.170504800000003</v>
      </c>
    </row>
    <row r="19" spans="1:6">
      <c r="A19" s="5">
        <v>17</v>
      </c>
      <c r="B19" s="19" t="s">
        <v>353</v>
      </c>
      <c r="C19" s="44">
        <v>2015</v>
      </c>
      <c r="D19" s="44">
        <v>3</v>
      </c>
      <c r="E19" s="44">
        <v>39</v>
      </c>
      <c r="F19" s="98">
        <v>71.113845600000005</v>
      </c>
    </row>
    <row r="20" spans="1:6">
      <c r="A20" s="5">
        <v>18</v>
      </c>
      <c r="B20" s="19" t="s">
        <v>354</v>
      </c>
      <c r="C20" s="44">
        <v>2015</v>
      </c>
      <c r="D20" s="44">
        <v>3</v>
      </c>
      <c r="E20" s="44">
        <v>39</v>
      </c>
      <c r="F20" s="98">
        <v>63.333623600000003</v>
      </c>
    </row>
    <row r="21" spans="1:6">
      <c r="A21" s="5">
        <v>19</v>
      </c>
      <c r="B21" s="19" t="s">
        <v>355</v>
      </c>
      <c r="C21" s="44">
        <v>2015</v>
      </c>
      <c r="D21" s="44">
        <v>3</v>
      </c>
      <c r="E21" s="44">
        <v>39</v>
      </c>
      <c r="F21" s="98">
        <v>65.750188300000005</v>
      </c>
    </row>
    <row r="22" spans="1:6">
      <c r="A22" s="5">
        <v>20</v>
      </c>
      <c r="B22" s="19" t="s">
        <v>356</v>
      </c>
      <c r="C22" s="44">
        <v>2015</v>
      </c>
      <c r="D22" s="44">
        <v>3</v>
      </c>
      <c r="E22" s="44">
        <v>39</v>
      </c>
      <c r="F22" s="98">
        <v>74.407370299999997</v>
      </c>
    </row>
    <row r="23" spans="1:6">
      <c r="A23" s="5">
        <v>21</v>
      </c>
      <c r="B23" s="19" t="s">
        <v>357</v>
      </c>
      <c r="C23" s="44">
        <v>2015</v>
      </c>
      <c r="D23" s="44">
        <v>3</v>
      </c>
      <c r="E23" s="44">
        <v>39</v>
      </c>
      <c r="F23" s="98">
        <v>68.621231300000005</v>
      </c>
    </row>
    <row r="24" spans="1:6">
      <c r="A24" s="5">
        <v>22</v>
      </c>
      <c r="B24" s="19" t="s">
        <v>358</v>
      </c>
      <c r="C24" s="44">
        <v>2015</v>
      </c>
      <c r="D24" s="44">
        <v>3</v>
      </c>
      <c r="E24" s="44">
        <v>39</v>
      </c>
      <c r="F24" s="98">
        <v>57.968305999999998</v>
      </c>
    </row>
    <row r="25" spans="1:6">
      <c r="A25" s="5">
        <v>23</v>
      </c>
      <c r="B25" s="19" t="s">
        <v>359</v>
      </c>
      <c r="C25" s="44">
        <v>2015</v>
      </c>
      <c r="D25" s="44">
        <v>3</v>
      </c>
      <c r="E25" s="44">
        <v>39</v>
      </c>
      <c r="F25" s="98">
        <v>53.189134699999997</v>
      </c>
    </row>
    <row r="26" spans="1:6">
      <c r="A26" s="5">
        <v>24</v>
      </c>
      <c r="B26" s="19" t="s">
        <v>360</v>
      </c>
      <c r="C26" s="44">
        <v>2015</v>
      </c>
      <c r="D26" s="44">
        <v>3</v>
      </c>
      <c r="E26" s="44">
        <v>39</v>
      </c>
      <c r="F26" s="5">
        <v>64.981363200000004</v>
      </c>
    </row>
    <row r="27" spans="1:6">
      <c r="A27" s="5">
        <v>25</v>
      </c>
      <c r="B27" s="19" t="s">
        <v>361</v>
      </c>
      <c r="C27" s="44">
        <v>2015</v>
      </c>
      <c r="D27" s="44">
        <v>3</v>
      </c>
      <c r="E27" s="44">
        <v>39</v>
      </c>
      <c r="F27" s="98">
        <v>62.413562599999999</v>
      </c>
    </row>
    <row r="28" spans="1:6">
      <c r="A28" s="5">
        <v>26</v>
      </c>
      <c r="B28" s="19" t="s">
        <v>362</v>
      </c>
      <c r="C28" s="44">
        <v>2015</v>
      </c>
      <c r="D28" s="44">
        <v>3</v>
      </c>
      <c r="E28" s="44">
        <v>39</v>
      </c>
      <c r="F28" s="5">
        <v>61.1058065</v>
      </c>
    </row>
    <row r="29" spans="1:6">
      <c r="A29" s="5">
        <v>27</v>
      </c>
      <c r="B29" s="19" t="s">
        <v>363</v>
      </c>
      <c r="C29" s="44">
        <v>2015</v>
      </c>
      <c r="D29" s="44">
        <v>3</v>
      </c>
      <c r="E29" s="44">
        <v>39</v>
      </c>
      <c r="F29" s="98">
        <v>68.826784399999994</v>
      </c>
    </row>
    <row r="30" spans="1:6">
      <c r="A30" s="5">
        <v>28</v>
      </c>
      <c r="B30" s="19" t="s">
        <v>364</v>
      </c>
      <c r="C30" s="44">
        <v>2015</v>
      </c>
      <c r="D30" s="44">
        <v>3</v>
      </c>
      <c r="E30" s="44">
        <v>39</v>
      </c>
      <c r="F30" s="98">
        <v>62.695443500000003</v>
      </c>
    </row>
    <row r="31" spans="1:6">
      <c r="A31" s="5">
        <v>29</v>
      </c>
      <c r="B31" s="19" t="s">
        <v>365</v>
      </c>
      <c r="C31" s="44">
        <v>2015</v>
      </c>
      <c r="D31" s="44">
        <v>3</v>
      </c>
      <c r="E31" s="44">
        <v>39</v>
      </c>
      <c r="F31" s="98">
        <v>68.273445300000006</v>
      </c>
    </row>
    <row r="32" spans="1:6">
      <c r="A32" s="5">
        <v>30</v>
      </c>
      <c r="B32" s="19" t="s">
        <v>366</v>
      </c>
      <c r="C32" s="44">
        <v>2015</v>
      </c>
      <c r="D32" s="44">
        <v>3</v>
      </c>
      <c r="E32" s="44">
        <v>39</v>
      </c>
      <c r="F32" s="98">
        <v>62.143830199999996</v>
      </c>
    </row>
    <row r="33" spans="1:6">
      <c r="A33" s="5">
        <v>31</v>
      </c>
      <c r="B33" s="19" t="s">
        <v>367</v>
      </c>
      <c r="C33" s="44">
        <v>2015</v>
      </c>
      <c r="D33" s="44">
        <v>3</v>
      </c>
      <c r="E33" s="44">
        <v>39</v>
      </c>
      <c r="F33" s="98">
        <v>56.314778400000002</v>
      </c>
    </row>
    <row r="34" spans="1:6">
      <c r="A34" s="5">
        <v>32</v>
      </c>
      <c r="B34" s="19" t="s">
        <v>368</v>
      </c>
      <c r="C34" s="44">
        <v>2015</v>
      </c>
      <c r="D34" s="44">
        <v>3</v>
      </c>
      <c r="E34" s="44">
        <v>39</v>
      </c>
      <c r="F34" s="98">
        <v>56.591750599999997</v>
      </c>
    </row>
    <row r="35" spans="1:6">
      <c r="A35" s="5">
        <v>0</v>
      </c>
      <c r="B35" s="19" t="s">
        <v>336</v>
      </c>
      <c r="C35" s="44">
        <v>2017</v>
      </c>
      <c r="D35" s="44">
        <v>3</v>
      </c>
      <c r="E35" s="44">
        <v>39</v>
      </c>
      <c r="F35" s="5">
        <v>70.723298999999997</v>
      </c>
    </row>
    <row r="36" spans="1:6">
      <c r="A36" s="5">
        <v>1</v>
      </c>
      <c r="B36" s="19" t="s">
        <v>337</v>
      </c>
      <c r="C36" s="44">
        <v>2017</v>
      </c>
      <c r="D36" s="44">
        <v>3</v>
      </c>
      <c r="E36" s="44">
        <v>39</v>
      </c>
      <c r="F36" s="5">
        <v>59.166225500000003</v>
      </c>
    </row>
    <row r="37" spans="1:6">
      <c r="A37" s="5">
        <v>2</v>
      </c>
      <c r="B37" s="19" t="s">
        <v>338</v>
      </c>
      <c r="C37" s="44">
        <v>2017</v>
      </c>
      <c r="D37" s="44">
        <v>3</v>
      </c>
      <c r="E37" s="44">
        <v>39</v>
      </c>
      <c r="F37" s="5">
        <v>62.345397800000001</v>
      </c>
    </row>
    <row r="38" spans="1:6">
      <c r="A38" s="5">
        <v>3</v>
      </c>
      <c r="B38" s="19" t="s">
        <v>339</v>
      </c>
      <c r="C38" s="44">
        <v>2017</v>
      </c>
      <c r="D38" s="44">
        <v>3</v>
      </c>
      <c r="E38" s="44">
        <v>39</v>
      </c>
      <c r="F38" s="5">
        <v>68.859179999999995</v>
      </c>
    </row>
    <row r="39" spans="1:6">
      <c r="A39" s="5">
        <v>4</v>
      </c>
      <c r="B39" s="19" t="s">
        <v>340</v>
      </c>
      <c r="C39" s="44">
        <v>2017</v>
      </c>
      <c r="D39" s="44">
        <v>3</v>
      </c>
      <c r="E39" s="44">
        <v>39</v>
      </c>
      <c r="F39" s="5">
        <v>60.505599099999998</v>
      </c>
    </row>
    <row r="40" spans="1:6">
      <c r="A40" s="5">
        <v>5</v>
      </c>
      <c r="B40" s="19" t="s">
        <v>341</v>
      </c>
      <c r="C40" s="44">
        <v>2017</v>
      </c>
      <c r="D40" s="44">
        <v>3</v>
      </c>
      <c r="E40" s="44">
        <v>39</v>
      </c>
      <c r="F40" s="5">
        <v>56.943306200000002</v>
      </c>
    </row>
    <row r="41" spans="1:6">
      <c r="A41" s="5">
        <v>6</v>
      </c>
      <c r="B41" s="19" t="s">
        <v>342</v>
      </c>
      <c r="C41" s="44">
        <v>2017</v>
      </c>
      <c r="D41" s="44">
        <v>3</v>
      </c>
      <c r="E41" s="44">
        <v>39</v>
      </c>
      <c r="F41" s="5">
        <v>63.013498900000002</v>
      </c>
    </row>
    <row r="42" spans="1:6">
      <c r="A42" s="5">
        <v>7</v>
      </c>
      <c r="B42" s="19" t="s">
        <v>343</v>
      </c>
      <c r="C42" s="44">
        <v>2017</v>
      </c>
      <c r="D42" s="44">
        <v>3</v>
      </c>
      <c r="E42" s="44">
        <v>39</v>
      </c>
      <c r="F42" s="5">
        <v>69.144965200000001</v>
      </c>
    </row>
    <row r="43" spans="1:6">
      <c r="A43" s="5">
        <v>8</v>
      </c>
      <c r="B43" s="19" t="s">
        <v>344</v>
      </c>
      <c r="C43" s="44">
        <v>2017</v>
      </c>
      <c r="D43" s="44">
        <v>3</v>
      </c>
      <c r="E43" s="44">
        <v>39</v>
      </c>
      <c r="F43" s="5">
        <v>67.671473000000006</v>
      </c>
    </row>
    <row r="44" spans="1:6">
      <c r="A44" s="5">
        <v>9</v>
      </c>
      <c r="B44" s="19" t="s">
        <v>345</v>
      </c>
      <c r="C44" s="44">
        <v>2017</v>
      </c>
      <c r="D44" s="44">
        <v>3</v>
      </c>
      <c r="E44" s="44">
        <v>39</v>
      </c>
      <c r="F44" s="5">
        <v>81.044995099999994</v>
      </c>
    </row>
    <row r="45" spans="1:6">
      <c r="A45" s="5">
        <v>10</v>
      </c>
      <c r="B45" s="19" t="s">
        <v>346</v>
      </c>
      <c r="C45" s="44">
        <v>2017</v>
      </c>
      <c r="D45" s="44">
        <v>3</v>
      </c>
      <c r="E45" s="44">
        <v>39</v>
      </c>
      <c r="F45" s="5">
        <v>61.154102799999997</v>
      </c>
    </row>
    <row r="46" spans="1:6">
      <c r="A46" s="5">
        <v>11</v>
      </c>
      <c r="B46" s="19" t="s">
        <v>347</v>
      </c>
      <c r="C46" s="44">
        <v>2017</v>
      </c>
      <c r="D46" s="44">
        <v>3</v>
      </c>
      <c r="E46" s="44">
        <v>39</v>
      </c>
      <c r="F46" s="5">
        <v>67.897265399999995</v>
      </c>
    </row>
    <row r="47" spans="1:6">
      <c r="A47" s="5">
        <v>12</v>
      </c>
      <c r="B47" s="19" t="s">
        <v>348</v>
      </c>
      <c r="C47" s="44">
        <v>2017</v>
      </c>
      <c r="D47" s="44">
        <v>3</v>
      </c>
      <c r="E47" s="44">
        <v>39</v>
      </c>
      <c r="F47" s="5">
        <v>71.775350599999996</v>
      </c>
    </row>
    <row r="48" spans="1:6">
      <c r="A48" s="5">
        <v>13</v>
      </c>
      <c r="B48" s="19" t="s">
        <v>349</v>
      </c>
      <c r="C48" s="44">
        <v>2017</v>
      </c>
      <c r="D48" s="44">
        <v>3</v>
      </c>
      <c r="E48" s="44">
        <v>39</v>
      </c>
      <c r="F48" s="5">
        <v>63.844969599999999</v>
      </c>
    </row>
    <row r="49" spans="1:6">
      <c r="A49" s="5">
        <v>14</v>
      </c>
      <c r="B49" s="19" t="s">
        <v>350</v>
      </c>
      <c r="C49" s="44">
        <v>2017</v>
      </c>
      <c r="D49" s="44">
        <v>3</v>
      </c>
      <c r="E49" s="44">
        <v>39</v>
      </c>
      <c r="F49" s="5">
        <v>74.623433599999998</v>
      </c>
    </row>
    <row r="50" spans="1:6">
      <c r="A50" s="5">
        <v>15</v>
      </c>
      <c r="B50" s="19" t="s">
        <v>351</v>
      </c>
      <c r="C50" s="44">
        <v>2017</v>
      </c>
      <c r="D50" s="44">
        <v>3</v>
      </c>
      <c r="E50" s="44">
        <v>39</v>
      </c>
      <c r="F50" s="5">
        <v>74.095174099999994</v>
      </c>
    </row>
    <row r="51" spans="1:6">
      <c r="A51" s="5">
        <v>16</v>
      </c>
      <c r="B51" s="19" t="s">
        <v>352</v>
      </c>
      <c r="C51" s="44">
        <v>2017</v>
      </c>
      <c r="D51" s="44">
        <v>3</v>
      </c>
      <c r="E51" s="44">
        <v>39</v>
      </c>
      <c r="F51" s="5">
        <v>64.942692600000001</v>
      </c>
    </row>
    <row r="52" spans="1:6">
      <c r="A52" s="5">
        <v>17</v>
      </c>
      <c r="B52" s="19" t="s">
        <v>353</v>
      </c>
      <c r="C52" s="44">
        <v>2017</v>
      </c>
      <c r="D52" s="44">
        <v>3</v>
      </c>
      <c r="E52" s="44">
        <v>39</v>
      </c>
      <c r="F52" s="5">
        <v>72.014893499999999</v>
      </c>
    </row>
    <row r="53" spans="1:6">
      <c r="A53" s="5">
        <v>18</v>
      </c>
      <c r="B53" s="19" t="s">
        <v>354</v>
      </c>
      <c r="C53" s="44">
        <v>2017</v>
      </c>
      <c r="D53" s="44">
        <v>3</v>
      </c>
      <c r="E53" s="44">
        <v>39</v>
      </c>
      <c r="F53" s="5">
        <v>73.614405899999994</v>
      </c>
    </row>
    <row r="54" spans="1:6">
      <c r="A54" s="5">
        <v>19</v>
      </c>
      <c r="B54" s="19" t="s">
        <v>355</v>
      </c>
      <c r="C54" s="44">
        <v>2017</v>
      </c>
      <c r="D54" s="44">
        <v>3</v>
      </c>
      <c r="E54" s="44">
        <v>39</v>
      </c>
      <c r="F54" s="5">
        <v>63.025294299999999</v>
      </c>
    </row>
    <row r="55" spans="1:6">
      <c r="A55" s="5">
        <v>20</v>
      </c>
      <c r="B55" s="19" t="s">
        <v>356</v>
      </c>
      <c r="C55" s="44">
        <v>2017</v>
      </c>
      <c r="D55" s="44">
        <v>3</v>
      </c>
      <c r="E55" s="44">
        <v>39</v>
      </c>
      <c r="F55" s="5">
        <v>75.379219500000005</v>
      </c>
    </row>
    <row r="56" spans="1:6">
      <c r="A56" s="5">
        <v>21</v>
      </c>
      <c r="B56" s="19" t="s">
        <v>357</v>
      </c>
      <c r="C56" s="44">
        <v>2017</v>
      </c>
      <c r="D56" s="44">
        <v>3</v>
      </c>
      <c r="E56" s="44">
        <v>39</v>
      </c>
      <c r="F56" s="5">
        <v>84.381547999999995</v>
      </c>
    </row>
    <row r="57" spans="1:6">
      <c r="A57" s="5">
        <v>22</v>
      </c>
      <c r="B57" s="19" t="s">
        <v>358</v>
      </c>
      <c r="C57" s="44">
        <v>2017</v>
      </c>
      <c r="D57" s="44">
        <v>3</v>
      </c>
      <c r="E57" s="44">
        <v>39</v>
      </c>
      <c r="F57" s="5">
        <v>68.618268799999996</v>
      </c>
    </row>
    <row r="58" spans="1:6">
      <c r="A58" s="5">
        <v>23</v>
      </c>
      <c r="B58" s="19" t="s">
        <v>359</v>
      </c>
      <c r="C58" s="44">
        <v>2017</v>
      </c>
      <c r="D58" s="44">
        <v>3</v>
      </c>
      <c r="E58" s="44">
        <v>39</v>
      </c>
      <c r="F58" s="5">
        <v>74.970199699999995</v>
      </c>
    </row>
    <row r="59" spans="1:6">
      <c r="A59" s="5">
        <v>24</v>
      </c>
      <c r="B59" s="19" t="s">
        <v>360</v>
      </c>
      <c r="C59" s="44">
        <v>2017</v>
      </c>
      <c r="D59" s="44">
        <v>3</v>
      </c>
      <c r="E59" s="44">
        <v>39</v>
      </c>
      <c r="F59" s="5">
        <v>68.306474899999998</v>
      </c>
    </row>
    <row r="60" spans="1:6">
      <c r="A60" s="5">
        <v>25</v>
      </c>
      <c r="B60" s="19" t="s">
        <v>361</v>
      </c>
      <c r="C60" s="44">
        <v>2017</v>
      </c>
      <c r="D60" s="44">
        <v>3</v>
      </c>
      <c r="E60" s="44">
        <v>39</v>
      </c>
      <c r="F60" s="5">
        <v>65.663795699999994</v>
      </c>
    </row>
    <row r="61" spans="1:6">
      <c r="A61" s="5">
        <v>26</v>
      </c>
      <c r="B61" s="19" t="s">
        <v>362</v>
      </c>
      <c r="C61" s="44">
        <v>2017</v>
      </c>
      <c r="D61" s="44">
        <v>3</v>
      </c>
      <c r="E61" s="44">
        <v>39</v>
      </c>
      <c r="F61" s="5">
        <v>67.384514100000004</v>
      </c>
    </row>
    <row r="62" spans="1:6">
      <c r="A62" s="5">
        <v>27</v>
      </c>
      <c r="B62" s="19" t="s">
        <v>363</v>
      </c>
      <c r="C62" s="44">
        <v>2017</v>
      </c>
      <c r="D62" s="44">
        <v>3</v>
      </c>
      <c r="E62" s="44">
        <v>39</v>
      </c>
      <c r="F62" s="5">
        <v>69.6879268</v>
      </c>
    </row>
    <row r="63" spans="1:6">
      <c r="A63" s="5">
        <v>28</v>
      </c>
      <c r="B63" s="19" t="s">
        <v>364</v>
      </c>
      <c r="C63" s="44">
        <v>2017</v>
      </c>
      <c r="D63" s="44">
        <v>3</v>
      </c>
      <c r="E63" s="44">
        <v>39</v>
      </c>
      <c r="F63" s="5">
        <v>58.6166725</v>
      </c>
    </row>
    <row r="64" spans="1:6">
      <c r="A64" s="5">
        <v>29</v>
      </c>
      <c r="B64" s="19" t="s">
        <v>365</v>
      </c>
      <c r="C64" s="44">
        <v>2017</v>
      </c>
      <c r="D64" s="44">
        <v>3</v>
      </c>
      <c r="E64" s="44">
        <v>39</v>
      </c>
      <c r="F64" s="5">
        <v>68.400010399999999</v>
      </c>
    </row>
    <row r="65" spans="1:6">
      <c r="A65" s="5">
        <v>30</v>
      </c>
      <c r="B65" s="19" t="s">
        <v>366</v>
      </c>
      <c r="C65" s="44">
        <v>2017</v>
      </c>
      <c r="D65" s="44">
        <v>3</v>
      </c>
      <c r="E65" s="44">
        <v>39</v>
      </c>
      <c r="F65" s="5">
        <v>71.704170500000004</v>
      </c>
    </row>
    <row r="66" spans="1:6">
      <c r="A66" s="5">
        <v>31</v>
      </c>
      <c r="B66" s="19" t="s">
        <v>367</v>
      </c>
      <c r="C66" s="44">
        <v>2017</v>
      </c>
      <c r="D66" s="44">
        <v>3</v>
      </c>
      <c r="E66" s="44">
        <v>39</v>
      </c>
      <c r="F66" s="5">
        <v>59.960488400000003</v>
      </c>
    </row>
    <row r="67" spans="1:6">
      <c r="A67" s="5">
        <v>32</v>
      </c>
      <c r="B67" s="19" t="s">
        <v>368</v>
      </c>
      <c r="C67" s="44">
        <v>2017</v>
      </c>
      <c r="D67" s="44">
        <v>3</v>
      </c>
      <c r="E67" s="44">
        <v>39</v>
      </c>
      <c r="F67" s="5">
        <v>60.597464100000003</v>
      </c>
    </row>
    <row r="68" spans="1:6">
      <c r="A68" s="5">
        <v>0</v>
      </c>
      <c r="B68" s="19" t="s">
        <v>336</v>
      </c>
      <c r="C68" s="44">
        <v>2019</v>
      </c>
      <c r="D68" s="44">
        <v>3</v>
      </c>
      <c r="E68" s="44">
        <v>39</v>
      </c>
      <c r="F68" s="5">
        <v>69.856624199999999</v>
      </c>
    </row>
    <row r="69" spans="1:6">
      <c r="A69" s="5">
        <v>1</v>
      </c>
      <c r="B69" s="19" t="s">
        <v>337</v>
      </c>
      <c r="C69" s="44">
        <v>2019</v>
      </c>
      <c r="D69" s="44">
        <v>3</v>
      </c>
      <c r="E69" s="44">
        <v>39</v>
      </c>
      <c r="F69" s="5">
        <v>63.741508000000003</v>
      </c>
    </row>
    <row r="70" spans="1:6">
      <c r="A70" s="5">
        <v>2</v>
      </c>
      <c r="B70" s="19" t="s">
        <v>338</v>
      </c>
      <c r="C70" s="44">
        <v>2019</v>
      </c>
      <c r="D70" s="44">
        <v>3</v>
      </c>
      <c r="E70" s="44">
        <v>39</v>
      </c>
      <c r="F70" s="5">
        <v>66.765019199999998</v>
      </c>
    </row>
    <row r="71" spans="1:6">
      <c r="A71" s="5">
        <v>3</v>
      </c>
      <c r="B71" s="19" t="s">
        <v>339</v>
      </c>
      <c r="C71" s="44">
        <v>2019</v>
      </c>
      <c r="D71" s="44">
        <v>3</v>
      </c>
      <c r="E71" s="44">
        <v>39</v>
      </c>
      <c r="F71" s="5">
        <v>56.724571599999997</v>
      </c>
    </row>
    <row r="72" spans="1:6">
      <c r="A72" s="5">
        <v>4</v>
      </c>
      <c r="B72" s="19" t="s">
        <v>340</v>
      </c>
      <c r="C72" s="44">
        <v>2019</v>
      </c>
      <c r="D72" s="44">
        <v>3</v>
      </c>
      <c r="E72" s="44">
        <v>39</v>
      </c>
      <c r="F72" s="5">
        <v>60.385266799999997</v>
      </c>
    </row>
    <row r="73" spans="1:6">
      <c r="A73" s="5">
        <v>5</v>
      </c>
      <c r="B73" s="19" t="s">
        <v>341</v>
      </c>
      <c r="C73" s="44">
        <v>2019</v>
      </c>
      <c r="D73" s="44">
        <v>3</v>
      </c>
      <c r="E73" s="44">
        <v>39</v>
      </c>
      <c r="F73" s="5">
        <v>61.518457599999998</v>
      </c>
    </row>
    <row r="74" spans="1:6">
      <c r="A74" s="5">
        <v>6</v>
      </c>
      <c r="B74" s="19" t="s">
        <v>342</v>
      </c>
      <c r="C74" s="44">
        <v>2019</v>
      </c>
      <c r="D74" s="44">
        <v>3</v>
      </c>
      <c r="E74" s="44">
        <v>39</v>
      </c>
      <c r="F74" s="5">
        <v>66.100403700000001</v>
      </c>
    </row>
    <row r="75" spans="1:6">
      <c r="A75" s="5">
        <v>7</v>
      </c>
      <c r="B75" s="19" t="s">
        <v>343</v>
      </c>
      <c r="C75" s="44">
        <v>2019</v>
      </c>
      <c r="D75" s="44">
        <v>3</v>
      </c>
      <c r="E75" s="44">
        <v>39</v>
      </c>
      <c r="F75" s="5">
        <v>65.858203900000007</v>
      </c>
    </row>
    <row r="76" spans="1:6">
      <c r="A76" s="5">
        <v>8</v>
      </c>
      <c r="B76" s="19" t="s">
        <v>344</v>
      </c>
      <c r="C76" s="44">
        <v>2019</v>
      </c>
      <c r="D76" s="44">
        <v>3</v>
      </c>
      <c r="E76" s="44">
        <v>39</v>
      </c>
      <c r="F76" s="5">
        <v>65.715838199999993</v>
      </c>
    </row>
    <row r="77" spans="1:6">
      <c r="A77" s="5">
        <v>9</v>
      </c>
      <c r="B77" s="19" t="s">
        <v>345</v>
      </c>
      <c r="C77" s="44">
        <v>2019</v>
      </c>
      <c r="D77" s="44">
        <v>3</v>
      </c>
      <c r="E77" s="44">
        <v>39</v>
      </c>
      <c r="F77" s="5">
        <v>79.299581700000005</v>
      </c>
    </row>
    <row r="78" spans="1:6">
      <c r="A78" s="5">
        <v>10</v>
      </c>
      <c r="B78" s="19" t="s">
        <v>346</v>
      </c>
      <c r="C78" s="44">
        <v>2019</v>
      </c>
      <c r="D78" s="44">
        <v>3</v>
      </c>
      <c r="E78" s="44">
        <v>39</v>
      </c>
      <c r="F78" s="5">
        <v>64.822644199999999</v>
      </c>
    </row>
    <row r="79" spans="1:6">
      <c r="A79" s="5">
        <v>11</v>
      </c>
      <c r="B79" s="19" t="s">
        <v>347</v>
      </c>
      <c r="C79" s="44">
        <v>2019</v>
      </c>
      <c r="D79" s="44">
        <v>3</v>
      </c>
      <c r="E79" s="44">
        <v>39</v>
      </c>
      <c r="F79" s="5">
        <v>61.683684800000002</v>
      </c>
    </row>
    <row r="80" spans="1:6">
      <c r="A80" s="5">
        <v>12</v>
      </c>
      <c r="B80" s="19" t="s">
        <v>348</v>
      </c>
      <c r="C80" s="44">
        <v>2019</v>
      </c>
      <c r="D80" s="44">
        <v>3</v>
      </c>
      <c r="E80" s="44">
        <v>39</v>
      </c>
      <c r="F80" s="5">
        <v>66.219768400000007</v>
      </c>
    </row>
    <row r="81" spans="1:6">
      <c r="A81" s="5">
        <v>13</v>
      </c>
      <c r="B81" s="19" t="s">
        <v>349</v>
      </c>
      <c r="C81" s="44">
        <v>2019</v>
      </c>
      <c r="D81" s="44">
        <v>3</v>
      </c>
      <c r="E81" s="44">
        <v>39</v>
      </c>
      <c r="F81" s="5">
        <v>70.354465200000007</v>
      </c>
    </row>
    <row r="82" spans="1:6">
      <c r="A82" s="5">
        <v>14</v>
      </c>
      <c r="B82" s="19" t="s">
        <v>350</v>
      </c>
      <c r="C82" s="44">
        <v>2019</v>
      </c>
      <c r="D82" s="44">
        <v>3</v>
      </c>
      <c r="E82" s="44">
        <v>39</v>
      </c>
      <c r="F82" s="5">
        <v>75.019392800000006</v>
      </c>
    </row>
    <row r="83" spans="1:6">
      <c r="A83" s="5">
        <v>15</v>
      </c>
      <c r="B83" s="19" t="s">
        <v>351</v>
      </c>
      <c r="C83" s="44">
        <v>2019</v>
      </c>
      <c r="D83" s="44">
        <v>3</v>
      </c>
      <c r="E83" s="44">
        <v>39</v>
      </c>
      <c r="F83" s="5">
        <v>78.038908899999996</v>
      </c>
    </row>
    <row r="84" spans="1:6">
      <c r="A84" s="5">
        <v>16</v>
      </c>
      <c r="B84" s="19" t="s">
        <v>352</v>
      </c>
      <c r="C84" s="44">
        <v>2019</v>
      </c>
      <c r="D84" s="44">
        <v>3</v>
      </c>
      <c r="E84" s="44">
        <v>39</v>
      </c>
      <c r="F84" s="5">
        <v>70.202841599999999</v>
      </c>
    </row>
    <row r="85" spans="1:6">
      <c r="A85" s="5">
        <v>17</v>
      </c>
      <c r="B85" s="19" t="s">
        <v>353</v>
      </c>
      <c r="C85" s="44">
        <v>2019</v>
      </c>
      <c r="D85" s="44">
        <v>3</v>
      </c>
      <c r="E85" s="44">
        <v>39</v>
      </c>
      <c r="F85" s="5">
        <v>71.480645999999993</v>
      </c>
    </row>
    <row r="86" spans="1:6">
      <c r="A86" s="5">
        <v>18</v>
      </c>
      <c r="B86" s="19" t="s">
        <v>354</v>
      </c>
      <c r="C86" s="44">
        <v>2019</v>
      </c>
      <c r="D86" s="44">
        <v>3</v>
      </c>
      <c r="E86" s="44">
        <v>39</v>
      </c>
      <c r="F86" s="5">
        <v>65.209916100000001</v>
      </c>
    </row>
    <row r="87" spans="1:6">
      <c r="A87" s="5">
        <v>19</v>
      </c>
      <c r="B87" s="19" t="s">
        <v>355</v>
      </c>
      <c r="C87" s="44">
        <v>2019</v>
      </c>
      <c r="D87" s="44">
        <v>3</v>
      </c>
      <c r="E87" s="44">
        <v>39</v>
      </c>
      <c r="F87" s="5">
        <v>59.410418100000001</v>
      </c>
    </row>
    <row r="88" spans="1:6">
      <c r="A88" s="5">
        <v>20</v>
      </c>
      <c r="B88" s="19" t="s">
        <v>356</v>
      </c>
      <c r="C88" s="44">
        <v>2019</v>
      </c>
      <c r="D88" s="44">
        <v>3</v>
      </c>
      <c r="E88" s="44">
        <v>39</v>
      </c>
      <c r="F88" s="5">
        <v>71.613495999999998</v>
      </c>
    </row>
    <row r="89" spans="1:6">
      <c r="A89" s="5">
        <v>21</v>
      </c>
      <c r="B89" s="19" t="s">
        <v>357</v>
      </c>
      <c r="C89" s="44">
        <v>2019</v>
      </c>
      <c r="D89" s="44">
        <v>3</v>
      </c>
      <c r="E89" s="44">
        <v>39</v>
      </c>
      <c r="F89" s="5">
        <v>75.567657999999994</v>
      </c>
    </row>
    <row r="90" spans="1:6">
      <c r="A90" s="5">
        <v>22</v>
      </c>
      <c r="B90" s="19" t="s">
        <v>358</v>
      </c>
      <c r="C90" s="44">
        <v>2019</v>
      </c>
      <c r="D90" s="44">
        <v>3</v>
      </c>
      <c r="E90" s="44">
        <v>39</v>
      </c>
      <c r="F90" s="5">
        <v>63.821064200000002</v>
      </c>
    </row>
    <row r="91" spans="1:6">
      <c r="A91" s="5">
        <v>23</v>
      </c>
      <c r="B91" s="19" t="s">
        <v>359</v>
      </c>
      <c r="C91" s="44">
        <v>2019</v>
      </c>
      <c r="D91" s="44">
        <v>3</v>
      </c>
      <c r="E91" s="44">
        <v>39</v>
      </c>
      <c r="F91" s="5">
        <v>57.482863500000001</v>
      </c>
    </row>
    <row r="92" spans="1:6">
      <c r="A92" s="5">
        <v>24</v>
      </c>
      <c r="B92" s="19" t="s">
        <v>360</v>
      </c>
      <c r="C92" s="44">
        <v>2019</v>
      </c>
      <c r="D92" s="44">
        <v>3</v>
      </c>
      <c r="E92" s="44">
        <v>39</v>
      </c>
      <c r="F92" s="5">
        <v>68.148879399999998</v>
      </c>
    </row>
    <row r="93" spans="1:6">
      <c r="A93" s="5">
        <v>25</v>
      </c>
      <c r="B93" s="19" t="s">
        <v>361</v>
      </c>
      <c r="C93" s="44">
        <v>2019</v>
      </c>
      <c r="D93" s="44">
        <v>3</v>
      </c>
      <c r="E93" s="44">
        <v>39</v>
      </c>
      <c r="F93" s="5">
        <v>55.343146500000003</v>
      </c>
    </row>
    <row r="94" spans="1:6">
      <c r="A94" s="5">
        <v>26</v>
      </c>
      <c r="B94" s="19" t="s">
        <v>362</v>
      </c>
      <c r="C94" s="44">
        <v>2019</v>
      </c>
      <c r="D94" s="44">
        <v>3</v>
      </c>
      <c r="E94" s="44">
        <v>39</v>
      </c>
      <c r="F94" s="5">
        <v>57.967385899999996</v>
      </c>
    </row>
    <row r="95" spans="1:6">
      <c r="A95" s="5">
        <v>27</v>
      </c>
      <c r="B95" s="19" t="s">
        <v>363</v>
      </c>
      <c r="C95" s="44">
        <v>2019</v>
      </c>
      <c r="D95" s="44">
        <v>3</v>
      </c>
      <c r="E95" s="44">
        <v>39</v>
      </c>
      <c r="F95" s="5">
        <v>67.529685999999998</v>
      </c>
    </row>
    <row r="96" spans="1:6">
      <c r="A96" s="5">
        <v>28</v>
      </c>
      <c r="B96" s="19" t="s">
        <v>364</v>
      </c>
      <c r="C96" s="44">
        <v>2019</v>
      </c>
      <c r="D96" s="44">
        <v>3</v>
      </c>
      <c r="E96" s="44">
        <v>39</v>
      </c>
      <c r="F96" s="5">
        <v>60.910832499999998</v>
      </c>
    </row>
    <row r="97" spans="1:6">
      <c r="A97" s="5">
        <v>29</v>
      </c>
      <c r="B97" s="19" t="s">
        <v>365</v>
      </c>
      <c r="C97" s="44">
        <v>2019</v>
      </c>
      <c r="D97" s="44">
        <v>3</v>
      </c>
      <c r="E97" s="44">
        <v>39</v>
      </c>
      <c r="F97" s="5">
        <v>66.660809999999998</v>
      </c>
    </row>
    <row r="98" spans="1:6">
      <c r="A98" s="5">
        <v>30</v>
      </c>
      <c r="B98" s="19" t="s">
        <v>366</v>
      </c>
      <c r="C98" s="44">
        <v>2019</v>
      </c>
      <c r="D98" s="44">
        <v>3</v>
      </c>
      <c r="E98" s="44">
        <v>39</v>
      </c>
      <c r="F98" s="5">
        <v>71.749965799999998</v>
      </c>
    </row>
    <row r="99" spans="1:6">
      <c r="A99" s="5">
        <v>31</v>
      </c>
      <c r="B99" s="19" t="s">
        <v>367</v>
      </c>
      <c r="C99" s="44">
        <v>2019</v>
      </c>
      <c r="D99" s="44">
        <v>3</v>
      </c>
      <c r="E99" s="44">
        <v>39</v>
      </c>
      <c r="F99" s="5">
        <v>56.179148400000003</v>
      </c>
    </row>
    <row r="100" spans="1:6">
      <c r="A100" s="5">
        <v>32</v>
      </c>
      <c r="B100" s="19" t="s">
        <v>368</v>
      </c>
      <c r="C100" s="44">
        <v>2019</v>
      </c>
      <c r="D100" s="44">
        <v>3</v>
      </c>
      <c r="E100" s="44">
        <v>39</v>
      </c>
      <c r="F100" s="5">
        <v>69.446618700000002</v>
      </c>
    </row>
    <row r="101" spans="1:6">
      <c r="A101" s="5">
        <v>0</v>
      </c>
      <c r="B101" s="19" t="s">
        <v>336</v>
      </c>
      <c r="C101" s="44">
        <v>2021</v>
      </c>
      <c r="D101" s="44">
        <v>3</v>
      </c>
      <c r="E101" s="44">
        <v>39</v>
      </c>
      <c r="F101" s="5">
        <v>67.620017200000007</v>
      </c>
    </row>
    <row r="102" spans="1:6">
      <c r="A102" s="5">
        <v>1</v>
      </c>
      <c r="B102" s="19" t="s">
        <v>337</v>
      </c>
      <c r="C102" s="44">
        <v>2021</v>
      </c>
      <c r="D102" s="44">
        <v>3</v>
      </c>
      <c r="E102" s="44">
        <v>39</v>
      </c>
      <c r="F102" s="5">
        <v>59.8510396</v>
      </c>
    </row>
    <row r="103" spans="1:6">
      <c r="A103" s="5">
        <v>2</v>
      </c>
      <c r="B103" s="19" t="s">
        <v>338</v>
      </c>
      <c r="C103" s="44">
        <v>2021</v>
      </c>
      <c r="D103" s="44">
        <v>3</v>
      </c>
      <c r="E103" s="44">
        <v>39</v>
      </c>
      <c r="F103" s="5">
        <v>73.396267499999993</v>
      </c>
    </row>
    <row r="104" spans="1:6">
      <c r="A104" s="5">
        <v>3</v>
      </c>
      <c r="B104" s="19" t="s">
        <v>339</v>
      </c>
      <c r="C104" s="44">
        <v>2021</v>
      </c>
      <c r="D104" s="44">
        <v>3</v>
      </c>
      <c r="E104" s="44">
        <v>39</v>
      </c>
      <c r="F104" s="5">
        <v>66.125307300000003</v>
      </c>
    </row>
    <row r="105" spans="1:6">
      <c r="A105" s="5">
        <v>4</v>
      </c>
      <c r="B105" s="19" t="s">
        <v>340</v>
      </c>
      <c r="C105" s="44">
        <v>2021</v>
      </c>
      <c r="D105" s="44">
        <v>3</v>
      </c>
      <c r="E105" s="44">
        <v>39</v>
      </c>
      <c r="F105" s="5">
        <v>60.3923214</v>
      </c>
    </row>
    <row r="106" spans="1:6">
      <c r="A106" s="5">
        <v>5</v>
      </c>
      <c r="B106" s="19" t="s">
        <v>341</v>
      </c>
      <c r="C106" s="44">
        <v>2021</v>
      </c>
      <c r="D106" s="44">
        <v>3</v>
      </c>
      <c r="E106" s="44">
        <v>39</v>
      </c>
      <c r="F106" s="5">
        <v>55.355240500000001</v>
      </c>
    </row>
    <row r="107" spans="1:6">
      <c r="A107" s="5">
        <v>6</v>
      </c>
      <c r="B107" s="19" t="s">
        <v>342</v>
      </c>
      <c r="C107" s="44">
        <v>2021</v>
      </c>
      <c r="D107" s="44">
        <v>3</v>
      </c>
      <c r="E107" s="44">
        <v>39</v>
      </c>
      <c r="F107" s="5">
        <v>65.882266200000004</v>
      </c>
    </row>
    <row r="108" spans="1:6">
      <c r="A108" s="5">
        <v>7</v>
      </c>
      <c r="B108" s="19" t="s">
        <v>343</v>
      </c>
      <c r="C108" s="44">
        <v>2021</v>
      </c>
      <c r="D108" s="44">
        <v>3</v>
      </c>
      <c r="E108" s="44">
        <v>39</v>
      </c>
      <c r="F108" s="5">
        <v>68.327711699999995</v>
      </c>
    </row>
    <row r="109" spans="1:6">
      <c r="A109" s="5">
        <v>8</v>
      </c>
      <c r="B109" s="19" t="s">
        <v>344</v>
      </c>
      <c r="C109" s="44">
        <v>2021</v>
      </c>
      <c r="D109" s="44">
        <v>3</v>
      </c>
      <c r="E109" s="44">
        <v>39</v>
      </c>
      <c r="F109" s="5">
        <v>66.657249500000006</v>
      </c>
    </row>
    <row r="110" spans="1:6">
      <c r="A110" s="5">
        <v>9</v>
      </c>
      <c r="B110" s="19" t="s">
        <v>345</v>
      </c>
      <c r="C110" s="44">
        <v>2021</v>
      </c>
      <c r="D110" s="44">
        <v>3</v>
      </c>
      <c r="E110" s="44">
        <v>39</v>
      </c>
      <c r="F110" s="5">
        <v>75.342412999999993</v>
      </c>
    </row>
    <row r="111" spans="1:6">
      <c r="A111" s="5">
        <v>10</v>
      </c>
      <c r="B111" s="19" t="s">
        <v>346</v>
      </c>
      <c r="C111" s="44">
        <v>2021</v>
      </c>
      <c r="D111" s="44">
        <v>3</v>
      </c>
      <c r="E111" s="44">
        <v>39</v>
      </c>
      <c r="F111" s="5">
        <v>61.101556500000001</v>
      </c>
    </row>
    <row r="112" spans="1:6">
      <c r="A112" s="5">
        <v>11</v>
      </c>
      <c r="B112" s="19" t="s">
        <v>347</v>
      </c>
      <c r="C112" s="44">
        <v>2021</v>
      </c>
      <c r="D112" s="44">
        <v>3</v>
      </c>
      <c r="E112" s="44">
        <v>39</v>
      </c>
      <c r="F112" s="5">
        <v>61.948480799999999</v>
      </c>
    </row>
    <row r="113" spans="1:6">
      <c r="A113" s="5">
        <v>12</v>
      </c>
      <c r="B113" s="19" t="s">
        <v>348</v>
      </c>
      <c r="C113" s="44">
        <v>2021</v>
      </c>
      <c r="D113" s="44">
        <v>3</v>
      </c>
      <c r="E113" s="44">
        <v>39</v>
      </c>
      <c r="F113" s="5">
        <v>64.442221399999994</v>
      </c>
    </row>
    <row r="114" spans="1:6">
      <c r="A114" s="5">
        <v>13</v>
      </c>
      <c r="B114" s="19" t="s">
        <v>349</v>
      </c>
      <c r="C114" s="44">
        <v>2021</v>
      </c>
      <c r="D114" s="44">
        <v>3</v>
      </c>
      <c r="E114" s="44">
        <v>39</v>
      </c>
      <c r="F114" s="5">
        <v>72.8626541</v>
      </c>
    </row>
    <row r="115" spans="1:6">
      <c r="A115" s="5">
        <v>14</v>
      </c>
      <c r="B115" s="19" t="s">
        <v>350</v>
      </c>
      <c r="C115" s="44">
        <v>2021</v>
      </c>
      <c r="D115" s="44">
        <v>3</v>
      </c>
      <c r="E115" s="44">
        <v>39</v>
      </c>
      <c r="F115" s="5">
        <v>77.015613700000003</v>
      </c>
    </row>
    <row r="116" spans="1:6">
      <c r="A116" s="5">
        <v>15</v>
      </c>
      <c r="B116" s="19" t="s">
        <v>351</v>
      </c>
      <c r="C116" s="44">
        <v>2021</v>
      </c>
      <c r="D116" s="44">
        <v>3</v>
      </c>
      <c r="E116" s="44">
        <v>39</v>
      </c>
      <c r="F116" s="5">
        <v>71.562084299999995</v>
      </c>
    </row>
    <row r="117" spans="1:6">
      <c r="A117" s="5">
        <v>16</v>
      </c>
      <c r="B117" s="19" t="s">
        <v>352</v>
      </c>
      <c r="C117" s="44">
        <v>2021</v>
      </c>
      <c r="D117" s="44">
        <v>3</v>
      </c>
      <c r="E117" s="44">
        <v>39</v>
      </c>
      <c r="F117" s="5">
        <v>62.535635800000001</v>
      </c>
    </row>
    <row r="118" spans="1:6">
      <c r="A118" s="5">
        <v>17</v>
      </c>
      <c r="B118" s="19" t="s">
        <v>353</v>
      </c>
      <c r="C118" s="44">
        <v>2021</v>
      </c>
      <c r="D118" s="44">
        <v>3</v>
      </c>
      <c r="E118" s="44">
        <v>39</v>
      </c>
      <c r="F118" s="5">
        <v>71.284864200000001</v>
      </c>
    </row>
    <row r="119" spans="1:6">
      <c r="A119" s="5">
        <v>18</v>
      </c>
      <c r="B119" s="19" t="s">
        <v>354</v>
      </c>
      <c r="C119" s="44">
        <v>2021</v>
      </c>
      <c r="D119" s="44">
        <v>3</v>
      </c>
      <c r="E119" s="44">
        <v>39</v>
      </c>
      <c r="F119" s="5">
        <v>66.225085699999994</v>
      </c>
    </row>
    <row r="120" spans="1:6">
      <c r="A120" s="5">
        <v>19</v>
      </c>
      <c r="B120" s="19" t="s">
        <v>355</v>
      </c>
      <c r="C120" s="44">
        <v>2021</v>
      </c>
      <c r="D120" s="44">
        <v>3</v>
      </c>
      <c r="E120" s="44">
        <v>39</v>
      </c>
      <c r="F120" s="5">
        <v>57.788131200000002</v>
      </c>
    </row>
    <row r="121" spans="1:6">
      <c r="A121" s="5">
        <v>20</v>
      </c>
      <c r="B121" s="19" t="s">
        <v>356</v>
      </c>
      <c r="C121" s="44">
        <v>2021</v>
      </c>
      <c r="D121" s="44">
        <v>3</v>
      </c>
      <c r="E121" s="44">
        <v>39</v>
      </c>
      <c r="F121" s="5">
        <v>69.907562499999997</v>
      </c>
    </row>
    <row r="122" spans="1:6">
      <c r="A122" s="5">
        <v>21</v>
      </c>
      <c r="B122" s="19" t="s">
        <v>357</v>
      </c>
      <c r="C122" s="44">
        <v>2021</v>
      </c>
      <c r="D122" s="44">
        <v>3</v>
      </c>
      <c r="E122" s="44">
        <v>39</v>
      </c>
      <c r="F122" s="5">
        <v>70.727926199999999</v>
      </c>
    </row>
    <row r="123" spans="1:6">
      <c r="A123" s="5">
        <v>22</v>
      </c>
      <c r="B123" s="19" t="s">
        <v>358</v>
      </c>
      <c r="C123" s="44">
        <v>2021</v>
      </c>
      <c r="D123" s="44">
        <v>3</v>
      </c>
      <c r="E123" s="44">
        <v>39</v>
      </c>
      <c r="F123" s="5">
        <v>60.990536400000003</v>
      </c>
    </row>
    <row r="124" spans="1:6">
      <c r="A124" s="5">
        <v>23</v>
      </c>
      <c r="B124" s="19" t="s">
        <v>359</v>
      </c>
      <c r="C124" s="44">
        <v>2021</v>
      </c>
      <c r="D124" s="44">
        <v>3</v>
      </c>
      <c r="E124" s="44">
        <v>39</v>
      </c>
      <c r="F124" s="5">
        <v>66.900064299999997</v>
      </c>
    </row>
    <row r="125" spans="1:6">
      <c r="A125" s="5">
        <v>24</v>
      </c>
      <c r="B125" s="19" t="s">
        <v>360</v>
      </c>
      <c r="C125" s="44">
        <v>2021</v>
      </c>
      <c r="D125" s="44">
        <v>3</v>
      </c>
      <c r="E125" s="44">
        <v>39</v>
      </c>
      <c r="F125" s="5">
        <v>60.160024200000002</v>
      </c>
    </row>
    <row r="126" spans="1:6">
      <c r="A126" s="5">
        <v>25</v>
      </c>
      <c r="B126" s="19" t="s">
        <v>361</v>
      </c>
      <c r="C126" s="44">
        <v>2021</v>
      </c>
      <c r="D126" s="44">
        <v>3</v>
      </c>
      <c r="E126" s="44">
        <v>39</v>
      </c>
      <c r="F126" s="5">
        <v>61.380810799999999</v>
      </c>
    </row>
    <row r="127" spans="1:6">
      <c r="A127" s="5">
        <v>26</v>
      </c>
      <c r="B127" s="19" t="s">
        <v>362</v>
      </c>
      <c r="C127" s="44">
        <v>2021</v>
      </c>
      <c r="D127" s="44">
        <v>3</v>
      </c>
      <c r="E127" s="44">
        <v>39</v>
      </c>
      <c r="F127" s="5">
        <v>59.456424900000002</v>
      </c>
    </row>
    <row r="128" spans="1:6">
      <c r="A128" s="5">
        <v>27</v>
      </c>
      <c r="B128" s="19" t="s">
        <v>363</v>
      </c>
      <c r="C128" s="44">
        <v>2021</v>
      </c>
      <c r="D128" s="44">
        <v>3</v>
      </c>
      <c r="E128" s="44">
        <v>39</v>
      </c>
      <c r="F128" s="5">
        <v>68.287220300000001</v>
      </c>
    </row>
    <row r="129" spans="1:6">
      <c r="A129" s="5">
        <v>28</v>
      </c>
      <c r="B129" s="19" t="s">
        <v>364</v>
      </c>
      <c r="C129" s="44">
        <v>2021</v>
      </c>
      <c r="D129" s="44">
        <v>3</v>
      </c>
      <c r="E129" s="44">
        <v>39</v>
      </c>
      <c r="F129" s="5">
        <v>61.177410000000002</v>
      </c>
    </row>
    <row r="130" spans="1:6">
      <c r="A130" s="5">
        <v>29</v>
      </c>
      <c r="B130" s="19" t="s">
        <v>365</v>
      </c>
      <c r="C130" s="44">
        <v>2021</v>
      </c>
      <c r="D130" s="44">
        <v>3</v>
      </c>
      <c r="E130" s="44">
        <v>39</v>
      </c>
      <c r="F130" s="5">
        <v>63.509424099999997</v>
      </c>
    </row>
    <row r="131" spans="1:6">
      <c r="A131" s="5">
        <v>30</v>
      </c>
      <c r="B131" s="19" t="s">
        <v>366</v>
      </c>
      <c r="C131" s="44">
        <v>2021</v>
      </c>
      <c r="D131" s="44">
        <v>3</v>
      </c>
      <c r="E131" s="44">
        <v>39</v>
      </c>
      <c r="F131" s="5">
        <v>64.8591646</v>
      </c>
    </row>
    <row r="132" spans="1:6">
      <c r="A132" s="5">
        <v>31</v>
      </c>
      <c r="B132" s="19" t="s">
        <v>367</v>
      </c>
      <c r="C132" s="44">
        <v>2021</v>
      </c>
      <c r="D132" s="44">
        <v>3</v>
      </c>
      <c r="E132" s="44">
        <v>39</v>
      </c>
      <c r="F132" s="5">
        <v>57.455033999999998</v>
      </c>
    </row>
    <row r="133" spans="1:6">
      <c r="A133" s="5">
        <v>32</v>
      </c>
      <c r="B133" s="19" t="s">
        <v>368</v>
      </c>
      <c r="C133" s="44">
        <v>2021</v>
      </c>
      <c r="D133" s="44">
        <v>3</v>
      </c>
      <c r="E133" s="44">
        <v>39</v>
      </c>
      <c r="F133" s="5">
        <v>71.833622399999996</v>
      </c>
    </row>
  </sheetData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>
    <outlinePr summaryBelow="0" summaryRight="0"/>
  </sheetPr>
  <dimension ref="A1:F860"/>
  <sheetViews>
    <sheetView workbookViewId="0"/>
  </sheetViews>
  <sheetFormatPr baseColWidth="10" defaultColWidth="12.6640625" defaultRowHeight="15.75" customHeight="1"/>
  <sheetData>
    <row r="1" spans="1:6">
      <c r="A1" s="19" t="s">
        <v>1</v>
      </c>
      <c r="B1" s="19" t="s">
        <v>334</v>
      </c>
      <c r="C1" s="19" t="s">
        <v>0</v>
      </c>
      <c r="D1" s="19" t="s">
        <v>37</v>
      </c>
      <c r="E1" s="19" t="s">
        <v>39</v>
      </c>
      <c r="F1" s="89" t="s">
        <v>335</v>
      </c>
    </row>
    <row r="2" spans="1:6">
      <c r="A2" s="20" t="s">
        <v>3</v>
      </c>
      <c r="B2" s="19" t="s">
        <v>336</v>
      </c>
      <c r="C2" s="68">
        <v>2005</v>
      </c>
      <c r="D2" s="9" t="s">
        <v>6</v>
      </c>
      <c r="E2" s="9" t="s">
        <v>249</v>
      </c>
      <c r="F2" s="23">
        <v>22.6919</v>
      </c>
    </row>
    <row r="3" spans="1:6">
      <c r="A3" s="20" t="s">
        <v>4</v>
      </c>
      <c r="B3" s="19" t="s">
        <v>337</v>
      </c>
      <c r="C3" s="68">
        <v>2005</v>
      </c>
      <c r="D3" s="9" t="s">
        <v>6</v>
      </c>
      <c r="E3" s="9" t="s">
        <v>249</v>
      </c>
      <c r="F3" s="23">
        <v>23.2194</v>
      </c>
    </row>
    <row r="4" spans="1:6">
      <c r="A4" s="19" t="s">
        <v>5</v>
      </c>
      <c r="B4" s="19" t="s">
        <v>338</v>
      </c>
      <c r="C4" s="68">
        <v>2005</v>
      </c>
      <c r="D4" s="9" t="s">
        <v>6</v>
      </c>
      <c r="E4" s="9" t="s">
        <v>249</v>
      </c>
      <c r="F4" s="23">
        <v>20.5885</v>
      </c>
    </row>
    <row r="5" spans="1:6">
      <c r="A5" s="19" t="s">
        <v>6</v>
      </c>
      <c r="B5" s="19" t="s">
        <v>339</v>
      </c>
      <c r="C5" s="68">
        <v>2005</v>
      </c>
      <c r="D5" s="9" t="s">
        <v>6</v>
      </c>
      <c r="E5" s="9" t="s">
        <v>249</v>
      </c>
      <c r="F5" s="23">
        <v>18.345500000000001</v>
      </c>
    </row>
    <row r="6" spans="1:6">
      <c r="A6" s="19" t="s">
        <v>7</v>
      </c>
      <c r="B6" s="19" t="s">
        <v>340</v>
      </c>
      <c r="C6" s="68">
        <v>2005</v>
      </c>
      <c r="D6" s="9" t="s">
        <v>6</v>
      </c>
      <c r="E6" s="9" t="s">
        <v>249</v>
      </c>
      <c r="F6" s="23">
        <v>22.643899999999999</v>
      </c>
    </row>
    <row r="7" spans="1:6">
      <c r="A7" s="19" t="s">
        <v>8</v>
      </c>
      <c r="B7" s="19" t="s">
        <v>341</v>
      </c>
      <c r="C7" s="68">
        <v>2005</v>
      </c>
      <c r="D7" s="9" t="s">
        <v>6</v>
      </c>
      <c r="E7" s="9" t="s">
        <v>249</v>
      </c>
      <c r="F7" s="23">
        <v>26.969200000000001</v>
      </c>
    </row>
    <row r="8" spans="1:6">
      <c r="A8" s="19" t="s">
        <v>9</v>
      </c>
      <c r="B8" s="19" t="s">
        <v>342</v>
      </c>
      <c r="C8" s="68">
        <v>2005</v>
      </c>
      <c r="D8" s="9" t="s">
        <v>6</v>
      </c>
      <c r="E8" s="9" t="s">
        <v>249</v>
      </c>
      <c r="F8" s="23">
        <v>18.386299999999999</v>
      </c>
    </row>
    <row r="9" spans="1:6">
      <c r="A9" s="19" t="s">
        <v>10</v>
      </c>
      <c r="B9" s="19" t="s">
        <v>343</v>
      </c>
      <c r="C9" s="68">
        <v>2005</v>
      </c>
      <c r="D9" s="9" t="s">
        <v>6</v>
      </c>
      <c r="E9" s="9" t="s">
        <v>249</v>
      </c>
      <c r="F9" s="23">
        <v>28.9863</v>
      </c>
    </row>
    <row r="10" spans="1:6">
      <c r="A10" s="19" t="s">
        <v>11</v>
      </c>
      <c r="B10" s="19" t="s">
        <v>344</v>
      </c>
      <c r="C10" s="68">
        <v>2005</v>
      </c>
      <c r="D10" s="9" t="s">
        <v>6</v>
      </c>
      <c r="E10" s="9" t="s">
        <v>249</v>
      </c>
      <c r="F10" s="23">
        <v>20.5138</v>
      </c>
    </row>
    <row r="11" spans="1:6">
      <c r="A11" s="19" t="s">
        <v>12</v>
      </c>
      <c r="B11" s="19" t="s">
        <v>345</v>
      </c>
      <c r="C11" s="68">
        <v>2005</v>
      </c>
      <c r="D11" s="9" t="s">
        <v>6</v>
      </c>
      <c r="E11" s="9" t="s">
        <v>249</v>
      </c>
      <c r="F11" s="23">
        <v>16.246300000000002</v>
      </c>
    </row>
    <row r="12" spans="1:6">
      <c r="A12" s="19" t="s">
        <v>13</v>
      </c>
      <c r="B12" s="19" t="s">
        <v>346</v>
      </c>
      <c r="C12" s="68">
        <v>2005</v>
      </c>
      <c r="D12" s="9" t="s">
        <v>6</v>
      </c>
      <c r="E12" s="9" t="s">
        <v>249</v>
      </c>
      <c r="F12" s="23">
        <v>25.7989</v>
      </c>
    </row>
    <row r="13" spans="1:6">
      <c r="A13" s="19" t="s">
        <v>14</v>
      </c>
      <c r="B13" s="19" t="s">
        <v>347</v>
      </c>
      <c r="C13" s="68">
        <v>2005</v>
      </c>
      <c r="D13" s="9" t="s">
        <v>6</v>
      </c>
      <c r="E13" s="9" t="s">
        <v>249</v>
      </c>
      <c r="F13" s="23">
        <v>26.371700000000001</v>
      </c>
    </row>
    <row r="14" spans="1:6">
      <c r="A14" s="19" t="s">
        <v>15</v>
      </c>
      <c r="B14" s="19" t="s">
        <v>348</v>
      </c>
      <c r="C14" s="68">
        <v>2005</v>
      </c>
      <c r="D14" s="9" t="s">
        <v>6</v>
      </c>
      <c r="E14" s="9" t="s">
        <v>249</v>
      </c>
      <c r="F14" s="23">
        <v>26.052199999999999</v>
      </c>
    </row>
    <row r="15" spans="1:6">
      <c r="A15" s="19" t="s">
        <v>16</v>
      </c>
      <c r="B15" s="19" t="s">
        <v>349</v>
      </c>
      <c r="C15" s="68">
        <v>2005</v>
      </c>
      <c r="D15" s="9" t="s">
        <v>6</v>
      </c>
      <c r="E15" s="9" t="s">
        <v>249</v>
      </c>
      <c r="F15" s="23">
        <v>24.327300000000001</v>
      </c>
    </row>
    <row r="16" spans="1:6">
      <c r="A16" s="19" t="s">
        <v>17</v>
      </c>
      <c r="B16" s="19" t="s">
        <v>350</v>
      </c>
      <c r="C16" s="68">
        <v>2005</v>
      </c>
      <c r="D16" s="9" t="s">
        <v>6</v>
      </c>
      <c r="E16" s="9" t="s">
        <v>249</v>
      </c>
      <c r="F16" s="23">
        <v>20.9434</v>
      </c>
    </row>
    <row r="17" spans="1:6">
      <c r="A17" s="19" t="s">
        <v>18</v>
      </c>
      <c r="B17" s="19" t="s">
        <v>351</v>
      </c>
      <c r="C17" s="68">
        <v>2005</v>
      </c>
      <c r="D17" s="9" t="s">
        <v>6</v>
      </c>
      <c r="E17" s="9" t="s">
        <v>249</v>
      </c>
      <c r="F17" s="23">
        <v>22.834700000000002</v>
      </c>
    </row>
    <row r="18" spans="1:6">
      <c r="A18" s="19" t="s">
        <v>19</v>
      </c>
      <c r="B18" s="19" t="s">
        <v>352</v>
      </c>
      <c r="C18" s="68">
        <v>2005</v>
      </c>
      <c r="D18" s="9" t="s">
        <v>6</v>
      </c>
      <c r="E18" s="9" t="s">
        <v>249</v>
      </c>
      <c r="F18" s="23">
        <v>25.858000000000001</v>
      </c>
    </row>
    <row r="19" spans="1:6">
      <c r="A19" s="19" t="s">
        <v>20</v>
      </c>
      <c r="B19" s="19" t="s">
        <v>353</v>
      </c>
      <c r="C19" s="68">
        <v>2005</v>
      </c>
      <c r="D19" s="9" t="s">
        <v>6</v>
      </c>
      <c r="E19" s="9" t="s">
        <v>249</v>
      </c>
      <c r="F19" s="23">
        <v>20.982099999999999</v>
      </c>
    </row>
    <row r="20" spans="1:6">
      <c r="A20" s="19" t="s">
        <v>21</v>
      </c>
      <c r="B20" s="19" t="s">
        <v>354</v>
      </c>
      <c r="C20" s="68">
        <v>2005</v>
      </c>
      <c r="D20" s="9" t="s">
        <v>6</v>
      </c>
      <c r="E20" s="9" t="s">
        <v>249</v>
      </c>
      <c r="F20" s="23">
        <v>19.269200000000001</v>
      </c>
    </row>
    <row r="21" spans="1:6">
      <c r="A21" s="19" t="s">
        <v>22</v>
      </c>
      <c r="B21" s="19" t="s">
        <v>355</v>
      </c>
      <c r="C21" s="68">
        <v>2005</v>
      </c>
      <c r="D21" s="9" t="s">
        <v>6</v>
      </c>
      <c r="E21" s="9" t="s">
        <v>249</v>
      </c>
      <c r="F21" s="23">
        <v>23.340599999999998</v>
      </c>
    </row>
    <row r="22" spans="1:6">
      <c r="A22" s="19" t="s">
        <v>23</v>
      </c>
      <c r="B22" s="19" t="s">
        <v>356</v>
      </c>
      <c r="C22" s="68">
        <v>2005</v>
      </c>
      <c r="D22" s="9" t="s">
        <v>6</v>
      </c>
      <c r="E22" s="9" t="s">
        <v>249</v>
      </c>
      <c r="F22" s="23">
        <v>23.310600000000001</v>
      </c>
    </row>
    <row r="23" spans="1:6">
      <c r="A23" s="19" t="s">
        <v>24</v>
      </c>
      <c r="B23" s="19" t="s">
        <v>357</v>
      </c>
      <c r="C23" s="68">
        <v>2005</v>
      </c>
      <c r="D23" s="9" t="s">
        <v>6</v>
      </c>
      <c r="E23" s="9" t="s">
        <v>249</v>
      </c>
      <c r="F23" s="23">
        <v>22.585699999999999</v>
      </c>
    </row>
    <row r="24" spans="1:6">
      <c r="A24" s="19" t="s">
        <v>25</v>
      </c>
      <c r="B24" s="19" t="s">
        <v>358</v>
      </c>
      <c r="C24" s="68">
        <v>2005</v>
      </c>
      <c r="D24" s="9" t="s">
        <v>6</v>
      </c>
      <c r="E24" s="9" t="s">
        <v>249</v>
      </c>
      <c r="F24" s="23">
        <v>22.610399999999998</v>
      </c>
    </row>
    <row r="25" spans="1:6">
      <c r="A25" s="19" t="s">
        <v>26</v>
      </c>
      <c r="B25" s="19" t="s">
        <v>359</v>
      </c>
      <c r="C25" s="68">
        <v>2005</v>
      </c>
      <c r="D25" s="9" t="s">
        <v>6</v>
      </c>
      <c r="E25" s="9" t="s">
        <v>249</v>
      </c>
      <c r="F25" s="23">
        <v>20.556899999999999</v>
      </c>
    </row>
    <row r="26" spans="1:6">
      <c r="A26" s="19" t="s">
        <v>27</v>
      </c>
      <c r="B26" s="19" t="s">
        <v>360</v>
      </c>
      <c r="C26" s="68">
        <v>2005</v>
      </c>
      <c r="D26" s="9" t="s">
        <v>6</v>
      </c>
      <c r="E26" s="9" t="s">
        <v>249</v>
      </c>
      <c r="F26" s="23">
        <v>23.425999999999998</v>
      </c>
    </row>
    <row r="27" spans="1:6">
      <c r="A27" s="19" t="s">
        <v>28</v>
      </c>
      <c r="B27" s="19" t="s">
        <v>361</v>
      </c>
      <c r="C27" s="68">
        <v>2005</v>
      </c>
      <c r="D27" s="9" t="s">
        <v>6</v>
      </c>
      <c r="E27" s="9" t="s">
        <v>249</v>
      </c>
      <c r="F27" s="23">
        <v>18.870699999999999</v>
      </c>
    </row>
    <row r="28" spans="1:6">
      <c r="A28" s="19" t="s">
        <v>29</v>
      </c>
      <c r="B28" s="19" t="s">
        <v>362</v>
      </c>
      <c r="C28" s="68">
        <v>2005</v>
      </c>
      <c r="D28" s="9" t="s">
        <v>6</v>
      </c>
      <c r="E28" s="9" t="s">
        <v>249</v>
      </c>
      <c r="F28" s="23">
        <v>18.7394</v>
      </c>
    </row>
    <row r="29" spans="1:6">
      <c r="A29" s="19" t="s">
        <v>30</v>
      </c>
      <c r="B29" s="19" t="s">
        <v>363</v>
      </c>
      <c r="C29" s="68">
        <v>2005</v>
      </c>
      <c r="D29" s="9" t="s">
        <v>6</v>
      </c>
      <c r="E29" s="9" t="s">
        <v>249</v>
      </c>
      <c r="F29" s="23">
        <v>25.515899999999998</v>
      </c>
    </row>
    <row r="30" spans="1:6">
      <c r="A30" s="19" t="s">
        <v>31</v>
      </c>
      <c r="B30" s="19" t="s">
        <v>364</v>
      </c>
      <c r="C30" s="68">
        <v>2005</v>
      </c>
      <c r="D30" s="9" t="s">
        <v>6</v>
      </c>
      <c r="E30" s="9" t="s">
        <v>249</v>
      </c>
      <c r="F30" s="23">
        <v>19.600200000000001</v>
      </c>
    </row>
    <row r="31" spans="1:6">
      <c r="A31" s="19" t="s">
        <v>32</v>
      </c>
      <c r="B31" s="19" t="s">
        <v>365</v>
      </c>
      <c r="C31" s="68">
        <v>2005</v>
      </c>
      <c r="D31" s="9" t="s">
        <v>6</v>
      </c>
      <c r="E31" s="9" t="s">
        <v>249</v>
      </c>
      <c r="F31" s="23">
        <v>23.337800000000001</v>
      </c>
    </row>
    <row r="32" spans="1:6">
      <c r="A32" s="19" t="s">
        <v>33</v>
      </c>
      <c r="B32" s="19" t="s">
        <v>366</v>
      </c>
      <c r="C32" s="68">
        <v>2005</v>
      </c>
      <c r="D32" s="9" t="s">
        <v>6</v>
      </c>
      <c r="E32" s="9" t="s">
        <v>249</v>
      </c>
      <c r="F32" s="23">
        <v>23.968499999999999</v>
      </c>
    </row>
    <row r="33" spans="1:6">
      <c r="A33" s="19" t="s">
        <v>34</v>
      </c>
      <c r="B33" s="19" t="s">
        <v>367</v>
      </c>
      <c r="C33" s="68">
        <v>2005</v>
      </c>
      <c r="D33" s="9" t="s">
        <v>6</v>
      </c>
      <c r="E33" s="9" t="s">
        <v>249</v>
      </c>
      <c r="F33" s="23">
        <v>19.7361</v>
      </c>
    </row>
    <row r="34" spans="1:6">
      <c r="A34" s="19" t="s">
        <v>35</v>
      </c>
      <c r="B34" s="19" t="s">
        <v>368</v>
      </c>
      <c r="C34" s="68">
        <v>2005</v>
      </c>
      <c r="D34" s="9" t="s">
        <v>6</v>
      </c>
      <c r="E34" s="9" t="s">
        <v>249</v>
      </c>
      <c r="F34" s="23">
        <v>31.247800000000002</v>
      </c>
    </row>
    <row r="35" spans="1:6">
      <c r="A35" s="99" t="s">
        <v>3</v>
      </c>
      <c r="B35" s="57" t="s">
        <v>336</v>
      </c>
      <c r="C35" s="68">
        <v>2006</v>
      </c>
      <c r="D35" s="9" t="s">
        <v>6</v>
      </c>
      <c r="E35" s="9" t="s">
        <v>249</v>
      </c>
      <c r="F35" s="23">
        <v>22.854299999999999</v>
      </c>
    </row>
    <row r="36" spans="1:6">
      <c r="A36" s="99" t="s">
        <v>4</v>
      </c>
      <c r="B36" s="57" t="s">
        <v>337</v>
      </c>
      <c r="C36" s="68">
        <v>2006</v>
      </c>
      <c r="D36" s="9" t="s">
        <v>6</v>
      </c>
      <c r="E36" s="9" t="s">
        <v>249</v>
      </c>
      <c r="F36" s="23">
        <v>24.389399999999998</v>
      </c>
    </row>
    <row r="37" spans="1:6">
      <c r="A37" s="57" t="s">
        <v>5</v>
      </c>
      <c r="B37" s="57" t="s">
        <v>338</v>
      </c>
      <c r="C37" s="68">
        <v>2006</v>
      </c>
      <c r="D37" s="9" t="s">
        <v>6</v>
      </c>
      <c r="E37" s="9" t="s">
        <v>249</v>
      </c>
      <c r="F37" s="23">
        <v>16.501100000000001</v>
      </c>
    </row>
    <row r="38" spans="1:6">
      <c r="A38" s="57" t="s">
        <v>6</v>
      </c>
      <c r="B38" s="57" t="s">
        <v>339</v>
      </c>
      <c r="C38" s="68">
        <v>2006</v>
      </c>
      <c r="D38" s="9" t="s">
        <v>6</v>
      </c>
      <c r="E38" s="9" t="s">
        <v>249</v>
      </c>
      <c r="F38" s="23">
        <v>20.1571</v>
      </c>
    </row>
    <row r="39" spans="1:6">
      <c r="A39" s="57" t="s">
        <v>7</v>
      </c>
      <c r="B39" s="57" t="s">
        <v>340</v>
      </c>
      <c r="C39" s="68">
        <v>2006</v>
      </c>
      <c r="D39" s="9" t="s">
        <v>6</v>
      </c>
      <c r="E39" s="9" t="s">
        <v>249</v>
      </c>
      <c r="F39" s="23">
        <v>20.968800000000002</v>
      </c>
    </row>
    <row r="40" spans="1:6">
      <c r="A40" s="57" t="s">
        <v>8</v>
      </c>
      <c r="B40" s="57" t="s">
        <v>341</v>
      </c>
      <c r="C40" s="68">
        <v>2006</v>
      </c>
      <c r="D40" s="9" t="s">
        <v>6</v>
      </c>
      <c r="E40" s="9" t="s">
        <v>249</v>
      </c>
      <c r="F40" s="23">
        <v>27.854199999999999</v>
      </c>
    </row>
    <row r="41" spans="1:6">
      <c r="A41" s="57" t="s">
        <v>9</v>
      </c>
      <c r="B41" s="57" t="s">
        <v>342</v>
      </c>
      <c r="C41" s="68">
        <v>2006</v>
      </c>
      <c r="D41" s="9" t="s">
        <v>6</v>
      </c>
      <c r="E41" s="9" t="s">
        <v>249</v>
      </c>
      <c r="F41" s="23">
        <v>17.658100000000001</v>
      </c>
    </row>
    <row r="42" spans="1:6">
      <c r="A42" s="57" t="s">
        <v>10</v>
      </c>
      <c r="B42" s="57" t="s">
        <v>343</v>
      </c>
      <c r="C42" s="68">
        <v>2006</v>
      </c>
      <c r="D42" s="9" t="s">
        <v>6</v>
      </c>
      <c r="E42" s="9" t="s">
        <v>249</v>
      </c>
      <c r="F42" s="23">
        <v>30.7867</v>
      </c>
    </row>
    <row r="43" spans="1:6">
      <c r="A43" s="57" t="s">
        <v>11</v>
      </c>
      <c r="B43" s="57" t="s">
        <v>344</v>
      </c>
      <c r="C43" s="68">
        <v>2006</v>
      </c>
      <c r="D43" s="9" t="s">
        <v>6</v>
      </c>
      <c r="E43" s="9" t="s">
        <v>249</v>
      </c>
      <c r="F43" s="23">
        <v>20.009599999999999</v>
      </c>
    </row>
    <row r="44" spans="1:6">
      <c r="A44" s="57" t="s">
        <v>12</v>
      </c>
      <c r="B44" s="57" t="s">
        <v>345</v>
      </c>
      <c r="C44" s="68">
        <v>2006</v>
      </c>
      <c r="D44" s="9" t="s">
        <v>6</v>
      </c>
      <c r="E44" s="9" t="s">
        <v>249</v>
      </c>
      <c r="F44" s="23">
        <v>19.3233</v>
      </c>
    </row>
    <row r="45" spans="1:6">
      <c r="A45" s="57" t="s">
        <v>13</v>
      </c>
      <c r="B45" s="57" t="s">
        <v>346</v>
      </c>
      <c r="C45" s="68">
        <v>2006</v>
      </c>
      <c r="D45" s="9" t="s">
        <v>6</v>
      </c>
      <c r="E45" s="9" t="s">
        <v>249</v>
      </c>
      <c r="F45" s="23">
        <v>23.921099999999999</v>
      </c>
    </row>
    <row r="46" spans="1:6">
      <c r="A46" s="57" t="s">
        <v>14</v>
      </c>
      <c r="B46" s="57" t="s">
        <v>347</v>
      </c>
      <c r="C46" s="68">
        <v>2006</v>
      </c>
      <c r="D46" s="9" t="s">
        <v>6</v>
      </c>
      <c r="E46" s="9" t="s">
        <v>249</v>
      </c>
      <c r="F46" s="23">
        <v>29.025700000000001</v>
      </c>
    </row>
    <row r="47" spans="1:6">
      <c r="A47" s="57" t="s">
        <v>15</v>
      </c>
      <c r="B47" s="57" t="s">
        <v>348</v>
      </c>
      <c r="C47" s="68">
        <v>2006</v>
      </c>
      <c r="D47" s="9" t="s">
        <v>6</v>
      </c>
      <c r="E47" s="9" t="s">
        <v>249</v>
      </c>
      <c r="F47" s="23">
        <v>29.5977</v>
      </c>
    </row>
    <row r="48" spans="1:6">
      <c r="A48" s="57" t="s">
        <v>16</v>
      </c>
      <c r="B48" s="57" t="s">
        <v>349</v>
      </c>
      <c r="C48" s="68">
        <v>2006</v>
      </c>
      <c r="D48" s="9" t="s">
        <v>6</v>
      </c>
      <c r="E48" s="9" t="s">
        <v>249</v>
      </c>
      <c r="F48" s="23">
        <v>24.723299999999998</v>
      </c>
    </row>
    <row r="49" spans="1:6">
      <c r="A49" s="57" t="s">
        <v>17</v>
      </c>
      <c r="B49" s="57" t="s">
        <v>350</v>
      </c>
      <c r="C49" s="68">
        <v>2006</v>
      </c>
      <c r="D49" s="9" t="s">
        <v>6</v>
      </c>
      <c r="E49" s="9" t="s">
        <v>249</v>
      </c>
      <c r="F49" s="23">
        <v>20.808299999999999</v>
      </c>
    </row>
    <row r="50" spans="1:6">
      <c r="A50" s="57" t="s">
        <v>18</v>
      </c>
      <c r="B50" s="57" t="s">
        <v>351</v>
      </c>
      <c r="C50" s="68">
        <v>2006</v>
      </c>
      <c r="D50" s="9" t="s">
        <v>6</v>
      </c>
      <c r="E50" s="9" t="s">
        <v>249</v>
      </c>
      <c r="F50" s="23">
        <v>22.327999999999999</v>
      </c>
    </row>
    <row r="51" spans="1:6">
      <c r="A51" s="57" t="s">
        <v>19</v>
      </c>
      <c r="B51" s="57" t="s">
        <v>352</v>
      </c>
      <c r="C51" s="68">
        <v>2006</v>
      </c>
      <c r="D51" s="9" t="s">
        <v>6</v>
      </c>
      <c r="E51" s="9" t="s">
        <v>249</v>
      </c>
      <c r="F51" s="23">
        <v>23.8172</v>
      </c>
    </row>
    <row r="52" spans="1:6">
      <c r="A52" s="57" t="s">
        <v>20</v>
      </c>
      <c r="B52" s="57" t="s">
        <v>353</v>
      </c>
      <c r="C52" s="68">
        <v>2006</v>
      </c>
      <c r="D52" s="9" t="s">
        <v>6</v>
      </c>
      <c r="E52" s="9" t="s">
        <v>249</v>
      </c>
      <c r="F52" s="23">
        <v>18.676300000000001</v>
      </c>
    </row>
    <row r="53" spans="1:6">
      <c r="A53" s="57" t="s">
        <v>21</v>
      </c>
      <c r="B53" s="57" t="s">
        <v>354</v>
      </c>
      <c r="C53" s="68">
        <v>2006</v>
      </c>
      <c r="D53" s="9" t="s">
        <v>6</v>
      </c>
      <c r="E53" s="9" t="s">
        <v>249</v>
      </c>
      <c r="F53" s="23">
        <v>19.619199999999999</v>
      </c>
    </row>
    <row r="54" spans="1:6">
      <c r="A54" s="57" t="s">
        <v>22</v>
      </c>
      <c r="B54" s="57" t="s">
        <v>355</v>
      </c>
      <c r="C54" s="68">
        <v>2006</v>
      </c>
      <c r="D54" s="9" t="s">
        <v>6</v>
      </c>
      <c r="E54" s="9" t="s">
        <v>249</v>
      </c>
      <c r="F54" s="23">
        <v>22.8874</v>
      </c>
    </row>
    <row r="55" spans="1:6">
      <c r="A55" s="57" t="s">
        <v>23</v>
      </c>
      <c r="B55" s="57" t="s">
        <v>356</v>
      </c>
      <c r="C55" s="68">
        <v>2006</v>
      </c>
      <c r="D55" s="9" t="s">
        <v>6</v>
      </c>
      <c r="E55" s="9" t="s">
        <v>249</v>
      </c>
      <c r="F55" s="23">
        <v>24.317699999999999</v>
      </c>
    </row>
    <row r="56" spans="1:6">
      <c r="A56" s="57" t="s">
        <v>24</v>
      </c>
      <c r="B56" s="57" t="s">
        <v>357</v>
      </c>
      <c r="C56" s="68">
        <v>2006</v>
      </c>
      <c r="D56" s="9" t="s">
        <v>6</v>
      </c>
      <c r="E56" s="9" t="s">
        <v>249</v>
      </c>
      <c r="F56" s="23">
        <v>22.157900000000001</v>
      </c>
    </row>
    <row r="57" spans="1:6">
      <c r="A57" s="57" t="s">
        <v>25</v>
      </c>
      <c r="B57" s="57" t="s">
        <v>358</v>
      </c>
      <c r="C57" s="68">
        <v>2006</v>
      </c>
      <c r="D57" s="9" t="s">
        <v>6</v>
      </c>
      <c r="E57" s="9" t="s">
        <v>249</v>
      </c>
      <c r="F57" s="23">
        <v>23.0014</v>
      </c>
    </row>
    <row r="58" spans="1:6">
      <c r="A58" s="57" t="s">
        <v>26</v>
      </c>
      <c r="B58" s="57" t="s">
        <v>359</v>
      </c>
      <c r="C58" s="68">
        <v>2006</v>
      </c>
      <c r="D58" s="9" t="s">
        <v>6</v>
      </c>
      <c r="E58" s="9" t="s">
        <v>249</v>
      </c>
      <c r="F58" s="23">
        <v>19.7727</v>
      </c>
    </row>
    <row r="59" spans="1:6">
      <c r="A59" s="57" t="s">
        <v>27</v>
      </c>
      <c r="B59" s="57" t="s">
        <v>360</v>
      </c>
      <c r="C59" s="68">
        <v>2006</v>
      </c>
      <c r="D59" s="9" t="s">
        <v>6</v>
      </c>
      <c r="E59" s="9" t="s">
        <v>249</v>
      </c>
      <c r="F59" s="23">
        <v>22.839500000000001</v>
      </c>
    </row>
    <row r="60" spans="1:6">
      <c r="A60" s="57" t="s">
        <v>28</v>
      </c>
      <c r="B60" s="57" t="s">
        <v>361</v>
      </c>
      <c r="C60" s="68">
        <v>2006</v>
      </c>
      <c r="D60" s="9" t="s">
        <v>6</v>
      </c>
      <c r="E60" s="9" t="s">
        <v>249</v>
      </c>
      <c r="F60" s="23">
        <v>18.514500000000002</v>
      </c>
    </row>
    <row r="61" spans="1:6">
      <c r="A61" s="57" t="s">
        <v>29</v>
      </c>
      <c r="B61" s="57" t="s">
        <v>362</v>
      </c>
      <c r="C61" s="68">
        <v>2006</v>
      </c>
      <c r="D61" s="9" t="s">
        <v>6</v>
      </c>
      <c r="E61" s="9" t="s">
        <v>249</v>
      </c>
      <c r="F61" s="23">
        <v>18.184799999999999</v>
      </c>
    </row>
    <row r="62" spans="1:6">
      <c r="A62" s="57" t="s">
        <v>30</v>
      </c>
      <c r="B62" s="57" t="s">
        <v>363</v>
      </c>
      <c r="C62" s="68">
        <v>2006</v>
      </c>
      <c r="D62" s="9" t="s">
        <v>6</v>
      </c>
      <c r="E62" s="9" t="s">
        <v>249</v>
      </c>
      <c r="F62" s="23">
        <v>23.442299999999999</v>
      </c>
    </row>
    <row r="63" spans="1:6">
      <c r="A63" s="57" t="s">
        <v>31</v>
      </c>
      <c r="B63" s="57" t="s">
        <v>364</v>
      </c>
      <c r="C63" s="68">
        <v>2006</v>
      </c>
      <c r="D63" s="9" t="s">
        <v>6</v>
      </c>
      <c r="E63" s="9" t="s">
        <v>249</v>
      </c>
      <c r="F63" s="23">
        <v>20.8445</v>
      </c>
    </row>
    <row r="64" spans="1:6">
      <c r="A64" s="57" t="s">
        <v>32</v>
      </c>
      <c r="B64" s="57" t="s">
        <v>365</v>
      </c>
      <c r="C64" s="68">
        <v>2006</v>
      </c>
      <c r="D64" s="9" t="s">
        <v>6</v>
      </c>
      <c r="E64" s="9" t="s">
        <v>249</v>
      </c>
      <c r="F64" s="23">
        <v>25.21</v>
      </c>
    </row>
    <row r="65" spans="1:6">
      <c r="A65" s="57" t="s">
        <v>33</v>
      </c>
      <c r="B65" s="57" t="s">
        <v>366</v>
      </c>
      <c r="C65" s="68">
        <v>2006</v>
      </c>
      <c r="D65" s="9" t="s">
        <v>6</v>
      </c>
      <c r="E65" s="9" t="s">
        <v>249</v>
      </c>
      <c r="F65" s="23">
        <v>23.209900000000001</v>
      </c>
    </row>
    <row r="66" spans="1:6">
      <c r="A66" s="57" t="s">
        <v>34</v>
      </c>
      <c r="B66" s="57" t="s">
        <v>367</v>
      </c>
      <c r="C66" s="68">
        <v>2006</v>
      </c>
      <c r="D66" s="9" t="s">
        <v>6</v>
      </c>
      <c r="E66" s="9" t="s">
        <v>249</v>
      </c>
      <c r="F66" s="23">
        <v>18.934699999999999</v>
      </c>
    </row>
    <row r="67" spans="1:6">
      <c r="A67" s="57" t="s">
        <v>35</v>
      </c>
      <c r="B67" s="57" t="s">
        <v>368</v>
      </c>
      <c r="C67" s="68">
        <v>2006</v>
      </c>
      <c r="D67" s="9" t="s">
        <v>6</v>
      </c>
      <c r="E67" s="9" t="s">
        <v>249</v>
      </c>
      <c r="F67" s="23">
        <v>29.823899999999998</v>
      </c>
    </row>
    <row r="68" spans="1:6">
      <c r="A68" s="99" t="s">
        <v>3</v>
      </c>
      <c r="B68" s="57" t="s">
        <v>336</v>
      </c>
      <c r="C68" s="68">
        <v>2007</v>
      </c>
      <c r="D68" s="9" t="s">
        <v>6</v>
      </c>
      <c r="E68" s="9" t="s">
        <v>249</v>
      </c>
      <c r="F68" s="23">
        <v>22.582100000000001</v>
      </c>
    </row>
    <row r="69" spans="1:6">
      <c r="A69" s="99" t="s">
        <v>4</v>
      </c>
      <c r="B69" s="57" t="s">
        <v>337</v>
      </c>
      <c r="C69" s="68">
        <v>2007</v>
      </c>
      <c r="D69" s="9" t="s">
        <v>6</v>
      </c>
      <c r="E69" s="9" t="s">
        <v>249</v>
      </c>
      <c r="F69" s="23">
        <v>25.3217</v>
      </c>
    </row>
    <row r="70" spans="1:6">
      <c r="A70" s="57" t="s">
        <v>5</v>
      </c>
      <c r="B70" s="57" t="s">
        <v>338</v>
      </c>
      <c r="C70" s="68">
        <v>2007</v>
      </c>
      <c r="D70" s="9" t="s">
        <v>6</v>
      </c>
      <c r="E70" s="9" t="s">
        <v>249</v>
      </c>
      <c r="F70" s="23">
        <v>18.686699999999998</v>
      </c>
    </row>
    <row r="71" spans="1:6">
      <c r="A71" s="57" t="s">
        <v>6</v>
      </c>
      <c r="B71" s="57" t="s">
        <v>339</v>
      </c>
      <c r="C71" s="68">
        <v>2007</v>
      </c>
      <c r="D71" s="9" t="s">
        <v>6</v>
      </c>
      <c r="E71" s="9" t="s">
        <v>249</v>
      </c>
      <c r="F71" s="23">
        <v>17.8935</v>
      </c>
    </row>
    <row r="72" spans="1:6">
      <c r="A72" s="57" t="s">
        <v>7</v>
      </c>
      <c r="B72" s="57" t="s">
        <v>340</v>
      </c>
      <c r="C72" s="68">
        <v>2007</v>
      </c>
      <c r="D72" s="9" t="s">
        <v>6</v>
      </c>
      <c r="E72" s="9" t="s">
        <v>249</v>
      </c>
      <c r="F72" s="23">
        <v>23.454000000000001</v>
      </c>
    </row>
    <row r="73" spans="1:6">
      <c r="A73" s="57" t="s">
        <v>8</v>
      </c>
      <c r="B73" s="57" t="s">
        <v>341</v>
      </c>
      <c r="C73" s="68">
        <v>2007</v>
      </c>
      <c r="D73" s="9" t="s">
        <v>6</v>
      </c>
      <c r="E73" s="9" t="s">
        <v>249</v>
      </c>
      <c r="F73" s="23">
        <v>23.5746</v>
      </c>
    </row>
    <row r="74" spans="1:6">
      <c r="A74" s="57" t="s">
        <v>9</v>
      </c>
      <c r="B74" s="57" t="s">
        <v>342</v>
      </c>
      <c r="C74" s="68">
        <v>2007</v>
      </c>
      <c r="D74" s="9" t="s">
        <v>6</v>
      </c>
      <c r="E74" s="9" t="s">
        <v>249</v>
      </c>
      <c r="F74" s="23">
        <v>17.9239</v>
      </c>
    </row>
    <row r="75" spans="1:6">
      <c r="A75" s="57" t="s">
        <v>10</v>
      </c>
      <c r="B75" s="57" t="s">
        <v>343</v>
      </c>
      <c r="C75" s="68">
        <v>2007</v>
      </c>
      <c r="D75" s="9" t="s">
        <v>6</v>
      </c>
      <c r="E75" s="9" t="s">
        <v>249</v>
      </c>
      <c r="F75" s="23">
        <v>29.8111</v>
      </c>
    </row>
    <row r="76" spans="1:6">
      <c r="A76" s="57" t="s">
        <v>11</v>
      </c>
      <c r="B76" s="57" t="s">
        <v>344</v>
      </c>
      <c r="C76" s="68">
        <v>2007</v>
      </c>
      <c r="D76" s="9" t="s">
        <v>6</v>
      </c>
      <c r="E76" s="9" t="s">
        <v>249</v>
      </c>
      <c r="F76" s="23">
        <v>22.836500000000001</v>
      </c>
    </row>
    <row r="77" spans="1:6">
      <c r="A77" s="57" t="s">
        <v>12</v>
      </c>
      <c r="B77" s="57" t="s">
        <v>345</v>
      </c>
      <c r="C77" s="68">
        <v>2007</v>
      </c>
      <c r="D77" s="9" t="s">
        <v>6</v>
      </c>
      <c r="E77" s="9" t="s">
        <v>249</v>
      </c>
      <c r="F77" s="23">
        <v>17.307200000000002</v>
      </c>
    </row>
    <row r="78" spans="1:6">
      <c r="A78" s="57" t="s">
        <v>13</v>
      </c>
      <c r="B78" s="57" t="s">
        <v>346</v>
      </c>
      <c r="C78" s="68">
        <v>2007</v>
      </c>
      <c r="D78" s="9" t="s">
        <v>6</v>
      </c>
      <c r="E78" s="9" t="s">
        <v>249</v>
      </c>
      <c r="F78" s="23">
        <v>23.009899999999998</v>
      </c>
    </row>
    <row r="79" spans="1:6">
      <c r="A79" s="57" t="s">
        <v>14</v>
      </c>
      <c r="B79" s="57" t="s">
        <v>347</v>
      </c>
      <c r="C79" s="68">
        <v>2007</v>
      </c>
      <c r="D79" s="9" t="s">
        <v>6</v>
      </c>
      <c r="E79" s="9" t="s">
        <v>249</v>
      </c>
      <c r="F79" s="23">
        <v>26.473299999999998</v>
      </c>
    </row>
    <row r="80" spans="1:6">
      <c r="A80" s="57" t="s">
        <v>15</v>
      </c>
      <c r="B80" s="57" t="s">
        <v>348</v>
      </c>
      <c r="C80" s="68">
        <v>2007</v>
      </c>
      <c r="D80" s="9" t="s">
        <v>6</v>
      </c>
      <c r="E80" s="9" t="s">
        <v>249</v>
      </c>
      <c r="F80" s="23">
        <v>25.2898</v>
      </c>
    </row>
    <row r="81" spans="1:6">
      <c r="A81" s="57" t="s">
        <v>16</v>
      </c>
      <c r="B81" s="57" t="s">
        <v>349</v>
      </c>
      <c r="C81" s="68">
        <v>2007</v>
      </c>
      <c r="D81" s="9" t="s">
        <v>6</v>
      </c>
      <c r="E81" s="9" t="s">
        <v>249</v>
      </c>
      <c r="F81" s="23">
        <v>25.342300000000002</v>
      </c>
    </row>
    <row r="82" spans="1:6">
      <c r="A82" s="57" t="s">
        <v>17</v>
      </c>
      <c r="B82" s="57" t="s">
        <v>350</v>
      </c>
      <c r="C82" s="68">
        <v>2007</v>
      </c>
      <c r="D82" s="9" t="s">
        <v>6</v>
      </c>
      <c r="E82" s="9" t="s">
        <v>249</v>
      </c>
      <c r="F82" s="23">
        <v>20.280100000000001</v>
      </c>
    </row>
    <row r="83" spans="1:6">
      <c r="A83" s="57" t="s">
        <v>18</v>
      </c>
      <c r="B83" s="57" t="s">
        <v>351</v>
      </c>
      <c r="C83" s="68">
        <v>2007</v>
      </c>
      <c r="D83" s="9" t="s">
        <v>6</v>
      </c>
      <c r="E83" s="9" t="s">
        <v>249</v>
      </c>
      <c r="F83" s="23">
        <v>22.004899999999999</v>
      </c>
    </row>
    <row r="84" spans="1:6">
      <c r="A84" s="57" t="s">
        <v>19</v>
      </c>
      <c r="B84" s="57" t="s">
        <v>352</v>
      </c>
      <c r="C84" s="68">
        <v>2007</v>
      </c>
      <c r="D84" s="9" t="s">
        <v>6</v>
      </c>
      <c r="E84" s="9" t="s">
        <v>249</v>
      </c>
      <c r="F84" s="23">
        <v>27.8658</v>
      </c>
    </row>
    <row r="85" spans="1:6">
      <c r="A85" s="57" t="s">
        <v>20</v>
      </c>
      <c r="B85" s="57" t="s">
        <v>353</v>
      </c>
      <c r="C85" s="68">
        <v>2007</v>
      </c>
      <c r="D85" s="9" t="s">
        <v>6</v>
      </c>
      <c r="E85" s="9" t="s">
        <v>249</v>
      </c>
      <c r="F85" s="23">
        <v>20.412400000000002</v>
      </c>
    </row>
    <row r="86" spans="1:6">
      <c r="A86" s="57" t="s">
        <v>21</v>
      </c>
      <c r="B86" s="57" t="s">
        <v>354</v>
      </c>
      <c r="C86" s="68">
        <v>2007</v>
      </c>
      <c r="D86" s="9" t="s">
        <v>6</v>
      </c>
      <c r="E86" s="9" t="s">
        <v>249</v>
      </c>
      <c r="F86" s="23">
        <v>19.794899999999998</v>
      </c>
    </row>
    <row r="87" spans="1:6">
      <c r="A87" s="57" t="s">
        <v>22</v>
      </c>
      <c r="B87" s="57" t="s">
        <v>355</v>
      </c>
      <c r="C87" s="68">
        <v>2007</v>
      </c>
      <c r="D87" s="9" t="s">
        <v>6</v>
      </c>
      <c r="E87" s="9" t="s">
        <v>249</v>
      </c>
      <c r="F87" s="23">
        <v>21.340699999999998</v>
      </c>
    </row>
    <row r="88" spans="1:6">
      <c r="A88" s="57" t="s">
        <v>23</v>
      </c>
      <c r="B88" s="57" t="s">
        <v>356</v>
      </c>
      <c r="C88" s="68">
        <v>2007</v>
      </c>
      <c r="D88" s="9" t="s">
        <v>6</v>
      </c>
      <c r="E88" s="9" t="s">
        <v>249</v>
      </c>
      <c r="F88" s="23">
        <v>26.5444</v>
      </c>
    </row>
    <row r="89" spans="1:6">
      <c r="A89" s="57" t="s">
        <v>24</v>
      </c>
      <c r="B89" s="57" t="s">
        <v>357</v>
      </c>
      <c r="C89" s="68">
        <v>2007</v>
      </c>
      <c r="D89" s="9" t="s">
        <v>6</v>
      </c>
      <c r="E89" s="9" t="s">
        <v>249</v>
      </c>
      <c r="F89" s="23">
        <v>21.346699999999998</v>
      </c>
    </row>
    <row r="90" spans="1:6">
      <c r="A90" s="57" t="s">
        <v>25</v>
      </c>
      <c r="B90" s="57" t="s">
        <v>358</v>
      </c>
      <c r="C90" s="68">
        <v>2007</v>
      </c>
      <c r="D90" s="9" t="s">
        <v>6</v>
      </c>
      <c r="E90" s="9" t="s">
        <v>249</v>
      </c>
      <c r="F90" s="23">
        <v>22.552700000000002</v>
      </c>
    </row>
    <row r="91" spans="1:6">
      <c r="A91" s="57" t="s">
        <v>26</v>
      </c>
      <c r="B91" s="57" t="s">
        <v>359</v>
      </c>
      <c r="C91" s="68">
        <v>2007</v>
      </c>
      <c r="D91" s="9" t="s">
        <v>6</v>
      </c>
      <c r="E91" s="9" t="s">
        <v>249</v>
      </c>
      <c r="F91" s="23">
        <v>18.777799999999999</v>
      </c>
    </row>
    <row r="92" spans="1:6">
      <c r="A92" s="57" t="s">
        <v>27</v>
      </c>
      <c r="B92" s="57" t="s">
        <v>360</v>
      </c>
      <c r="C92" s="68">
        <v>2007</v>
      </c>
      <c r="D92" s="9" t="s">
        <v>6</v>
      </c>
      <c r="E92" s="9" t="s">
        <v>249</v>
      </c>
      <c r="F92" s="23">
        <v>24.624400000000001</v>
      </c>
    </row>
    <row r="93" spans="1:6">
      <c r="A93" s="57" t="s">
        <v>28</v>
      </c>
      <c r="B93" s="57" t="s">
        <v>361</v>
      </c>
      <c r="C93" s="68">
        <v>2007</v>
      </c>
      <c r="D93" s="9" t="s">
        <v>6</v>
      </c>
      <c r="E93" s="9" t="s">
        <v>249</v>
      </c>
      <c r="F93" s="23">
        <v>21.033300000000001</v>
      </c>
    </row>
    <row r="94" spans="1:6">
      <c r="A94" s="57" t="s">
        <v>29</v>
      </c>
      <c r="B94" s="57" t="s">
        <v>362</v>
      </c>
      <c r="C94" s="68">
        <v>2007</v>
      </c>
      <c r="D94" s="9" t="s">
        <v>6</v>
      </c>
      <c r="E94" s="9" t="s">
        <v>249</v>
      </c>
      <c r="F94" s="23">
        <v>16.103000000000002</v>
      </c>
    </row>
    <row r="95" spans="1:6">
      <c r="A95" s="57" t="s">
        <v>30</v>
      </c>
      <c r="B95" s="57" t="s">
        <v>363</v>
      </c>
      <c r="C95" s="68">
        <v>2007</v>
      </c>
      <c r="D95" s="9" t="s">
        <v>6</v>
      </c>
      <c r="E95" s="9" t="s">
        <v>249</v>
      </c>
      <c r="F95" s="23">
        <v>25.7455</v>
      </c>
    </row>
    <row r="96" spans="1:6">
      <c r="A96" s="57" t="s">
        <v>31</v>
      </c>
      <c r="B96" s="57" t="s">
        <v>364</v>
      </c>
      <c r="C96" s="68">
        <v>2007</v>
      </c>
      <c r="D96" s="9" t="s">
        <v>6</v>
      </c>
      <c r="E96" s="9" t="s">
        <v>249</v>
      </c>
      <c r="F96" s="23">
        <v>21.939</v>
      </c>
    </row>
    <row r="97" spans="1:6">
      <c r="A97" s="57" t="s">
        <v>32</v>
      </c>
      <c r="B97" s="57" t="s">
        <v>365</v>
      </c>
      <c r="C97" s="68">
        <v>2007</v>
      </c>
      <c r="D97" s="9" t="s">
        <v>6</v>
      </c>
      <c r="E97" s="9" t="s">
        <v>249</v>
      </c>
      <c r="F97" s="23">
        <v>24.011399999999998</v>
      </c>
    </row>
    <row r="98" spans="1:6">
      <c r="A98" s="57" t="s">
        <v>33</v>
      </c>
      <c r="B98" s="57" t="s">
        <v>366</v>
      </c>
      <c r="C98" s="68">
        <v>2007</v>
      </c>
      <c r="D98" s="9" t="s">
        <v>6</v>
      </c>
      <c r="E98" s="9" t="s">
        <v>249</v>
      </c>
      <c r="F98" s="23">
        <v>22.269200000000001</v>
      </c>
    </row>
    <row r="99" spans="1:6">
      <c r="A99" s="57" t="s">
        <v>34</v>
      </c>
      <c r="B99" s="57" t="s">
        <v>367</v>
      </c>
      <c r="C99" s="68">
        <v>2007</v>
      </c>
      <c r="D99" s="9" t="s">
        <v>6</v>
      </c>
      <c r="E99" s="9" t="s">
        <v>249</v>
      </c>
      <c r="F99" s="23">
        <v>18.077200000000001</v>
      </c>
    </row>
    <row r="100" spans="1:6">
      <c r="A100" s="57" t="s">
        <v>35</v>
      </c>
      <c r="B100" s="57" t="s">
        <v>368</v>
      </c>
      <c r="C100" s="68">
        <v>2007</v>
      </c>
      <c r="D100" s="9" t="s">
        <v>6</v>
      </c>
      <c r="E100" s="9" t="s">
        <v>249</v>
      </c>
      <c r="F100" s="23">
        <v>32.0122</v>
      </c>
    </row>
    <row r="101" spans="1:6">
      <c r="A101" s="99" t="s">
        <v>3</v>
      </c>
      <c r="B101" s="57" t="s">
        <v>336</v>
      </c>
      <c r="C101" s="68">
        <v>2008</v>
      </c>
      <c r="D101" s="9" t="s">
        <v>6</v>
      </c>
      <c r="E101" s="9" t="s">
        <v>249</v>
      </c>
      <c r="F101" s="23">
        <v>22.982099999999999</v>
      </c>
    </row>
    <row r="102" spans="1:6">
      <c r="A102" s="99" t="s">
        <v>4</v>
      </c>
      <c r="B102" s="57" t="s">
        <v>337</v>
      </c>
      <c r="C102" s="68">
        <v>2008</v>
      </c>
      <c r="D102" s="9" t="s">
        <v>6</v>
      </c>
      <c r="E102" s="9" t="s">
        <v>249</v>
      </c>
      <c r="F102" s="23">
        <v>25.587499999999999</v>
      </c>
    </row>
    <row r="103" spans="1:6">
      <c r="A103" s="57" t="s">
        <v>5</v>
      </c>
      <c r="B103" s="57" t="s">
        <v>338</v>
      </c>
      <c r="C103" s="68">
        <v>2008</v>
      </c>
      <c r="D103" s="9" t="s">
        <v>6</v>
      </c>
      <c r="E103" s="9" t="s">
        <v>249</v>
      </c>
      <c r="F103" s="23">
        <v>20.826000000000001</v>
      </c>
    </row>
    <row r="104" spans="1:6">
      <c r="A104" s="57" t="s">
        <v>6</v>
      </c>
      <c r="B104" s="57" t="s">
        <v>339</v>
      </c>
      <c r="C104" s="68">
        <v>2008</v>
      </c>
      <c r="D104" s="9" t="s">
        <v>6</v>
      </c>
      <c r="E104" s="9" t="s">
        <v>249</v>
      </c>
      <c r="F104" s="23">
        <v>18.354600000000001</v>
      </c>
    </row>
    <row r="105" spans="1:6">
      <c r="A105" s="57" t="s">
        <v>7</v>
      </c>
      <c r="B105" s="57" t="s">
        <v>340</v>
      </c>
      <c r="C105" s="68">
        <v>2008</v>
      </c>
      <c r="D105" s="9" t="s">
        <v>6</v>
      </c>
      <c r="E105" s="9" t="s">
        <v>249</v>
      </c>
      <c r="F105" s="23">
        <v>21.3658</v>
      </c>
    </row>
    <row r="106" spans="1:6">
      <c r="A106" s="57" t="s">
        <v>8</v>
      </c>
      <c r="B106" s="57" t="s">
        <v>341</v>
      </c>
      <c r="C106" s="68">
        <v>2008</v>
      </c>
      <c r="D106" s="9" t="s">
        <v>6</v>
      </c>
      <c r="E106" s="9" t="s">
        <v>249</v>
      </c>
      <c r="F106" s="23">
        <v>24.894400000000001</v>
      </c>
    </row>
    <row r="107" spans="1:6">
      <c r="A107" s="57" t="s">
        <v>9</v>
      </c>
      <c r="B107" s="57" t="s">
        <v>342</v>
      </c>
      <c r="C107" s="68">
        <v>2008</v>
      </c>
      <c r="D107" s="9" t="s">
        <v>6</v>
      </c>
      <c r="E107" s="9" t="s">
        <v>249</v>
      </c>
      <c r="F107" s="23">
        <v>17.359000000000002</v>
      </c>
    </row>
    <row r="108" spans="1:6">
      <c r="A108" s="57" t="s">
        <v>10</v>
      </c>
      <c r="B108" s="57" t="s">
        <v>343</v>
      </c>
      <c r="C108" s="68">
        <v>2008</v>
      </c>
      <c r="D108" s="9" t="s">
        <v>6</v>
      </c>
      <c r="E108" s="9" t="s">
        <v>249</v>
      </c>
      <c r="F108" s="23">
        <v>31.532800000000002</v>
      </c>
    </row>
    <row r="109" spans="1:6">
      <c r="A109" s="57" t="s">
        <v>11</v>
      </c>
      <c r="B109" s="57" t="s">
        <v>344</v>
      </c>
      <c r="C109" s="68">
        <v>2008</v>
      </c>
      <c r="D109" s="9" t="s">
        <v>6</v>
      </c>
      <c r="E109" s="9" t="s">
        <v>249</v>
      </c>
      <c r="F109" s="23">
        <v>21.644500000000001</v>
      </c>
    </row>
    <row r="110" spans="1:6">
      <c r="A110" s="57" t="s">
        <v>12</v>
      </c>
      <c r="B110" s="57" t="s">
        <v>345</v>
      </c>
      <c r="C110" s="68">
        <v>2008</v>
      </c>
      <c r="D110" s="9" t="s">
        <v>6</v>
      </c>
      <c r="E110" s="9" t="s">
        <v>249</v>
      </c>
      <c r="F110" s="23">
        <v>16.895800000000001</v>
      </c>
    </row>
    <row r="111" spans="1:6">
      <c r="A111" s="57" t="s">
        <v>13</v>
      </c>
      <c r="B111" s="57" t="s">
        <v>346</v>
      </c>
      <c r="C111" s="68">
        <v>2008</v>
      </c>
      <c r="D111" s="9" t="s">
        <v>6</v>
      </c>
      <c r="E111" s="9" t="s">
        <v>249</v>
      </c>
      <c r="F111" s="23">
        <v>24.3292</v>
      </c>
    </row>
    <row r="112" spans="1:6">
      <c r="A112" s="57" t="s">
        <v>14</v>
      </c>
      <c r="B112" s="57" t="s">
        <v>347</v>
      </c>
      <c r="C112" s="68">
        <v>2008</v>
      </c>
      <c r="D112" s="9" t="s">
        <v>6</v>
      </c>
      <c r="E112" s="9" t="s">
        <v>249</v>
      </c>
      <c r="F112" s="23">
        <v>26.265999999999998</v>
      </c>
    </row>
    <row r="113" spans="1:6">
      <c r="A113" s="57" t="s">
        <v>15</v>
      </c>
      <c r="B113" s="57" t="s">
        <v>348</v>
      </c>
      <c r="C113" s="68">
        <v>2008</v>
      </c>
      <c r="D113" s="9" t="s">
        <v>6</v>
      </c>
      <c r="E113" s="9" t="s">
        <v>249</v>
      </c>
      <c r="F113" s="23">
        <v>26.1129</v>
      </c>
    </row>
    <row r="114" spans="1:6">
      <c r="A114" s="57" t="s">
        <v>16</v>
      </c>
      <c r="B114" s="57" t="s">
        <v>349</v>
      </c>
      <c r="C114" s="68">
        <v>2008</v>
      </c>
      <c r="D114" s="9" t="s">
        <v>6</v>
      </c>
      <c r="E114" s="9" t="s">
        <v>249</v>
      </c>
      <c r="F114" s="23">
        <v>25.047599999999999</v>
      </c>
    </row>
    <row r="115" spans="1:6">
      <c r="A115" s="57" t="s">
        <v>17</v>
      </c>
      <c r="B115" s="57" t="s">
        <v>350</v>
      </c>
      <c r="C115" s="68">
        <v>2008</v>
      </c>
      <c r="D115" s="9" t="s">
        <v>6</v>
      </c>
      <c r="E115" s="9" t="s">
        <v>249</v>
      </c>
      <c r="F115" s="23">
        <v>20.334299999999999</v>
      </c>
    </row>
    <row r="116" spans="1:6">
      <c r="A116" s="57" t="s">
        <v>18</v>
      </c>
      <c r="B116" s="57" t="s">
        <v>351</v>
      </c>
      <c r="C116" s="68">
        <v>2008</v>
      </c>
      <c r="D116" s="9" t="s">
        <v>6</v>
      </c>
      <c r="E116" s="9" t="s">
        <v>249</v>
      </c>
      <c r="F116" s="23">
        <v>23.856300000000001</v>
      </c>
    </row>
    <row r="117" spans="1:6">
      <c r="A117" s="57" t="s">
        <v>19</v>
      </c>
      <c r="B117" s="57" t="s">
        <v>352</v>
      </c>
      <c r="C117" s="68">
        <v>2008</v>
      </c>
      <c r="D117" s="9" t="s">
        <v>6</v>
      </c>
      <c r="E117" s="9" t="s">
        <v>249</v>
      </c>
      <c r="F117" s="23">
        <v>28.200700000000001</v>
      </c>
    </row>
    <row r="118" spans="1:6">
      <c r="A118" s="57" t="s">
        <v>20</v>
      </c>
      <c r="B118" s="57" t="s">
        <v>353</v>
      </c>
      <c r="C118" s="68">
        <v>2008</v>
      </c>
      <c r="D118" s="9" t="s">
        <v>6</v>
      </c>
      <c r="E118" s="9" t="s">
        <v>249</v>
      </c>
      <c r="F118" s="23">
        <v>20.767600000000002</v>
      </c>
    </row>
    <row r="119" spans="1:6">
      <c r="A119" s="57" t="s">
        <v>21</v>
      </c>
      <c r="B119" s="57" t="s">
        <v>354</v>
      </c>
      <c r="C119" s="68">
        <v>2008</v>
      </c>
      <c r="D119" s="9" t="s">
        <v>6</v>
      </c>
      <c r="E119" s="9" t="s">
        <v>249</v>
      </c>
      <c r="F119" s="23">
        <v>20.003499999999999</v>
      </c>
    </row>
    <row r="120" spans="1:6">
      <c r="A120" s="57" t="s">
        <v>22</v>
      </c>
      <c r="B120" s="57" t="s">
        <v>355</v>
      </c>
      <c r="C120" s="68">
        <v>2008</v>
      </c>
      <c r="D120" s="9" t="s">
        <v>6</v>
      </c>
      <c r="E120" s="9" t="s">
        <v>249</v>
      </c>
      <c r="F120" s="23">
        <v>21.0776</v>
      </c>
    </row>
    <row r="121" spans="1:6">
      <c r="A121" s="57" t="s">
        <v>23</v>
      </c>
      <c r="B121" s="57" t="s">
        <v>356</v>
      </c>
      <c r="C121" s="68">
        <v>2008</v>
      </c>
      <c r="D121" s="9" t="s">
        <v>6</v>
      </c>
      <c r="E121" s="9" t="s">
        <v>249</v>
      </c>
      <c r="F121" s="23">
        <v>26.532</v>
      </c>
    </row>
    <row r="122" spans="1:6">
      <c r="A122" s="57" t="s">
        <v>24</v>
      </c>
      <c r="B122" s="57" t="s">
        <v>357</v>
      </c>
      <c r="C122" s="68">
        <v>2008</v>
      </c>
      <c r="D122" s="9" t="s">
        <v>6</v>
      </c>
      <c r="E122" s="9" t="s">
        <v>249</v>
      </c>
      <c r="F122" s="23">
        <v>20.292200000000001</v>
      </c>
    </row>
    <row r="123" spans="1:6">
      <c r="A123" s="57" t="s">
        <v>25</v>
      </c>
      <c r="B123" s="57" t="s">
        <v>358</v>
      </c>
      <c r="C123" s="68">
        <v>2008</v>
      </c>
      <c r="D123" s="9" t="s">
        <v>6</v>
      </c>
      <c r="E123" s="9" t="s">
        <v>249</v>
      </c>
      <c r="F123" s="23">
        <v>22.759499999999999</v>
      </c>
    </row>
    <row r="124" spans="1:6">
      <c r="A124" s="57" t="s">
        <v>26</v>
      </c>
      <c r="B124" s="57" t="s">
        <v>359</v>
      </c>
      <c r="C124" s="68">
        <v>2008</v>
      </c>
      <c r="D124" s="9" t="s">
        <v>6</v>
      </c>
      <c r="E124" s="9" t="s">
        <v>249</v>
      </c>
      <c r="F124" s="23">
        <v>18.233899999999998</v>
      </c>
    </row>
    <row r="125" spans="1:6">
      <c r="A125" s="57" t="s">
        <v>27</v>
      </c>
      <c r="B125" s="57" t="s">
        <v>360</v>
      </c>
      <c r="C125" s="68">
        <v>2008</v>
      </c>
      <c r="D125" s="9" t="s">
        <v>6</v>
      </c>
      <c r="E125" s="9" t="s">
        <v>249</v>
      </c>
      <c r="F125" s="23">
        <v>22.8917</v>
      </c>
    </row>
    <row r="126" spans="1:6">
      <c r="A126" s="57" t="s">
        <v>28</v>
      </c>
      <c r="B126" s="57" t="s">
        <v>361</v>
      </c>
      <c r="C126" s="68">
        <v>2008</v>
      </c>
      <c r="D126" s="9" t="s">
        <v>6</v>
      </c>
      <c r="E126" s="9" t="s">
        <v>249</v>
      </c>
      <c r="F126" s="23">
        <v>17.726900000000001</v>
      </c>
    </row>
    <row r="127" spans="1:6">
      <c r="A127" s="57" t="s">
        <v>29</v>
      </c>
      <c r="B127" s="57" t="s">
        <v>362</v>
      </c>
      <c r="C127" s="68">
        <v>2008</v>
      </c>
      <c r="D127" s="9" t="s">
        <v>6</v>
      </c>
      <c r="E127" s="9" t="s">
        <v>249</v>
      </c>
      <c r="F127" s="23">
        <v>18.898900000000001</v>
      </c>
    </row>
    <row r="128" spans="1:6">
      <c r="A128" s="57" t="s">
        <v>30</v>
      </c>
      <c r="B128" s="57" t="s">
        <v>363</v>
      </c>
      <c r="C128" s="68">
        <v>2008</v>
      </c>
      <c r="D128" s="9" t="s">
        <v>6</v>
      </c>
      <c r="E128" s="9" t="s">
        <v>249</v>
      </c>
      <c r="F128" s="23">
        <v>23.747</v>
      </c>
    </row>
    <row r="129" spans="1:6">
      <c r="A129" s="57" t="s">
        <v>31</v>
      </c>
      <c r="B129" s="57" t="s">
        <v>364</v>
      </c>
      <c r="C129" s="68">
        <v>2008</v>
      </c>
      <c r="D129" s="9" t="s">
        <v>6</v>
      </c>
      <c r="E129" s="9" t="s">
        <v>249</v>
      </c>
      <c r="F129" s="23">
        <v>21.029</v>
      </c>
    </row>
    <row r="130" spans="1:6">
      <c r="A130" s="57" t="s">
        <v>32</v>
      </c>
      <c r="B130" s="57" t="s">
        <v>365</v>
      </c>
      <c r="C130" s="68">
        <v>2008</v>
      </c>
      <c r="D130" s="9" t="s">
        <v>6</v>
      </c>
      <c r="E130" s="9" t="s">
        <v>249</v>
      </c>
      <c r="F130" s="23">
        <v>22.184100000000001</v>
      </c>
    </row>
    <row r="131" spans="1:6">
      <c r="A131" s="57" t="s">
        <v>33</v>
      </c>
      <c r="B131" s="57" t="s">
        <v>366</v>
      </c>
      <c r="C131" s="68">
        <v>2008</v>
      </c>
      <c r="D131" s="9" t="s">
        <v>6</v>
      </c>
      <c r="E131" s="9" t="s">
        <v>249</v>
      </c>
      <c r="F131" s="23">
        <v>24.947099999999999</v>
      </c>
    </row>
    <row r="132" spans="1:6">
      <c r="A132" s="57" t="s">
        <v>34</v>
      </c>
      <c r="B132" s="57" t="s">
        <v>367</v>
      </c>
      <c r="C132" s="68">
        <v>2008</v>
      </c>
      <c r="D132" s="9" t="s">
        <v>6</v>
      </c>
      <c r="E132" s="9" t="s">
        <v>249</v>
      </c>
      <c r="F132" s="23">
        <v>19.886199999999999</v>
      </c>
    </row>
    <row r="133" spans="1:6">
      <c r="A133" s="57" t="s">
        <v>35</v>
      </c>
      <c r="B133" s="57" t="s">
        <v>368</v>
      </c>
      <c r="C133" s="68">
        <v>2008</v>
      </c>
      <c r="D133" s="9" t="s">
        <v>6</v>
      </c>
      <c r="E133" s="9" t="s">
        <v>249</v>
      </c>
      <c r="F133" s="23">
        <v>32.264000000000003</v>
      </c>
    </row>
    <row r="134" spans="1:6">
      <c r="A134" s="99" t="s">
        <v>3</v>
      </c>
      <c r="B134" s="57" t="s">
        <v>336</v>
      </c>
      <c r="C134" s="68">
        <v>2009</v>
      </c>
      <c r="D134" s="9" t="s">
        <v>6</v>
      </c>
      <c r="E134" s="9" t="s">
        <v>249</v>
      </c>
      <c r="F134" s="23">
        <v>23.5379</v>
      </c>
    </row>
    <row r="135" spans="1:6">
      <c r="A135" s="99" t="s">
        <v>4</v>
      </c>
      <c r="B135" s="57" t="s">
        <v>337</v>
      </c>
      <c r="C135" s="68">
        <v>2009</v>
      </c>
      <c r="D135" s="9" t="s">
        <v>6</v>
      </c>
      <c r="E135" s="9" t="s">
        <v>249</v>
      </c>
      <c r="F135" s="23">
        <v>27.9055</v>
      </c>
    </row>
    <row r="136" spans="1:6">
      <c r="A136" s="57" t="s">
        <v>5</v>
      </c>
      <c r="B136" s="57" t="s">
        <v>338</v>
      </c>
      <c r="C136" s="68">
        <v>2009</v>
      </c>
      <c r="D136" s="9" t="s">
        <v>6</v>
      </c>
      <c r="E136" s="9" t="s">
        <v>249</v>
      </c>
      <c r="F136" s="23">
        <v>23.2197</v>
      </c>
    </row>
    <row r="137" spans="1:6">
      <c r="A137" s="57" t="s">
        <v>6</v>
      </c>
      <c r="B137" s="57" t="s">
        <v>339</v>
      </c>
      <c r="C137" s="68">
        <v>2009</v>
      </c>
      <c r="D137" s="9" t="s">
        <v>6</v>
      </c>
      <c r="E137" s="9" t="s">
        <v>249</v>
      </c>
      <c r="F137" s="23">
        <v>19.8751</v>
      </c>
    </row>
    <row r="138" spans="1:6">
      <c r="A138" s="57" t="s">
        <v>7</v>
      </c>
      <c r="B138" s="57" t="s">
        <v>340</v>
      </c>
      <c r="C138" s="68">
        <v>2009</v>
      </c>
      <c r="D138" s="9" t="s">
        <v>6</v>
      </c>
      <c r="E138" s="9" t="s">
        <v>249</v>
      </c>
      <c r="F138" s="23">
        <v>20.001000000000001</v>
      </c>
    </row>
    <row r="139" spans="1:6">
      <c r="A139" s="57" t="s">
        <v>8</v>
      </c>
      <c r="B139" s="57" t="s">
        <v>341</v>
      </c>
      <c r="C139" s="68">
        <v>2009</v>
      </c>
      <c r="D139" s="9" t="s">
        <v>6</v>
      </c>
      <c r="E139" s="9" t="s">
        <v>249</v>
      </c>
      <c r="F139" s="23">
        <v>27.271699999999999</v>
      </c>
    </row>
    <row r="140" spans="1:6">
      <c r="A140" s="57" t="s">
        <v>9</v>
      </c>
      <c r="B140" s="57" t="s">
        <v>342</v>
      </c>
      <c r="C140" s="68">
        <v>2009</v>
      </c>
      <c r="D140" s="9" t="s">
        <v>6</v>
      </c>
      <c r="E140" s="9" t="s">
        <v>249</v>
      </c>
      <c r="F140" s="23">
        <v>19.677499999999998</v>
      </c>
    </row>
    <row r="141" spans="1:6">
      <c r="A141" s="57" t="s">
        <v>10</v>
      </c>
      <c r="B141" s="57" t="s">
        <v>343</v>
      </c>
      <c r="C141" s="68">
        <v>2009</v>
      </c>
      <c r="D141" s="9" t="s">
        <v>6</v>
      </c>
      <c r="E141" s="9" t="s">
        <v>249</v>
      </c>
      <c r="F141" s="23">
        <v>27.344200000000001</v>
      </c>
    </row>
    <row r="142" spans="1:6">
      <c r="A142" s="57" t="s">
        <v>11</v>
      </c>
      <c r="B142" s="57" t="s">
        <v>344</v>
      </c>
      <c r="C142" s="68">
        <v>2009</v>
      </c>
      <c r="D142" s="9" t="s">
        <v>6</v>
      </c>
      <c r="E142" s="9" t="s">
        <v>249</v>
      </c>
      <c r="F142" s="23">
        <v>27.197199999999999</v>
      </c>
    </row>
    <row r="143" spans="1:6">
      <c r="A143" s="57" t="s">
        <v>12</v>
      </c>
      <c r="B143" s="57" t="s">
        <v>345</v>
      </c>
      <c r="C143" s="68">
        <v>2009</v>
      </c>
      <c r="D143" s="9" t="s">
        <v>6</v>
      </c>
      <c r="E143" s="9" t="s">
        <v>249</v>
      </c>
      <c r="F143" s="23">
        <v>16.481400000000001</v>
      </c>
    </row>
    <row r="144" spans="1:6">
      <c r="A144" s="57" t="s">
        <v>13</v>
      </c>
      <c r="B144" s="57" t="s">
        <v>346</v>
      </c>
      <c r="C144" s="68">
        <v>2009</v>
      </c>
      <c r="D144" s="9" t="s">
        <v>6</v>
      </c>
      <c r="E144" s="9" t="s">
        <v>249</v>
      </c>
      <c r="F144" s="23">
        <v>25.241599999999998</v>
      </c>
    </row>
    <row r="145" spans="1:6">
      <c r="A145" s="57" t="s">
        <v>14</v>
      </c>
      <c r="B145" s="57" t="s">
        <v>347</v>
      </c>
      <c r="C145" s="68">
        <v>2009</v>
      </c>
      <c r="D145" s="9" t="s">
        <v>6</v>
      </c>
      <c r="E145" s="9" t="s">
        <v>249</v>
      </c>
      <c r="F145" s="23">
        <v>30.116499999999998</v>
      </c>
    </row>
    <row r="146" spans="1:6">
      <c r="A146" s="57" t="s">
        <v>15</v>
      </c>
      <c r="B146" s="57" t="s">
        <v>348</v>
      </c>
      <c r="C146" s="68">
        <v>2009</v>
      </c>
      <c r="D146" s="9" t="s">
        <v>6</v>
      </c>
      <c r="E146" s="9" t="s">
        <v>249</v>
      </c>
      <c r="F146" s="23">
        <v>28.438500000000001</v>
      </c>
    </row>
    <row r="147" spans="1:6">
      <c r="A147" s="57" t="s">
        <v>16</v>
      </c>
      <c r="B147" s="57" t="s">
        <v>349</v>
      </c>
      <c r="C147" s="68">
        <v>2009</v>
      </c>
      <c r="D147" s="9" t="s">
        <v>6</v>
      </c>
      <c r="E147" s="9" t="s">
        <v>249</v>
      </c>
      <c r="F147" s="23">
        <v>24.3855</v>
      </c>
    </row>
    <row r="148" spans="1:6">
      <c r="A148" s="57" t="s">
        <v>17</v>
      </c>
      <c r="B148" s="57" t="s">
        <v>350</v>
      </c>
      <c r="C148" s="68">
        <v>2009</v>
      </c>
      <c r="D148" s="9" t="s">
        <v>6</v>
      </c>
      <c r="E148" s="9" t="s">
        <v>249</v>
      </c>
      <c r="F148" s="23">
        <v>21.6084</v>
      </c>
    </row>
    <row r="149" spans="1:6">
      <c r="A149" s="57" t="s">
        <v>18</v>
      </c>
      <c r="B149" s="57" t="s">
        <v>351</v>
      </c>
      <c r="C149" s="68">
        <v>2009</v>
      </c>
      <c r="D149" s="9" t="s">
        <v>6</v>
      </c>
      <c r="E149" s="9" t="s">
        <v>249</v>
      </c>
      <c r="F149" s="23">
        <v>22.867000000000001</v>
      </c>
    </row>
    <row r="150" spans="1:6">
      <c r="A150" s="57" t="s">
        <v>19</v>
      </c>
      <c r="B150" s="57" t="s">
        <v>352</v>
      </c>
      <c r="C150" s="68">
        <v>2009</v>
      </c>
      <c r="D150" s="9" t="s">
        <v>6</v>
      </c>
      <c r="E150" s="9" t="s">
        <v>249</v>
      </c>
      <c r="F150" s="23">
        <v>24.445699999999999</v>
      </c>
    </row>
    <row r="151" spans="1:6">
      <c r="A151" s="57" t="s">
        <v>20</v>
      </c>
      <c r="B151" s="57" t="s">
        <v>353</v>
      </c>
      <c r="C151" s="68">
        <v>2009</v>
      </c>
      <c r="D151" s="9" t="s">
        <v>6</v>
      </c>
      <c r="E151" s="9" t="s">
        <v>249</v>
      </c>
      <c r="F151" s="23">
        <v>21.339400000000001</v>
      </c>
    </row>
    <row r="152" spans="1:6">
      <c r="A152" s="57" t="s">
        <v>21</v>
      </c>
      <c r="B152" s="57" t="s">
        <v>354</v>
      </c>
      <c r="C152" s="68">
        <v>2009</v>
      </c>
      <c r="D152" s="9" t="s">
        <v>6</v>
      </c>
      <c r="E152" s="9" t="s">
        <v>249</v>
      </c>
      <c r="F152" s="23">
        <v>20.547499999999999</v>
      </c>
    </row>
    <row r="153" spans="1:6">
      <c r="A153" s="57" t="s">
        <v>22</v>
      </c>
      <c r="B153" s="57" t="s">
        <v>355</v>
      </c>
      <c r="C153" s="68">
        <v>2009</v>
      </c>
      <c r="D153" s="9" t="s">
        <v>6</v>
      </c>
      <c r="E153" s="9" t="s">
        <v>249</v>
      </c>
      <c r="F153" s="23">
        <v>24.6556</v>
      </c>
    </row>
    <row r="154" spans="1:6">
      <c r="A154" s="57" t="s">
        <v>23</v>
      </c>
      <c r="B154" s="57" t="s">
        <v>356</v>
      </c>
      <c r="C154" s="68">
        <v>2009</v>
      </c>
      <c r="D154" s="9" t="s">
        <v>6</v>
      </c>
      <c r="E154" s="9" t="s">
        <v>249</v>
      </c>
      <c r="F154" s="23">
        <v>25.13</v>
      </c>
    </row>
    <row r="155" spans="1:6">
      <c r="A155" s="57" t="s">
        <v>24</v>
      </c>
      <c r="B155" s="57" t="s">
        <v>357</v>
      </c>
      <c r="C155" s="68">
        <v>2009</v>
      </c>
      <c r="D155" s="9" t="s">
        <v>6</v>
      </c>
      <c r="E155" s="9" t="s">
        <v>249</v>
      </c>
      <c r="F155" s="23">
        <v>20.514099999999999</v>
      </c>
    </row>
    <row r="156" spans="1:6">
      <c r="A156" s="57" t="s">
        <v>25</v>
      </c>
      <c r="B156" s="57" t="s">
        <v>358</v>
      </c>
      <c r="C156" s="68">
        <v>2009</v>
      </c>
      <c r="D156" s="9" t="s">
        <v>6</v>
      </c>
      <c r="E156" s="9" t="s">
        <v>249</v>
      </c>
      <c r="F156" s="23">
        <v>24.592400000000001</v>
      </c>
    </row>
    <row r="157" spans="1:6">
      <c r="A157" s="57" t="s">
        <v>26</v>
      </c>
      <c r="B157" s="57" t="s">
        <v>359</v>
      </c>
      <c r="C157" s="68">
        <v>2009</v>
      </c>
      <c r="D157" s="9" t="s">
        <v>6</v>
      </c>
      <c r="E157" s="9" t="s">
        <v>249</v>
      </c>
      <c r="F157" s="23">
        <v>18.7637</v>
      </c>
    </row>
    <row r="158" spans="1:6">
      <c r="A158" s="57" t="s">
        <v>27</v>
      </c>
      <c r="B158" s="57" t="s">
        <v>360</v>
      </c>
      <c r="C158" s="68">
        <v>2009</v>
      </c>
      <c r="D158" s="9" t="s">
        <v>6</v>
      </c>
      <c r="E158" s="9" t="s">
        <v>249</v>
      </c>
      <c r="F158" s="23">
        <v>24.444700000000001</v>
      </c>
    </row>
    <row r="159" spans="1:6">
      <c r="A159" s="57" t="s">
        <v>28</v>
      </c>
      <c r="B159" s="57" t="s">
        <v>361</v>
      </c>
      <c r="C159" s="68">
        <v>2009</v>
      </c>
      <c r="D159" s="9" t="s">
        <v>6</v>
      </c>
      <c r="E159" s="9" t="s">
        <v>249</v>
      </c>
      <c r="F159" s="23">
        <v>19.171500000000002</v>
      </c>
    </row>
    <row r="160" spans="1:6">
      <c r="A160" s="57" t="s">
        <v>29</v>
      </c>
      <c r="B160" s="57" t="s">
        <v>362</v>
      </c>
      <c r="C160" s="68">
        <v>2009</v>
      </c>
      <c r="D160" s="9" t="s">
        <v>6</v>
      </c>
      <c r="E160" s="9" t="s">
        <v>249</v>
      </c>
      <c r="F160" s="23">
        <v>21.008700000000001</v>
      </c>
    </row>
    <row r="161" spans="1:6">
      <c r="A161" s="57" t="s">
        <v>30</v>
      </c>
      <c r="B161" s="57" t="s">
        <v>363</v>
      </c>
      <c r="C161" s="68">
        <v>2009</v>
      </c>
      <c r="D161" s="9" t="s">
        <v>6</v>
      </c>
      <c r="E161" s="9" t="s">
        <v>249</v>
      </c>
      <c r="F161" s="23">
        <v>26.078900000000001</v>
      </c>
    </row>
    <row r="162" spans="1:6">
      <c r="A162" s="57" t="s">
        <v>31</v>
      </c>
      <c r="B162" s="57" t="s">
        <v>364</v>
      </c>
      <c r="C162" s="68">
        <v>2009</v>
      </c>
      <c r="D162" s="9" t="s">
        <v>6</v>
      </c>
      <c r="E162" s="9" t="s">
        <v>249</v>
      </c>
      <c r="F162" s="23">
        <v>22.672899999999998</v>
      </c>
    </row>
    <row r="163" spans="1:6">
      <c r="A163" s="57" t="s">
        <v>32</v>
      </c>
      <c r="B163" s="57" t="s">
        <v>365</v>
      </c>
      <c r="C163" s="68">
        <v>2009</v>
      </c>
      <c r="D163" s="9" t="s">
        <v>6</v>
      </c>
      <c r="E163" s="9" t="s">
        <v>249</v>
      </c>
      <c r="F163" s="23">
        <v>22.617699999999999</v>
      </c>
    </row>
    <row r="164" spans="1:6">
      <c r="A164" s="57" t="s">
        <v>33</v>
      </c>
      <c r="B164" s="57" t="s">
        <v>366</v>
      </c>
      <c r="C164" s="68">
        <v>2009</v>
      </c>
      <c r="D164" s="9" t="s">
        <v>6</v>
      </c>
      <c r="E164" s="9" t="s">
        <v>249</v>
      </c>
      <c r="F164" s="23">
        <v>24.97</v>
      </c>
    </row>
    <row r="165" spans="1:6">
      <c r="A165" s="57" t="s">
        <v>34</v>
      </c>
      <c r="B165" s="57" t="s">
        <v>367</v>
      </c>
      <c r="C165" s="68">
        <v>2009</v>
      </c>
      <c r="D165" s="9" t="s">
        <v>6</v>
      </c>
      <c r="E165" s="9" t="s">
        <v>249</v>
      </c>
      <c r="F165" s="23">
        <v>20.0916</v>
      </c>
    </row>
    <row r="166" spans="1:6">
      <c r="A166" s="57" t="s">
        <v>35</v>
      </c>
      <c r="B166" s="57" t="s">
        <v>368</v>
      </c>
      <c r="C166" s="68">
        <v>2009</v>
      </c>
      <c r="D166" s="9" t="s">
        <v>6</v>
      </c>
      <c r="E166" s="9" t="s">
        <v>249</v>
      </c>
      <c r="F166" s="23">
        <v>31.23</v>
      </c>
    </row>
    <row r="167" spans="1:6">
      <c r="A167" s="20" t="s">
        <v>3</v>
      </c>
      <c r="B167" s="19" t="s">
        <v>336</v>
      </c>
      <c r="C167" s="68">
        <v>2010</v>
      </c>
      <c r="D167" s="9" t="s">
        <v>6</v>
      </c>
      <c r="E167" s="9" t="s">
        <v>249</v>
      </c>
      <c r="F167" s="23">
        <v>23.535</v>
      </c>
    </row>
    <row r="168" spans="1:6">
      <c r="A168" s="20" t="s">
        <v>4</v>
      </c>
      <c r="B168" s="19" t="s">
        <v>337</v>
      </c>
      <c r="C168" s="68">
        <v>2010</v>
      </c>
      <c r="D168" s="9" t="s">
        <v>6</v>
      </c>
      <c r="E168" s="9" t="s">
        <v>249</v>
      </c>
      <c r="F168" s="23">
        <v>24.5535</v>
      </c>
    </row>
    <row r="169" spans="1:6">
      <c r="A169" s="19" t="s">
        <v>5</v>
      </c>
      <c r="B169" s="19" t="s">
        <v>338</v>
      </c>
      <c r="C169" s="68">
        <v>2010</v>
      </c>
      <c r="D169" s="9" t="s">
        <v>6</v>
      </c>
      <c r="E169" s="9" t="s">
        <v>249</v>
      </c>
      <c r="F169" s="23">
        <v>22.026499999999999</v>
      </c>
    </row>
    <row r="170" spans="1:6">
      <c r="A170" s="19" t="s">
        <v>6</v>
      </c>
      <c r="B170" s="19" t="s">
        <v>339</v>
      </c>
      <c r="C170" s="68">
        <v>2010</v>
      </c>
      <c r="D170" s="9" t="s">
        <v>6</v>
      </c>
      <c r="E170" s="9" t="s">
        <v>249</v>
      </c>
      <c r="F170" s="23">
        <v>20.271000000000001</v>
      </c>
    </row>
    <row r="171" spans="1:6">
      <c r="A171" s="19" t="s">
        <v>7</v>
      </c>
      <c r="B171" s="19" t="s">
        <v>340</v>
      </c>
      <c r="C171" s="68">
        <v>2010</v>
      </c>
      <c r="D171" s="9" t="s">
        <v>6</v>
      </c>
      <c r="E171" s="9" t="s">
        <v>249</v>
      </c>
      <c r="F171" s="23">
        <v>21.442299999999999</v>
      </c>
    </row>
    <row r="172" spans="1:6">
      <c r="A172" s="19" t="s">
        <v>8</v>
      </c>
      <c r="B172" s="19" t="s">
        <v>341</v>
      </c>
      <c r="C172" s="68">
        <v>2010</v>
      </c>
      <c r="D172" s="9" t="s">
        <v>6</v>
      </c>
      <c r="E172" s="9" t="s">
        <v>249</v>
      </c>
      <c r="F172" s="23">
        <v>26.107399999999998</v>
      </c>
    </row>
    <row r="173" spans="1:6">
      <c r="A173" s="19" t="s">
        <v>9</v>
      </c>
      <c r="B173" s="19" t="s">
        <v>342</v>
      </c>
      <c r="C173" s="68">
        <v>2010</v>
      </c>
      <c r="D173" s="9" t="s">
        <v>6</v>
      </c>
      <c r="E173" s="9" t="s">
        <v>249</v>
      </c>
      <c r="F173" s="23">
        <v>18.9071</v>
      </c>
    </row>
    <row r="174" spans="1:6">
      <c r="A174" s="19" t="s">
        <v>10</v>
      </c>
      <c r="B174" s="19" t="s">
        <v>343</v>
      </c>
      <c r="C174" s="68">
        <v>2010</v>
      </c>
      <c r="D174" s="9" t="s">
        <v>6</v>
      </c>
      <c r="E174" s="9" t="s">
        <v>249</v>
      </c>
      <c r="F174" s="23">
        <v>26.818999999999999</v>
      </c>
    </row>
    <row r="175" spans="1:6">
      <c r="A175" s="19" t="s">
        <v>11</v>
      </c>
      <c r="B175" s="19" t="s">
        <v>344</v>
      </c>
      <c r="C175" s="68">
        <v>2010</v>
      </c>
      <c r="D175" s="9" t="s">
        <v>6</v>
      </c>
      <c r="E175" s="9" t="s">
        <v>249</v>
      </c>
      <c r="F175" s="23">
        <v>24.655200000000001</v>
      </c>
    </row>
    <row r="176" spans="1:6">
      <c r="A176" s="19" t="s">
        <v>12</v>
      </c>
      <c r="B176" s="19" t="s">
        <v>345</v>
      </c>
      <c r="C176" s="68">
        <v>2010</v>
      </c>
      <c r="D176" s="9" t="s">
        <v>6</v>
      </c>
      <c r="E176" s="9" t="s">
        <v>249</v>
      </c>
      <c r="F176" s="23">
        <v>17.331900000000001</v>
      </c>
    </row>
    <row r="177" spans="1:6">
      <c r="A177" s="19" t="s">
        <v>13</v>
      </c>
      <c r="B177" s="19" t="s">
        <v>346</v>
      </c>
      <c r="C177" s="68">
        <v>2010</v>
      </c>
      <c r="D177" s="9" t="s">
        <v>6</v>
      </c>
      <c r="E177" s="9" t="s">
        <v>249</v>
      </c>
      <c r="F177" s="23">
        <v>27.252400000000002</v>
      </c>
    </row>
    <row r="178" spans="1:6">
      <c r="A178" s="19" t="s">
        <v>14</v>
      </c>
      <c r="B178" s="19" t="s">
        <v>347</v>
      </c>
      <c r="C178" s="68">
        <v>2010</v>
      </c>
      <c r="D178" s="9" t="s">
        <v>6</v>
      </c>
      <c r="E178" s="9" t="s">
        <v>249</v>
      </c>
      <c r="F178" s="23">
        <v>26.213899999999999</v>
      </c>
    </row>
    <row r="179" spans="1:6">
      <c r="A179" s="19" t="s">
        <v>15</v>
      </c>
      <c r="B179" s="19" t="s">
        <v>348</v>
      </c>
      <c r="C179" s="68">
        <v>2010</v>
      </c>
      <c r="D179" s="9" t="s">
        <v>6</v>
      </c>
      <c r="E179" s="9" t="s">
        <v>249</v>
      </c>
      <c r="F179" s="23">
        <v>26.8614</v>
      </c>
    </row>
    <row r="180" spans="1:6">
      <c r="A180" s="19" t="s">
        <v>16</v>
      </c>
      <c r="B180" s="19" t="s">
        <v>349</v>
      </c>
      <c r="C180" s="68">
        <v>2010</v>
      </c>
      <c r="D180" s="9" t="s">
        <v>6</v>
      </c>
      <c r="E180" s="9" t="s">
        <v>249</v>
      </c>
      <c r="F180" s="23">
        <v>27.2242</v>
      </c>
    </row>
    <row r="181" spans="1:6">
      <c r="A181" s="19" t="s">
        <v>17</v>
      </c>
      <c r="B181" s="19" t="s">
        <v>350</v>
      </c>
      <c r="C181" s="68">
        <v>2010</v>
      </c>
      <c r="D181" s="9" t="s">
        <v>6</v>
      </c>
      <c r="E181" s="9" t="s">
        <v>249</v>
      </c>
      <c r="F181" s="23">
        <v>20.896999999999998</v>
      </c>
    </row>
    <row r="182" spans="1:6">
      <c r="A182" s="19" t="s">
        <v>18</v>
      </c>
      <c r="B182" s="19" t="s">
        <v>351</v>
      </c>
      <c r="C182" s="68">
        <v>2010</v>
      </c>
      <c r="D182" s="9" t="s">
        <v>6</v>
      </c>
      <c r="E182" s="9" t="s">
        <v>249</v>
      </c>
      <c r="F182" s="23">
        <v>23.4983</v>
      </c>
    </row>
    <row r="183" spans="1:6">
      <c r="A183" s="19" t="s">
        <v>19</v>
      </c>
      <c r="B183" s="19" t="s">
        <v>352</v>
      </c>
      <c r="C183" s="68">
        <v>2010</v>
      </c>
      <c r="D183" s="9" t="s">
        <v>6</v>
      </c>
      <c r="E183" s="9" t="s">
        <v>249</v>
      </c>
      <c r="F183" s="23">
        <v>26.122399999999999</v>
      </c>
    </row>
    <row r="184" spans="1:6">
      <c r="A184" s="19" t="s">
        <v>20</v>
      </c>
      <c r="B184" s="19" t="s">
        <v>353</v>
      </c>
      <c r="C184" s="68">
        <v>2010</v>
      </c>
      <c r="D184" s="9" t="s">
        <v>6</v>
      </c>
      <c r="E184" s="9" t="s">
        <v>249</v>
      </c>
      <c r="F184" s="23">
        <v>20.723299999999998</v>
      </c>
    </row>
    <row r="185" spans="1:6">
      <c r="A185" s="19" t="s">
        <v>21</v>
      </c>
      <c r="B185" s="19" t="s">
        <v>354</v>
      </c>
      <c r="C185" s="68">
        <v>2010</v>
      </c>
      <c r="D185" s="9" t="s">
        <v>6</v>
      </c>
      <c r="E185" s="9" t="s">
        <v>249</v>
      </c>
      <c r="F185" s="23">
        <v>21.0747</v>
      </c>
    </row>
    <row r="186" spans="1:6">
      <c r="A186" s="19" t="s">
        <v>22</v>
      </c>
      <c r="B186" s="19" t="s">
        <v>355</v>
      </c>
      <c r="C186" s="68">
        <v>2010</v>
      </c>
      <c r="D186" s="9" t="s">
        <v>6</v>
      </c>
      <c r="E186" s="9" t="s">
        <v>249</v>
      </c>
      <c r="F186" s="23">
        <v>24.703900000000001</v>
      </c>
    </row>
    <row r="187" spans="1:6">
      <c r="A187" s="19" t="s">
        <v>23</v>
      </c>
      <c r="B187" s="19" t="s">
        <v>356</v>
      </c>
      <c r="C187" s="68">
        <v>2010</v>
      </c>
      <c r="D187" s="9" t="s">
        <v>6</v>
      </c>
      <c r="E187" s="9" t="s">
        <v>249</v>
      </c>
      <c r="F187" s="23">
        <v>27.5871</v>
      </c>
    </row>
    <row r="188" spans="1:6">
      <c r="A188" s="19" t="s">
        <v>24</v>
      </c>
      <c r="B188" s="19" t="s">
        <v>357</v>
      </c>
      <c r="C188" s="68">
        <v>2010</v>
      </c>
      <c r="D188" s="9" t="s">
        <v>6</v>
      </c>
      <c r="E188" s="9" t="s">
        <v>249</v>
      </c>
      <c r="F188" s="23">
        <v>22.185099999999998</v>
      </c>
    </row>
    <row r="189" spans="1:6">
      <c r="A189" s="19" t="s">
        <v>25</v>
      </c>
      <c r="B189" s="19" t="s">
        <v>358</v>
      </c>
      <c r="C189" s="68">
        <v>2010</v>
      </c>
      <c r="D189" s="9" t="s">
        <v>6</v>
      </c>
      <c r="E189" s="9" t="s">
        <v>249</v>
      </c>
      <c r="F189" s="23">
        <v>26.157499999999999</v>
      </c>
    </row>
    <row r="190" spans="1:6">
      <c r="A190" s="19" t="s">
        <v>26</v>
      </c>
      <c r="B190" s="19" t="s">
        <v>359</v>
      </c>
      <c r="C190" s="68">
        <v>2010</v>
      </c>
      <c r="D190" s="9" t="s">
        <v>6</v>
      </c>
      <c r="E190" s="9" t="s">
        <v>249</v>
      </c>
      <c r="F190" s="23">
        <v>19.197700000000001</v>
      </c>
    </row>
    <row r="191" spans="1:6">
      <c r="A191" s="19" t="s">
        <v>27</v>
      </c>
      <c r="B191" s="19" t="s">
        <v>360</v>
      </c>
      <c r="C191" s="68">
        <v>2010</v>
      </c>
      <c r="D191" s="9" t="s">
        <v>6</v>
      </c>
      <c r="E191" s="9" t="s">
        <v>249</v>
      </c>
      <c r="F191" s="23">
        <v>25.290099999999999</v>
      </c>
    </row>
    <row r="192" spans="1:6">
      <c r="A192" s="19" t="s">
        <v>28</v>
      </c>
      <c r="B192" s="19" t="s">
        <v>361</v>
      </c>
      <c r="C192" s="68">
        <v>2010</v>
      </c>
      <c r="D192" s="9" t="s">
        <v>6</v>
      </c>
      <c r="E192" s="9" t="s">
        <v>249</v>
      </c>
      <c r="F192" s="23">
        <v>17.212700000000002</v>
      </c>
    </row>
    <row r="193" spans="1:6">
      <c r="A193" s="19" t="s">
        <v>29</v>
      </c>
      <c r="B193" s="19" t="s">
        <v>362</v>
      </c>
      <c r="C193" s="68">
        <v>2010</v>
      </c>
      <c r="D193" s="9" t="s">
        <v>6</v>
      </c>
      <c r="E193" s="9" t="s">
        <v>249</v>
      </c>
      <c r="F193" s="23">
        <v>22.776199999999999</v>
      </c>
    </row>
    <row r="194" spans="1:6">
      <c r="A194" s="19" t="s">
        <v>30</v>
      </c>
      <c r="B194" s="19" t="s">
        <v>363</v>
      </c>
      <c r="C194" s="68">
        <v>2010</v>
      </c>
      <c r="D194" s="9" t="s">
        <v>6</v>
      </c>
      <c r="E194" s="9" t="s">
        <v>249</v>
      </c>
      <c r="F194" s="23">
        <v>27.989799999999999</v>
      </c>
    </row>
    <row r="195" spans="1:6">
      <c r="A195" s="19" t="s">
        <v>31</v>
      </c>
      <c r="B195" s="19" t="s">
        <v>364</v>
      </c>
      <c r="C195" s="68">
        <v>2010</v>
      </c>
      <c r="D195" s="9" t="s">
        <v>6</v>
      </c>
      <c r="E195" s="9" t="s">
        <v>249</v>
      </c>
      <c r="F195" s="23">
        <v>25.346699999999998</v>
      </c>
    </row>
    <row r="196" spans="1:6">
      <c r="A196" s="19" t="s">
        <v>32</v>
      </c>
      <c r="B196" s="19" t="s">
        <v>365</v>
      </c>
      <c r="C196" s="68">
        <v>2010</v>
      </c>
      <c r="D196" s="9" t="s">
        <v>6</v>
      </c>
      <c r="E196" s="9" t="s">
        <v>249</v>
      </c>
      <c r="F196" s="23">
        <v>23.432099999999998</v>
      </c>
    </row>
    <row r="197" spans="1:6">
      <c r="A197" s="19" t="s">
        <v>33</v>
      </c>
      <c r="B197" s="19" t="s">
        <v>366</v>
      </c>
      <c r="C197" s="68">
        <v>2010</v>
      </c>
      <c r="D197" s="9" t="s">
        <v>6</v>
      </c>
      <c r="E197" s="9" t="s">
        <v>249</v>
      </c>
      <c r="F197" s="23">
        <v>23.4251</v>
      </c>
    </row>
    <row r="198" spans="1:6">
      <c r="A198" s="19" t="s">
        <v>34</v>
      </c>
      <c r="B198" s="19" t="s">
        <v>367</v>
      </c>
      <c r="C198" s="68">
        <v>2010</v>
      </c>
      <c r="D198" s="9" t="s">
        <v>6</v>
      </c>
      <c r="E198" s="9" t="s">
        <v>249</v>
      </c>
      <c r="F198" s="23">
        <v>18.5487</v>
      </c>
    </row>
    <row r="199" spans="1:6">
      <c r="A199" s="19" t="s">
        <v>35</v>
      </c>
      <c r="B199" s="19" t="s">
        <v>368</v>
      </c>
      <c r="C199" s="68">
        <v>2010</v>
      </c>
      <c r="D199" s="9" t="s">
        <v>6</v>
      </c>
      <c r="E199" s="9" t="s">
        <v>249</v>
      </c>
      <c r="F199" s="23">
        <v>29.942799999999998</v>
      </c>
    </row>
    <row r="200" spans="1:6">
      <c r="A200" s="99" t="s">
        <v>3</v>
      </c>
      <c r="B200" s="57" t="s">
        <v>336</v>
      </c>
      <c r="C200" s="68">
        <v>2011</v>
      </c>
      <c r="D200" s="9" t="s">
        <v>6</v>
      </c>
      <c r="E200" s="9" t="s">
        <v>249</v>
      </c>
      <c r="F200" s="23">
        <v>23.663799999999998</v>
      </c>
    </row>
    <row r="201" spans="1:6">
      <c r="A201" s="99" t="s">
        <v>4</v>
      </c>
      <c r="B201" s="57" t="s">
        <v>337</v>
      </c>
      <c r="C201" s="68">
        <v>2011</v>
      </c>
      <c r="D201" s="9" t="s">
        <v>6</v>
      </c>
      <c r="E201" s="9" t="s">
        <v>249</v>
      </c>
      <c r="F201" s="23">
        <v>25.571400000000001</v>
      </c>
    </row>
    <row r="202" spans="1:6">
      <c r="A202" s="57" t="s">
        <v>5</v>
      </c>
      <c r="B202" s="57" t="s">
        <v>338</v>
      </c>
      <c r="C202" s="68">
        <v>2011</v>
      </c>
      <c r="D202" s="9" t="s">
        <v>6</v>
      </c>
      <c r="E202" s="9" t="s">
        <v>249</v>
      </c>
      <c r="F202" s="23">
        <v>21.8978</v>
      </c>
    </row>
    <row r="203" spans="1:6">
      <c r="A203" s="57" t="s">
        <v>6</v>
      </c>
      <c r="B203" s="57" t="s">
        <v>339</v>
      </c>
      <c r="C203" s="68">
        <v>2011</v>
      </c>
      <c r="D203" s="9" t="s">
        <v>6</v>
      </c>
      <c r="E203" s="9" t="s">
        <v>249</v>
      </c>
      <c r="F203" s="23">
        <v>20.5566</v>
      </c>
    </row>
    <row r="204" spans="1:6">
      <c r="A204" s="57" t="s">
        <v>7</v>
      </c>
      <c r="B204" s="57" t="s">
        <v>340</v>
      </c>
      <c r="C204" s="68">
        <v>2011</v>
      </c>
      <c r="D204" s="9" t="s">
        <v>6</v>
      </c>
      <c r="E204" s="9" t="s">
        <v>249</v>
      </c>
      <c r="F204" s="23">
        <v>21.775600000000001</v>
      </c>
    </row>
    <row r="205" spans="1:6">
      <c r="A205" s="57" t="s">
        <v>8</v>
      </c>
      <c r="B205" s="57" t="s">
        <v>341</v>
      </c>
      <c r="C205" s="68">
        <v>2011</v>
      </c>
      <c r="D205" s="9" t="s">
        <v>6</v>
      </c>
      <c r="E205" s="9" t="s">
        <v>249</v>
      </c>
      <c r="F205" s="23">
        <v>22.914200000000001</v>
      </c>
    </row>
    <row r="206" spans="1:6">
      <c r="A206" s="57" t="s">
        <v>9</v>
      </c>
      <c r="B206" s="57" t="s">
        <v>342</v>
      </c>
      <c r="C206" s="68">
        <v>2011</v>
      </c>
      <c r="D206" s="9" t="s">
        <v>6</v>
      </c>
      <c r="E206" s="9" t="s">
        <v>249</v>
      </c>
      <c r="F206" s="23">
        <v>19.575299999999999</v>
      </c>
    </row>
    <row r="207" spans="1:6">
      <c r="A207" s="57" t="s">
        <v>10</v>
      </c>
      <c r="B207" s="57" t="s">
        <v>343</v>
      </c>
      <c r="C207" s="68">
        <v>2011</v>
      </c>
      <c r="D207" s="9" t="s">
        <v>6</v>
      </c>
      <c r="E207" s="9" t="s">
        <v>249</v>
      </c>
      <c r="F207" s="23">
        <v>29.279900000000001</v>
      </c>
    </row>
    <row r="208" spans="1:6">
      <c r="A208" s="57" t="s">
        <v>11</v>
      </c>
      <c r="B208" s="57" t="s">
        <v>344</v>
      </c>
      <c r="C208" s="68">
        <v>2011</v>
      </c>
      <c r="D208" s="9" t="s">
        <v>6</v>
      </c>
      <c r="E208" s="9" t="s">
        <v>249</v>
      </c>
      <c r="F208" s="23">
        <v>25.728899999999999</v>
      </c>
    </row>
    <row r="209" spans="1:6">
      <c r="A209" s="57" t="s">
        <v>12</v>
      </c>
      <c r="B209" s="57" t="s">
        <v>345</v>
      </c>
      <c r="C209" s="68">
        <v>2011</v>
      </c>
      <c r="D209" s="9" t="s">
        <v>6</v>
      </c>
      <c r="E209" s="9" t="s">
        <v>249</v>
      </c>
      <c r="F209" s="23">
        <v>18.542300000000001</v>
      </c>
    </row>
    <row r="210" spans="1:6">
      <c r="A210" s="57" t="s">
        <v>13</v>
      </c>
      <c r="B210" s="57" t="s">
        <v>346</v>
      </c>
      <c r="C210" s="68">
        <v>2011</v>
      </c>
      <c r="D210" s="9" t="s">
        <v>6</v>
      </c>
      <c r="E210" s="9" t="s">
        <v>249</v>
      </c>
      <c r="F210" s="23">
        <v>28.0609</v>
      </c>
    </row>
    <row r="211" spans="1:6">
      <c r="A211" s="57" t="s">
        <v>14</v>
      </c>
      <c r="B211" s="57" t="s">
        <v>347</v>
      </c>
      <c r="C211" s="68">
        <v>2011</v>
      </c>
      <c r="D211" s="9" t="s">
        <v>6</v>
      </c>
      <c r="E211" s="9" t="s">
        <v>249</v>
      </c>
      <c r="F211" s="23">
        <v>28.727499999999999</v>
      </c>
    </row>
    <row r="212" spans="1:6">
      <c r="A212" s="57" t="s">
        <v>15</v>
      </c>
      <c r="B212" s="57" t="s">
        <v>348</v>
      </c>
      <c r="C212" s="68">
        <v>2011</v>
      </c>
      <c r="D212" s="9" t="s">
        <v>6</v>
      </c>
      <c r="E212" s="9" t="s">
        <v>249</v>
      </c>
      <c r="F212" s="23">
        <v>27.595300000000002</v>
      </c>
    </row>
    <row r="213" spans="1:6">
      <c r="A213" s="57" t="s">
        <v>16</v>
      </c>
      <c r="B213" s="57" t="s">
        <v>349</v>
      </c>
      <c r="C213" s="68">
        <v>2011</v>
      </c>
      <c r="D213" s="9" t="s">
        <v>6</v>
      </c>
      <c r="E213" s="9" t="s">
        <v>249</v>
      </c>
      <c r="F213" s="23">
        <v>24.7056</v>
      </c>
    </row>
    <row r="214" spans="1:6">
      <c r="A214" s="57" t="s">
        <v>17</v>
      </c>
      <c r="B214" s="57" t="s">
        <v>350</v>
      </c>
      <c r="C214" s="68">
        <v>2011</v>
      </c>
      <c r="D214" s="9" t="s">
        <v>6</v>
      </c>
      <c r="E214" s="9" t="s">
        <v>249</v>
      </c>
      <c r="F214" s="23">
        <v>21.8385</v>
      </c>
    </row>
    <row r="215" spans="1:6">
      <c r="A215" s="57" t="s">
        <v>18</v>
      </c>
      <c r="B215" s="57" t="s">
        <v>351</v>
      </c>
      <c r="C215" s="68">
        <v>2011</v>
      </c>
      <c r="D215" s="9" t="s">
        <v>6</v>
      </c>
      <c r="E215" s="9" t="s">
        <v>249</v>
      </c>
      <c r="F215" s="23">
        <v>21.839400000000001</v>
      </c>
    </row>
    <row r="216" spans="1:6">
      <c r="A216" s="57" t="s">
        <v>19</v>
      </c>
      <c r="B216" s="57" t="s">
        <v>352</v>
      </c>
      <c r="C216" s="68">
        <v>2011</v>
      </c>
      <c r="D216" s="9" t="s">
        <v>6</v>
      </c>
      <c r="E216" s="9" t="s">
        <v>249</v>
      </c>
      <c r="F216" s="23">
        <v>28.640499999999999</v>
      </c>
    </row>
    <row r="217" spans="1:6">
      <c r="A217" s="57" t="s">
        <v>20</v>
      </c>
      <c r="B217" s="57" t="s">
        <v>353</v>
      </c>
      <c r="C217" s="68">
        <v>2011</v>
      </c>
      <c r="D217" s="9" t="s">
        <v>6</v>
      </c>
      <c r="E217" s="9" t="s">
        <v>249</v>
      </c>
      <c r="F217" s="23">
        <v>21.073399999999999</v>
      </c>
    </row>
    <row r="218" spans="1:6">
      <c r="A218" s="57" t="s">
        <v>21</v>
      </c>
      <c r="B218" s="57" t="s">
        <v>354</v>
      </c>
      <c r="C218" s="68">
        <v>2011</v>
      </c>
      <c r="D218" s="9" t="s">
        <v>6</v>
      </c>
      <c r="E218" s="9" t="s">
        <v>249</v>
      </c>
      <c r="F218" s="23">
        <v>19.988399999999999</v>
      </c>
    </row>
    <row r="219" spans="1:6">
      <c r="A219" s="57" t="s">
        <v>22</v>
      </c>
      <c r="B219" s="57" t="s">
        <v>355</v>
      </c>
      <c r="C219" s="68">
        <v>2011</v>
      </c>
      <c r="D219" s="9" t="s">
        <v>6</v>
      </c>
      <c r="E219" s="9" t="s">
        <v>249</v>
      </c>
      <c r="F219" s="23">
        <v>22.499500000000001</v>
      </c>
    </row>
    <row r="220" spans="1:6">
      <c r="A220" s="57" t="s">
        <v>23</v>
      </c>
      <c r="B220" s="57" t="s">
        <v>356</v>
      </c>
      <c r="C220" s="68">
        <v>2011</v>
      </c>
      <c r="D220" s="9" t="s">
        <v>6</v>
      </c>
      <c r="E220" s="9" t="s">
        <v>249</v>
      </c>
      <c r="F220" s="23">
        <v>25.986799999999999</v>
      </c>
    </row>
    <row r="221" spans="1:6">
      <c r="A221" s="57" t="s">
        <v>24</v>
      </c>
      <c r="B221" s="57" t="s">
        <v>357</v>
      </c>
      <c r="C221" s="68">
        <v>2011</v>
      </c>
      <c r="D221" s="9" t="s">
        <v>6</v>
      </c>
      <c r="E221" s="9" t="s">
        <v>249</v>
      </c>
      <c r="F221" s="23">
        <v>24.790400000000002</v>
      </c>
    </row>
    <row r="222" spans="1:6">
      <c r="A222" s="57" t="s">
        <v>25</v>
      </c>
      <c r="B222" s="57" t="s">
        <v>358</v>
      </c>
      <c r="C222" s="68">
        <v>2011</v>
      </c>
      <c r="D222" s="9" t="s">
        <v>6</v>
      </c>
      <c r="E222" s="9" t="s">
        <v>249</v>
      </c>
      <c r="F222" s="23">
        <v>24.659500000000001</v>
      </c>
    </row>
    <row r="223" spans="1:6">
      <c r="A223" s="57" t="s">
        <v>26</v>
      </c>
      <c r="B223" s="57" t="s">
        <v>359</v>
      </c>
      <c r="C223" s="68">
        <v>2011</v>
      </c>
      <c r="D223" s="9" t="s">
        <v>6</v>
      </c>
      <c r="E223" s="9" t="s">
        <v>249</v>
      </c>
      <c r="F223" s="23">
        <v>19.3093</v>
      </c>
    </row>
    <row r="224" spans="1:6">
      <c r="A224" s="57" t="s">
        <v>27</v>
      </c>
      <c r="B224" s="57" t="s">
        <v>360</v>
      </c>
      <c r="C224" s="68">
        <v>2011</v>
      </c>
      <c r="D224" s="9" t="s">
        <v>6</v>
      </c>
      <c r="E224" s="9" t="s">
        <v>249</v>
      </c>
      <c r="F224" s="23">
        <v>23.630199999999999</v>
      </c>
    </row>
    <row r="225" spans="1:6">
      <c r="A225" s="57" t="s">
        <v>28</v>
      </c>
      <c r="B225" s="57" t="s">
        <v>361</v>
      </c>
      <c r="C225" s="68">
        <v>2011</v>
      </c>
      <c r="D225" s="9" t="s">
        <v>6</v>
      </c>
      <c r="E225" s="9" t="s">
        <v>249</v>
      </c>
      <c r="F225" s="23">
        <v>20.705500000000001</v>
      </c>
    </row>
    <row r="226" spans="1:6">
      <c r="A226" s="57" t="s">
        <v>29</v>
      </c>
      <c r="B226" s="57" t="s">
        <v>362</v>
      </c>
      <c r="C226" s="68">
        <v>2011</v>
      </c>
      <c r="D226" s="9" t="s">
        <v>6</v>
      </c>
      <c r="E226" s="9" t="s">
        <v>249</v>
      </c>
      <c r="F226" s="23">
        <v>19.876100000000001</v>
      </c>
    </row>
    <row r="227" spans="1:6">
      <c r="A227" s="57" t="s">
        <v>30</v>
      </c>
      <c r="B227" s="57" t="s">
        <v>363</v>
      </c>
      <c r="C227" s="68">
        <v>2011</v>
      </c>
      <c r="D227" s="9" t="s">
        <v>6</v>
      </c>
      <c r="E227" s="9" t="s">
        <v>249</v>
      </c>
      <c r="F227" s="23">
        <v>26.012899999999998</v>
      </c>
    </row>
    <row r="228" spans="1:6">
      <c r="A228" s="57" t="s">
        <v>31</v>
      </c>
      <c r="B228" s="57" t="s">
        <v>364</v>
      </c>
      <c r="C228" s="68">
        <v>2011</v>
      </c>
      <c r="D228" s="9" t="s">
        <v>6</v>
      </c>
      <c r="E228" s="9" t="s">
        <v>249</v>
      </c>
      <c r="F228" s="23">
        <v>24.768799999999999</v>
      </c>
    </row>
    <row r="229" spans="1:6">
      <c r="A229" s="57" t="s">
        <v>32</v>
      </c>
      <c r="B229" s="57" t="s">
        <v>365</v>
      </c>
      <c r="C229" s="68">
        <v>2011</v>
      </c>
      <c r="D229" s="9" t="s">
        <v>6</v>
      </c>
      <c r="E229" s="9" t="s">
        <v>249</v>
      </c>
      <c r="F229" s="23">
        <v>23.070799999999998</v>
      </c>
    </row>
    <row r="230" spans="1:6">
      <c r="A230" s="57" t="s">
        <v>33</v>
      </c>
      <c r="B230" s="57" t="s">
        <v>366</v>
      </c>
      <c r="C230" s="68">
        <v>2011</v>
      </c>
      <c r="D230" s="9" t="s">
        <v>6</v>
      </c>
      <c r="E230" s="9" t="s">
        <v>249</v>
      </c>
      <c r="F230" s="23">
        <v>23.497900000000001</v>
      </c>
    </row>
    <row r="231" spans="1:6">
      <c r="A231" s="57" t="s">
        <v>34</v>
      </c>
      <c r="B231" s="57" t="s">
        <v>367</v>
      </c>
      <c r="C231" s="68">
        <v>2011</v>
      </c>
      <c r="D231" s="9" t="s">
        <v>6</v>
      </c>
      <c r="E231" s="9" t="s">
        <v>249</v>
      </c>
      <c r="F231" s="23">
        <v>18.399000000000001</v>
      </c>
    </row>
    <row r="232" spans="1:6">
      <c r="A232" s="57" t="s">
        <v>35</v>
      </c>
      <c r="B232" s="57" t="s">
        <v>368</v>
      </c>
      <c r="C232" s="68">
        <v>2011</v>
      </c>
      <c r="D232" s="9" t="s">
        <v>6</v>
      </c>
      <c r="E232" s="9" t="s">
        <v>249</v>
      </c>
      <c r="F232" s="23">
        <v>30.102799999999998</v>
      </c>
    </row>
    <row r="233" spans="1:6">
      <c r="A233" s="99" t="s">
        <v>3</v>
      </c>
      <c r="B233" s="57" t="s">
        <v>336</v>
      </c>
      <c r="C233" s="68">
        <v>2012</v>
      </c>
      <c r="D233" s="9" t="s">
        <v>6</v>
      </c>
      <c r="E233" s="9" t="s">
        <v>249</v>
      </c>
      <c r="F233" s="23">
        <v>23.055099999999999</v>
      </c>
    </row>
    <row r="234" spans="1:6">
      <c r="A234" s="99" t="s">
        <v>4</v>
      </c>
      <c r="B234" s="57" t="s">
        <v>337</v>
      </c>
      <c r="C234" s="68">
        <v>2012</v>
      </c>
      <c r="D234" s="9" t="s">
        <v>6</v>
      </c>
      <c r="E234" s="9" t="s">
        <v>249</v>
      </c>
      <c r="F234" s="23">
        <v>25.009899999999998</v>
      </c>
    </row>
    <row r="235" spans="1:6">
      <c r="A235" s="57" t="s">
        <v>5</v>
      </c>
      <c r="B235" s="57" t="s">
        <v>338</v>
      </c>
      <c r="C235" s="68">
        <v>2012</v>
      </c>
      <c r="D235" s="9" t="s">
        <v>6</v>
      </c>
      <c r="E235" s="9" t="s">
        <v>249</v>
      </c>
      <c r="F235" s="23">
        <v>22.4343</v>
      </c>
    </row>
    <row r="236" spans="1:6">
      <c r="A236" s="57" t="s">
        <v>6</v>
      </c>
      <c r="B236" s="57" t="s">
        <v>339</v>
      </c>
      <c r="C236" s="68">
        <v>2012</v>
      </c>
      <c r="D236" s="9" t="s">
        <v>6</v>
      </c>
      <c r="E236" s="9" t="s">
        <v>249</v>
      </c>
      <c r="F236" s="23">
        <v>19.935700000000001</v>
      </c>
    </row>
    <row r="237" spans="1:6">
      <c r="A237" s="57" t="s">
        <v>7</v>
      </c>
      <c r="B237" s="57" t="s">
        <v>340</v>
      </c>
      <c r="C237" s="68">
        <v>2012</v>
      </c>
      <c r="D237" s="9" t="s">
        <v>6</v>
      </c>
      <c r="E237" s="9" t="s">
        <v>249</v>
      </c>
      <c r="F237" s="23">
        <v>19.860399999999998</v>
      </c>
    </row>
    <row r="238" spans="1:6">
      <c r="A238" s="57" t="s">
        <v>8</v>
      </c>
      <c r="B238" s="57" t="s">
        <v>341</v>
      </c>
      <c r="C238" s="68">
        <v>2012</v>
      </c>
      <c r="D238" s="9" t="s">
        <v>6</v>
      </c>
      <c r="E238" s="9" t="s">
        <v>249</v>
      </c>
      <c r="F238" s="23">
        <v>21.567399999999999</v>
      </c>
    </row>
    <row r="239" spans="1:6">
      <c r="A239" s="57" t="s">
        <v>9</v>
      </c>
      <c r="B239" s="57" t="s">
        <v>342</v>
      </c>
      <c r="C239" s="68">
        <v>2012</v>
      </c>
      <c r="D239" s="9" t="s">
        <v>6</v>
      </c>
      <c r="E239" s="9" t="s">
        <v>249</v>
      </c>
      <c r="F239" s="23">
        <v>19.161000000000001</v>
      </c>
    </row>
    <row r="240" spans="1:6">
      <c r="A240" s="57" t="s">
        <v>10</v>
      </c>
      <c r="B240" s="57" t="s">
        <v>343</v>
      </c>
      <c r="C240" s="68">
        <v>2012</v>
      </c>
      <c r="D240" s="9" t="s">
        <v>6</v>
      </c>
      <c r="E240" s="9" t="s">
        <v>249</v>
      </c>
      <c r="F240" s="23">
        <v>27.034300000000002</v>
      </c>
    </row>
    <row r="241" spans="1:6">
      <c r="A241" s="57" t="s">
        <v>11</v>
      </c>
      <c r="B241" s="57" t="s">
        <v>344</v>
      </c>
      <c r="C241" s="68">
        <v>2012</v>
      </c>
      <c r="D241" s="9" t="s">
        <v>6</v>
      </c>
      <c r="E241" s="9" t="s">
        <v>249</v>
      </c>
      <c r="F241" s="23">
        <v>24.0288</v>
      </c>
    </row>
    <row r="242" spans="1:6">
      <c r="A242" s="57" t="s">
        <v>12</v>
      </c>
      <c r="B242" s="57" t="s">
        <v>345</v>
      </c>
      <c r="C242" s="68">
        <v>2012</v>
      </c>
      <c r="D242" s="9" t="s">
        <v>6</v>
      </c>
      <c r="E242" s="9" t="s">
        <v>249</v>
      </c>
      <c r="F242" s="23">
        <v>18.632100000000001</v>
      </c>
    </row>
    <row r="243" spans="1:6">
      <c r="A243" s="57" t="s">
        <v>13</v>
      </c>
      <c r="B243" s="57" t="s">
        <v>346</v>
      </c>
      <c r="C243" s="68">
        <v>2012</v>
      </c>
      <c r="D243" s="9" t="s">
        <v>6</v>
      </c>
      <c r="E243" s="9" t="s">
        <v>249</v>
      </c>
      <c r="F243" s="23">
        <v>24.9207</v>
      </c>
    </row>
    <row r="244" spans="1:6">
      <c r="A244" s="57" t="s">
        <v>14</v>
      </c>
      <c r="B244" s="57" t="s">
        <v>347</v>
      </c>
      <c r="C244" s="68">
        <v>2012</v>
      </c>
      <c r="D244" s="9" t="s">
        <v>6</v>
      </c>
      <c r="E244" s="9" t="s">
        <v>249</v>
      </c>
      <c r="F244" s="23">
        <v>27.3384</v>
      </c>
    </row>
    <row r="245" spans="1:6">
      <c r="A245" s="57" t="s">
        <v>15</v>
      </c>
      <c r="B245" s="57" t="s">
        <v>348</v>
      </c>
      <c r="C245" s="68">
        <v>2012</v>
      </c>
      <c r="D245" s="9" t="s">
        <v>6</v>
      </c>
      <c r="E245" s="9" t="s">
        <v>249</v>
      </c>
      <c r="F245" s="23">
        <v>26.4603</v>
      </c>
    </row>
    <row r="246" spans="1:6">
      <c r="A246" s="57" t="s">
        <v>16</v>
      </c>
      <c r="B246" s="57" t="s">
        <v>349</v>
      </c>
      <c r="C246" s="68">
        <v>2012</v>
      </c>
      <c r="D246" s="9" t="s">
        <v>6</v>
      </c>
      <c r="E246" s="9" t="s">
        <v>249</v>
      </c>
      <c r="F246" s="23">
        <v>22.528300000000002</v>
      </c>
    </row>
    <row r="247" spans="1:6">
      <c r="A247" s="57" t="s">
        <v>17</v>
      </c>
      <c r="B247" s="57" t="s">
        <v>350</v>
      </c>
      <c r="C247" s="68">
        <v>2012</v>
      </c>
      <c r="D247" s="9" t="s">
        <v>6</v>
      </c>
      <c r="E247" s="9" t="s">
        <v>249</v>
      </c>
      <c r="F247" s="23">
        <v>20.2761</v>
      </c>
    </row>
    <row r="248" spans="1:6">
      <c r="A248" s="57" t="s">
        <v>18</v>
      </c>
      <c r="B248" s="57" t="s">
        <v>351</v>
      </c>
      <c r="C248" s="68">
        <v>2012</v>
      </c>
      <c r="D248" s="9" t="s">
        <v>6</v>
      </c>
      <c r="E248" s="9" t="s">
        <v>249</v>
      </c>
      <c r="F248" s="23">
        <v>24.3523</v>
      </c>
    </row>
    <row r="249" spans="1:6">
      <c r="A249" s="57" t="s">
        <v>19</v>
      </c>
      <c r="B249" s="57" t="s">
        <v>352</v>
      </c>
      <c r="C249" s="68">
        <v>2012</v>
      </c>
      <c r="D249" s="9" t="s">
        <v>6</v>
      </c>
      <c r="E249" s="9" t="s">
        <v>249</v>
      </c>
      <c r="F249" s="23">
        <v>23.444099999999999</v>
      </c>
    </row>
    <row r="250" spans="1:6">
      <c r="A250" s="57" t="s">
        <v>20</v>
      </c>
      <c r="B250" s="57" t="s">
        <v>353</v>
      </c>
      <c r="C250" s="68">
        <v>2012</v>
      </c>
      <c r="D250" s="9" t="s">
        <v>6</v>
      </c>
      <c r="E250" s="9" t="s">
        <v>249</v>
      </c>
      <c r="F250" s="23">
        <v>19.0288</v>
      </c>
    </row>
    <row r="251" spans="1:6">
      <c r="A251" s="57" t="s">
        <v>21</v>
      </c>
      <c r="B251" s="57" t="s">
        <v>354</v>
      </c>
      <c r="C251" s="68">
        <v>2012</v>
      </c>
      <c r="D251" s="9" t="s">
        <v>6</v>
      </c>
      <c r="E251" s="9" t="s">
        <v>249</v>
      </c>
      <c r="F251" s="23">
        <v>19.667100000000001</v>
      </c>
    </row>
    <row r="252" spans="1:6">
      <c r="A252" s="57" t="s">
        <v>22</v>
      </c>
      <c r="B252" s="57" t="s">
        <v>355</v>
      </c>
      <c r="C252" s="68">
        <v>2012</v>
      </c>
      <c r="D252" s="9" t="s">
        <v>6</v>
      </c>
      <c r="E252" s="9" t="s">
        <v>249</v>
      </c>
      <c r="F252" s="23">
        <v>21.279299999999999</v>
      </c>
    </row>
    <row r="253" spans="1:6">
      <c r="A253" s="57" t="s">
        <v>23</v>
      </c>
      <c r="B253" s="57" t="s">
        <v>356</v>
      </c>
      <c r="C253" s="68">
        <v>2012</v>
      </c>
      <c r="D253" s="9" t="s">
        <v>6</v>
      </c>
      <c r="E253" s="9" t="s">
        <v>249</v>
      </c>
      <c r="F253" s="23">
        <v>26.8993</v>
      </c>
    </row>
    <row r="254" spans="1:6">
      <c r="A254" s="57" t="s">
        <v>24</v>
      </c>
      <c r="B254" s="57" t="s">
        <v>357</v>
      </c>
      <c r="C254" s="68">
        <v>2012</v>
      </c>
      <c r="D254" s="9" t="s">
        <v>6</v>
      </c>
      <c r="E254" s="9" t="s">
        <v>249</v>
      </c>
      <c r="F254" s="23">
        <v>21.678100000000001</v>
      </c>
    </row>
    <row r="255" spans="1:6">
      <c r="A255" s="57" t="s">
        <v>25</v>
      </c>
      <c r="B255" s="57" t="s">
        <v>358</v>
      </c>
      <c r="C255" s="68">
        <v>2012</v>
      </c>
      <c r="D255" s="9" t="s">
        <v>6</v>
      </c>
      <c r="E255" s="9" t="s">
        <v>249</v>
      </c>
      <c r="F255" s="23">
        <v>23.588699999999999</v>
      </c>
    </row>
    <row r="256" spans="1:6">
      <c r="A256" s="57" t="s">
        <v>26</v>
      </c>
      <c r="B256" s="57" t="s">
        <v>359</v>
      </c>
      <c r="C256" s="68">
        <v>2012</v>
      </c>
      <c r="D256" s="9" t="s">
        <v>6</v>
      </c>
      <c r="E256" s="9" t="s">
        <v>249</v>
      </c>
      <c r="F256" s="23">
        <v>18.5078</v>
      </c>
    </row>
    <row r="257" spans="1:6">
      <c r="A257" s="57" t="s">
        <v>27</v>
      </c>
      <c r="B257" s="57" t="s">
        <v>360</v>
      </c>
      <c r="C257" s="68">
        <v>2012</v>
      </c>
      <c r="D257" s="9" t="s">
        <v>6</v>
      </c>
      <c r="E257" s="9" t="s">
        <v>249</v>
      </c>
      <c r="F257" s="23">
        <v>24.7454</v>
      </c>
    </row>
    <row r="258" spans="1:6">
      <c r="A258" s="57" t="s">
        <v>28</v>
      </c>
      <c r="B258" s="57" t="s">
        <v>361</v>
      </c>
      <c r="C258" s="68">
        <v>2012</v>
      </c>
      <c r="D258" s="9" t="s">
        <v>6</v>
      </c>
      <c r="E258" s="9" t="s">
        <v>249</v>
      </c>
      <c r="F258" s="23">
        <v>19.552099999999999</v>
      </c>
    </row>
    <row r="259" spans="1:6">
      <c r="A259" s="57" t="s">
        <v>29</v>
      </c>
      <c r="B259" s="57" t="s">
        <v>362</v>
      </c>
      <c r="C259" s="68">
        <v>2012</v>
      </c>
      <c r="D259" s="9" t="s">
        <v>6</v>
      </c>
      <c r="E259" s="9" t="s">
        <v>249</v>
      </c>
      <c r="F259" s="23">
        <v>20.3079</v>
      </c>
    </row>
    <row r="260" spans="1:6">
      <c r="A260" s="57" t="s">
        <v>30</v>
      </c>
      <c r="B260" s="57" t="s">
        <v>363</v>
      </c>
      <c r="C260" s="68">
        <v>2012</v>
      </c>
      <c r="D260" s="9" t="s">
        <v>6</v>
      </c>
      <c r="E260" s="9" t="s">
        <v>249</v>
      </c>
      <c r="F260" s="23">
        <v>26.617000000000001</v>
      </c>
    </row>
    <row r="261" spans="1:6">
      <c r="A261" s="57" t="s">
        <v>31</v>
      </c>
      <c r="B261" s="57" t="s">
        <v>364</v>
      </c>
      <c r="C261" s="68">
        <v>2012</v>
      </c>
      <c r="D261" s="9" t="s">
        <v>6</v>
      </c>
      <c r="E261" s="9" t="s">
        <v>249</v>
      </c>
      <c r="F261" s="23">
        <v>22.7652</v>
      </c>
    </row>
    <row r="262" spans="1:6">
      <c r="A262" s="57" t="s">
        <v>32</v>
      </c>
      <c r="B262" s="57" t="s">
        <v>365</v>
      </c>
      <c r="C262" s="68">
        <v>2012</v>
      </c>
      <c r="D262" s="9" t="s">
        <v>6</v>
      </c>
      <c r="E262" s="9" t="s">
        <v>249</v>
      </c>
      <c r="F262" s="23">
        <v>24.525099999999998</v>
      </c>
    </row>
    <row r="263" spans="1:6">
      <c r="A263" s="57" t="s">
        <v>33</v>
      </c>
      <c r="B263" s="57" t="s">
        <v>366</v>
      </c>
      <c r="C263" s="68">
        <v>2012</v>
      </c>
      <c r="D263" s="9" t="s">
        <v>6</v>
      </c>
      <c r="E263" s="9" t="s">
        <v>249</v>
      </c>
      <c r="F263" s="23">
        <v>23.2834</v>
      </c>
    </row>
    <row r="264" spans="1:6">
      <c r="A264" s="57" t="s">
        <v>34</v>
      </c>
      <c r="B264" s="57" t="s">
        <v>367</v>
      </c>
      <c r="C264" s="68">
        <v>2012</v>
      </c>
      <c r="D264" s="9" t="s">
        <v>6</v>
      </c>
      <c r="E264" s="9" t="s">
        <v>249</v>
      </c>
      <c r="F264" s="23">
        <v>18.8306</v>
      </c>
    </row>
    <row r="265" spans="1:6">
      <c r="A265" s="57" t="s">
        <v>35</v>
      </c>
      <c r="B265" s="57" t="s">
        <v>368</v>
      </c>
      <c r="C265" s="68">
        <v>2012</v>
      </c>
      <c r="D265" s="9" t="s">
        <v>6</v>
      </c>
      <c r="E265" s="9" t="s">
        <v>249</v>
      </c>
      <c r="F265" s="23">
        <v>31.504899999999999</v>
      </c>
    </row>
    <row r="266" spans="1:6">
      <c r="A266" s="99" t="s">
        <v>3</v>
      </c>
      <c r="B266" s="57" t="s">
        <v>336</v>
      </c>
      <c r="C266" s="68">
        <v>2013</v>
      </c>
      <c r="D266" s="9" t="s">
        <v>6</v>
      </c>
      <c r="E266" s="9" t="s">
        <v>249</v>
      </c>
      <c r="F266" s="23">
        <v>22.871500000000001</v>
      </c>
    </row>
    <row r="267" spans="1:6">
      <c r="A267" s="99" t="s">
        <v>4</v>
      </c>
      <c r="B267" s="57" t="s">
        <v>337</v>
      </c>
      <c r="C267" s="68">
        <v>2013</v>
      </c>
      <c r="D267" s="9" t="s">
        <v>6</v>
      </c>
      <c r="E267" s="9" t="s">
        <v>249</v>
      </c>
      <c r="F267" s="23">
        <v>24.200299999999999</v>
      </c>
    </row>
    <row r="268" spans="1:6">
      <c r="A268" s="57" t="s">
        <v>5</v>
      </c>
      <c r="B268" s="57" t="s">
        <v>338</v>
      </c>
      <c r="C268" s="68">
        <v>2013</v>
      </c>
      <c r="D268" s="9" t="s">
        <v>6</v>
      </c>
      <c r="E268" s="9" t="s">
        <v>249</v>
      </c>
      <c r="F268" s="23">
        <v>19.901</v>
      </c>
    </row>
    <row r="269" spans="1:6">
      <c r="A269" s="57" t="s">
        <v>6</v>
      </c>
      <c r="B269" s="57" t="s">
        <v>339</v>
      </c>
      <c r="C269" s="68">
        <v>2013</v>
      </c>
      <c r="D269" s="9" t="s">
        <v>6</v>
      </c>
      <c r="E269" s="9" t="s">
        <v>249</v>
      </c>
      <c r="F269" s="23">
        <v>17.377500000000001</v>
      </c>
    </row>
    <row r="270" spans="1:6">
      <c r="A270" s="57" t="s">
        <v>7</v>
      </c>
      <c r="B270" s="57" t="s">
        <v>340</v>
      </c>
      <c r="C270" s="68">
        <v>2013</v>
      </c>
      <c r="D270" s="9" t="s">
        <v>6</v>
      </c>
      <c r="E270" s="9" t="s">
        <v>249</v>
      </c>
      <c r="F270" s="23">
        <v>19.665099999999999</v>
      </c>
    </row>
    <row r="271" spans="1:6">
      <c r="A271" s="57" t="s">
        <v>8</v>
      </c>
      <c r="B271" s="57" t="s">
        <v>341</v>
      </c>
      <c r="C271" s="68">
        <v>2013</v>
      </c>
      <c r="D271" s="9" t="s">
        <v>6</v>
      </c>
      <c r="E271" s="9" t="s">
        <v>249</v>
      </c>
      <c r="F271" s="23">
        <v>21.688700000000001</v>
      </c>
    </row>
    <row r="272" spans="1:6">
      <c r="A272" s="57" t="s">
        <v>9</v>
      </c>
      <c r="B272" s="57" t="s">
        <v>342</v>
      </c>
      <c r="C272" s="68">
        <v>2013</v>
      </c>
      <c r="D272" s="9" t="s">
        <v>6</v>
      </c>
      <c r="E272" s="9" t="s">
        <v>249</v>
      </c>
      <c r="F272" s="23">
        <v>20.242999999999999</v>
      </c>
    </row>
    <row r="273" spans="1:6">
      <c r="A273" s="57" t="s">
        <v>10</v>
      </c>
      <c r="B273" s="57" t="s">
        <v>343</v>
      </c>
      <c r="C273" s="68">
        <v>2013</v>
      </c>
      <c r="D273" s="9" t="s">
        <v>6</v>
      </c>
      <c r="E273" s="9" t="s">
        <v>249</v>
      </c>
      <c r="F273" s="23">
        <v>28.5428</v>
      </c>
    </row>
    <row r="274" spans="1:6">
      <c r="A274" s="57" t="s">
        <v>11</v>
      </c>
      <c r="B274" s="57" t="s">
        <v>344</v>
      </c>
      <c r="C274" s="68">
        <v>2013</v>
      </c>
      <c r="D274" s="9" t="s">
        <v>6</v>
      </c>
      <c r="E274" s="9" t="s">
        <v>249</v>
      </c>
      <c r="F274" s="23">
        <v>22.778400000000001</v>
      </c>
    </row>
    <row r="275" spans="1:6">
      <c r="A275" s="57" t="s">
        <v>12</v>
      </c>
      <c r="B275" s="57" t="s">
        <v>345</v>
      </c>
      <c r="C275" s="68">
        <v>2013</v>
      </c>
      <c r="D275" s="9" t="s">
        <v>6</v>
      </c>
      <c r="E275" s="9" t="s">
        <v>249</v>
      </c>
      <c r="F275" s="23">
        <v>18.224799999999998</v>
      </c>
    </row>
    <row r="276" spans="1:6">
      <c r="A276" s="57" t="s">
        <v>13</v>
      </c>
      <c r="B276" s="57" t="s">
        <v>346</v>
      </c>
      <c r="C276" s="68">
        <v>2013</v>
      </c>
      <c r="D276" s="9" t="s">
        <v>6</v>
      </c>
      <c r="E276" s="9" t="s">
        <v>249</v>
      </c>
      <c r="F276" s="23">
        <v>25.525600000000001</v>
      </c>
    </row>
    <row r="277" spans="1:6">
      <c r="A277" s="57" t="s">
        <v>14</v>
      </c>
      <c r="B277" s="57" t="s">
        <v>347</v>
      </c>
      <c r="C277" s="68">
        <v>2013</v>
      </c>
      <c r="D277" s="9" t="s">
        <v>6</v>
      </c>
      <c r="E277" s="9" t="s">
        <v>249</v>
      </c>
      <c r="F277" s="23">
        <v>28.195799999999998</v>
      </c>
    </row>
    <row r="278" spans="1:6">
      <c r="A278" s="57" t="s">
        <v>15</v>
      </c>
      <c r="B278" s="57" t="s">
        <v>348</v>
      </c>
      <c r="C278" s="68">
        <v>2013</v>
      </c>
      <c r="D278" s="9" t="s">
        <v>6</v>
      </c>
      <c r="E278" s="9" t="s">
        <v>249</v>
      </c>
      <c r="F278" s="23">
        <v>27.497299999999999</v>
      </c>
    </row>
    <row r="279" spans="1:6">
      <c r="A279" s="57" t="s">
        <v>16</v>
      </c>
      <c r="B279" s="57" t="s">
        <v>349</v>
      </c>
      <c r="C279" s="68">
        <v>2013</v>
      </c>
      <c r="D279" s="9" t="s">
        <v>6</v>
      </c>
      <c r="E279" s="9" t="s">
        <v>249</v>
      </c>
      <c r="F279" s="23">
        <v>23.496099999999998</v>
      </c>
    </row>
    <row r="280" spans="1:6">
      <c r="A280" s="57" t="s">
        <v>17</v>
      </c>
      <c r="B280" s="57" t="s">
        <v>350</v>
      </c>
      <c r="C280" s="68">
        <v>2013</v>
      </c>
      <c r="D280" s="9" t="s">
        <v>6</v>
      </c>
      <c r="E280" s="9" t="s">
        <v>249</v>
      </c>
      <c r="F280" s="23">
        <v>18.3904</v>
      </c>
    </row>
    <row r="281" spans="1:6">
      <c r="A281" s="57" t="s">
        <v>18</v>
      </c>
      <c r="B281" s="57" t="s">
        <v>351</v>
      </c>
      <c r="C281" s="68">
        <v>2013</v>
      </c>
      <c r="D281" s="9" t="s">
        <v>6</v>
      </c>
      <c r="E281" s="9" t="s">
        <v>249</v>
      </c>
      <c r="F281" s="23">
        <v>22.426200000000001</v>
      </c>
    </row>
    <row r="282" spans="1:6">
      <c r="A282" s="57" t="s">
        <v>19</v>
      </c>
      <c r="B282" s="57" t="s">
        <v>352</v>
      </c>
      <c r="C282" s="68">
        <v>2013</v>
      </c>
      <c r="D282" s="9" t="s">
        <v>6</v>
      </c>
      <c r="E282" s="9" t="s">
        <v>249</v>
      </c>
      <c r="F282" s="23">
        <v>27.625599999999999</v>
      </c>
    </row>
    <row r="283" spans="1:6">
      <c r="A283" s="57" t="s">
        <v>20</v>
      </c>
      <c r="B283" s="57" t="s">
        <v>353</v>
      </c>
      <c r="C283" s="68">
        <v>2013</v>
      </c>
      <c r="D283" s="9" t="s">
        <v>6</v>
      </c>
      <c r="E283" s="9" t="s">
        <v>249</v>
      </c>
      <c r="F283" s="23">
        <v>20.697099999999999</v>
      </c>
    </row>
    <row r="284" spans="1:6">
      <c r="A284" s="57" t="s">
        <v>21</v>
      </c>
      <c r="B284" s="57" t="s">
        <v>354</v>
      </c>
      <c r="C284" s="68">
        <v>2013</v>
      </c>
      <c r="D284" s="9" t="s">
        <v>6</v>
      </c>
      <c r="E284" s="9" t="s">
        <v>249</v>
      </c>
      <c r="F284" s="23">
        <v>21.783000000000001</v>
      </c>
    </row>
    <row r="285" spans="1:6">
      <c r="A285" s="57" t="s">
        <v>22</v>
      </c>
      <c r="B285" s="57" t="s">
        <v>355</v>
      </c>
      <c r="C285" s="68">
        <v>2013</v>
      </c>
      <c r="D285" s="9" t="s">
        <v>6</v>
      </c>
      <c r="E285" s="9" t="s">
        <v>249</v>
      </c>
      <c r="F285" s="23">
        <v>23.3689</v>
      </c>
    </row>
    <row r="286" spans="1:6">
      <c r="A286" s="57" t="s">
        <v>23</v>
      </c>
      <c r="B286" s="57" t="s">
        <v>356</v>
      </c>
      <c r="C286" s="68">
        <v>2013</v>
      </c>
      <c r="D286" s="9" t="s">
        <v>6</v>
      </c>
      <c r="E286" s="9" t="s">
        <v>249</v>
      </c>
      <c r="F286" s="23">
        <v>26.298200000000001</v>
      </c>
    </row>
    <row r="287" spans="1:6">
      <c r="A287" s="57" t="s">
        <v>24</v>
      </c>
      <c r="B287" s="57" t="s">
        <v>357</v>
      </c>
      <c r="C287" s="68">
        <v>2013</v>
      </c>
      <c r="D287" s="9" t="s">
        <v>6</v>
      </c>
      <c r="E287" s="9" t="s">
        <v>249</v>
      </c>
      <c r="F287" s="23">
        <v>20.167000000000002</v>
      </c>
    </row>
    <row r="288" spans="1:6">
      <c r="A288" s="57" t="s">
        <v>25</v>
      </c>
      <c r="B288" s="57" t="s">
        <v>358</v>
      </c>
      <c r="C288" s="68">
        <v>2013</v>
      </c>
      <c r="D288" s="9" t="s">
        <v>6</v>
      </c>
      <c r="E288" s="9" t="s">
        <v>249</v>
      </c>
      <c r="F288" s="23">
        <v>23.625499999999999</v>
      </c>
    </row>
    <row r="289" spans="1:6">
      <c r="A289" s="57" t="s">
        <v>26</v>
      </c>
      <c r="B289" s="57" t="s">
        <v>359</v>
      </c>
      <c r="C289" s="68">
        <v>2013</v>
      </c>
      <c r="D289" s="9" t="s">
        <v>6</v>
      </c>
      <c r="E289" s="9" t="s">
        <v>249</v>
      </c>
      <c r="F289" s="23">
        <v>18.142600000000002</v>
      </c>
    </row>
    <row r="290" spans="1:6">
      <c r="A290" s="57" t="s">
        <v>27</v>
      </c>
      <c r="B290" s="57" t="s">
        <v>360</v>
      </c>
      <c r="C290" s="68">
        <v>2013</v>
      </c>
      <c r="D290" s="9" t="s">
        <v>6</v>
      </c>
      <c r="E290" s="9" t="s">
        <v>249</v>
      </c>
      <c r="F290" s="23">
        <v>23.595500000000001</v>
      </c>
    </row>
    <row r="291" spans="1:6">
      <c r="A291" s="57" t="s">
        <v>28</v>
      </c>
      <c r="B291" s="57" t="s">
        <v>361</v>
      </c>
      <c r="C291" s="68">
        <v>2013</v>
      </c>
      <c r="D291" s="9" t="s">
        <v>6</v>
      </c>
      <c r="E291" s="9" t="s">
        <v>249</v>
      </c>
      <c r="F291" s="23">
        <v>18.890799999999999</v>
      </c>
    </row>
    <row r="292" spans="1:6">
      <c r="A292" s="57" t="s">
        <v>29</v>
      </c>
      <c r="B292" s="57" t="s">
        <v>362</v>
      </c>
      <c r="C292" s="68">
        <v>2013</v>
      </c>
      <c r="D292" s="9" t="s">
        <v>6</v>
      </c>
      <c r="E292" s="9" t="s">
        <v>249</v>
      </c>
      <c r="F292" s="23">
        <v>18.226800000000001</v>
      </c>
    </row>
    <row r="293" spans="1:6">
      <c r="A293" s="57" t="s">
        <v>30</v>
      </c>
      <c r="B293" s="57" t="s">
        <v>363</v>
      </c>
      <c r="C293" s="68">
        <v>2013</v>
      </c>
      <c r="D293" s="9" t="s">
        <v>6</v>
      </c>
      <c r="E293" s="9" t="s">
        <v>249</v>
      </c>
      <c r="F293" s="23">
        <v>27.304099999999998</v>
      </c>
    </row>
    <row r="294" spans="1:6">
      <c r="A294" s="57" t="s">
        <v>31</v>
      </c>
      <c r="B294" s="57" t="s">
        <v>364</v>
      </c>
      <c r="C294" s="68">
        <v>2013</v>
      </c>
      <c r="D294" s="9" t="s">
        <v>6</v>
      </c>
      <c r="E294" s="9" t="s">
        <v>249</v>
      </c>
      <c r="F294" s="23">
        <v>23.310199999999998</v>
      </c>
    </row>
    <row r="295" spans="1:6">
      <c r="A295" s="57" t="s">
        <v>32</v>
      </c>
      <c r="B295" s="57" t="s">
        <v>365</v>
      </c>
      <c r="C295" s="68">
        <v>2013</v>
      </c>
      <c r="D295" s="9" t="s">
        <v>6</v>
      </c>
      <c r="E295" s="9" t="s">
        <v>249</v>
      </c>
      <c r="F295" s="23">
        <v>21.887499999999999</v>
      </c>
    </row>
    <row r="296" spans="1:6">
      <c r="A296" s="57" t="s">
        <v>33</v>
      </c>
      <c r="B296" s="57" t="s">
        <v>366</v>
      </c>
      <c r="C296" s="68">
        <v>2013</v>
      </c>
      <c r="D296" s="9" t="s">
        <v>6</v>
      </c>
      <c r="E296" s="9" t="s">
        <v>249</v>
      </c>
      <c r="F296" s="23">
        <v>24.6374</v>
      </c>
    </row>
    <row r="297" spans="1:6">
      <c r="A297" s="57" t="s">
        <v>34</v>
      </c>
      <c r="B297" s="57" t="s">
        <v>367</v>
      </c>
      <c r="C297" s="68">
        <v>2013</v>
      </c>
      <c r="D297" s="9" t="s">
        <v>6</v>
      </c>
      <c r="E297" s="9" t="s">
        <v>249</v>
      </c>
      <c r="F297" s="23">
        <v>18.098500000000001</v>
      </c>
    </row>
    <row r="298" spans="1:6">
      <c r="A298" s="57" t="s">
        <v>35</v>
      </c>
      <c r="B298" s="57" t="s">
        <v>368</v>
      </c>
      <c r="C298" s="68">
        <v>2013</v>
      </c>
      <c r="D298" s="9" t="s">
        <v>6</v>
      </c>
      <c r="E298" s="9" t="s">
        <v>249</v>
      </c>
      <c r="F298" s="23">
        <v>28.738900000000001</v>
      </c>
    </row>
    <row r="299" spans="1:6">
      <c r="A299" s="20" t="s">
        <v>3</v>
      </c>
      <c r="B299" s="19" t="s">
        <v>336</v>
      </c>
      <c r="C299" s="68">
        <v>2014</v>
      </c>
      <c r="D299" s="9" t="s">
        <v>6</v>
      </c>
      <c r="E299" s="9" t="s">
        <v>249</v>
      </c>
      <c r="F299" s="23">
        <v>22.444099999999999</v>
      </c>
    </row>
    <row r="300" spans="1:6">
      <c r="A300" s="20" t="s">
        <v>4</v>
      </c>
      <c r="B300" s="19" t="s">
        <v>337</v>
      </c>
      <c r="C300" s="68">
        <v>2014</v>
      </c>
      <c r="D300" s="9" t="s">
        <v>6</v>
      </c>
      <c r="E300" s="9" t="s">
        <v>249</v>
      </c>
      <c r="F300" s="23">
        <v>23.7881</v>
      </c>
    </row>
    <row r="301" spans="1:6">
      <c r="A301" s="19" t="s">
        <v>5</v>
      </c>
      <c r="B301" s="19" t="s">
        <v>338</v>
      </c>
      <c r="C301" s="68">
        <v>2014</v>
      </c>
      <c r="D301" s="9" t="s">
        <v>6</v>
      </c>
      <c r="E301" s="9" t="s">
        <v>249</v>
      </c>
      <c r="F301" s="23">
        <v>21.730899999999998</v>
      </c>
    </row>
    <row r="302" spans="1:6">
      <c r="A302" s="19" t="s">
        <v>6</v>
      </c>
      <c r="B302" s="19" t="s">
        <v>339</v>
      </c>
      <c r="C302" s="68">
        <v>2014</v>
      </c>
      <c r="D302" s="9" t="s">
        <v>6</v>
      </c>
      <c r="E302" s="9" t="s">
        <v>249</v>
      </c>
      <c r="F302" s="23">
        <v>18.693000000000001</v>
      </c>
    </row>
    <row r="303" spans="1:6">
      <c r="A303" s="19" t="s">
        <v>7</v>
      </c>
      <c r="B303" s="19" t="s">
        <v>340</v>
      </c>
      <c r="C303" s="68">
        <v>2014</v>
      </c>
      <c r="D303" s="9" t="s">
        <v>6</v>
      </c>
      <c r="E303" s="9" t="s">
        <v>249</v>
      </c>
      <c r="F303" s="23">
        <v>20.784800000000001</v>
      </c>
    </row>
    <row r="304" spans="1:6">
      <c r="A304" s="19" t="s">
        <v>8</v>
      </c>
      <c r="B304" s="19" t="s">
        <v>341</v>
      </c>
      <c r="C304" s="68">
        <v>2014</v>
      </c>
      <c r="D304" s="9" t="s">
        <v>6</v>
      </c>
      <c r="E304" s="9" t="s">
        <v>249</v>
      </c>
      <c r="F304" s="23">
        <v>23.977699999999999</v>
      </c>
    </row>
    <row r="305" spans="1:6">
      <c r="A305" s="19" t="s">
        <v>9</v>
      </c>
      <c r="B305" s="19" t="s">
        <v>342</v>
      </c>
      <c r="C305" s="68">
        <v>2014</v>
      </c>
      <c r="D305" s="9" t="s">
        <v>6</v>
      </c>
      <c r="E305" s="9" t="s">
        <v>249</v>
      </c>
      <c r="F305" s="23">
        <v>19.062799999999999</v>
      </c>
    </row>
    <row r="306" spans="1:6">
      <c r="A306" s="19" t="s">
        <v>10</v>
      </c>
      <c r="B306" s="19" t="s">
        <v>343</v>
      </c>
      <c r="C306" s="68">
        <v>2014</v>
      </c>
      <c r="D306" s="9" t="s">
        <v>6</v>
      </c>
      <c r="E306" s="9" t="s">
        <v>249</v>
      </c>
      <c r="F306" s="23">
        <v>26.226800000000001</v>
      </c>
    </row>
    <row r="307" spans="1:6">
      <c r="A307" s="19" t="s">
        <v>11</v>
      </c>
      <c r="B307" s="19" t="s">
        <v>344</v>
      </c>
      <c r="C307" s="68">
        <v>2014</v>
      </c>
      <c r="D307" s="9" t="s">
        <v>6</v>
      </c>
      <c r="E307" s="9" t="s">
        <v>249</v>
      </c>
      <c r="F307" s="23">
        <v>22.975100000000001</v>
      </c>
    </row>
    <row r="308" spans="1:6">
      <c r="A308" s="19" t="s">
        <v>12</v>
      </c>
      <c r="B308" s="19" t="s">
        <v>345</v>
      </c>
      <c r="C308" s="68">
        <v>2014</v>
      </c>
      <c r="D308" s="9" t="s">
        <v>6</v>
      </c>
      <c r="E308" s="9" t="s">
        <v>249</v>
      </c>
      <c r="F308" s="23">
        <v>16.549700000000001</v>
      </c>
    </row>
    <row r="309" spans="1:6">
      <c r="A309" s="19" t="s">
        <v>13</v>
      </c>
      <c r="B309" s="19" t="s">
        <v>346</v>
      </c>
      <c r="C309" s="68">
        <v>2014</v>
      </c>
      <c r="D309" s="9" t="s">
        <v>6</v>
      </c>
      <c r="E309" s="9" t="s">
        <v>249</v>
      </c>
      <c r="F309" s="23">
        <v>25.252500000000001</v>
      </c>
    </row>
    <row r="310" spans="1:6">
      <c r="A310" s="19" t="s">
        <v>14</v>
      </c>
      <c r="B310" s="19" t="s">
        <v>347</v>
      </c>
      <c r="C310" s="68">
        <v>2014</v>
      </c>
      <c r="D310" s="9" t="s">
        <v>6</v>
      </c>
      <c r="E310" s="9" t="s">
        <v>249</v>
      </c>
      <c r="F310" s="23">
        <v>25.052800000000001</v>
      </c>
    </row>
    <row r="311" spans="1:6">
      <c r="A311" s="19" t="s">
        <v>15</v>
      </c>
      <c r="B311" s="19" t="s">
        <v>348</v>
      </c>
      <c r="C311" s="68">
        <v>2014</v>
      </c>
      <c r="D311" s="9" t="s">
        <v>6</v>
      </c>
      <c r="E311" s="9" t="s">
        <v>249</v>
      </c>
      <c r="F311" s="23">
        <v>29.284099999999999</v>
      </c>
    </row>
    <row r="312" spans="1:6">
      <c r="A312" s="19" t="s">
        <v>16</v>
      </c>
      <c r="B312" s="19" t="s">
        <v>349</v>
      </c>
      <c r="C312" s="68">
        <v>2014</v>
      </c>
      <c r="D312" s="9" t="s">
        <v>6</v>
      </c>
      <c r="E312" s="9" t="s">
        <v>249</v>
      </c>
      <c r="F312" s="23">
        <v>22.062000000000001</v>
      </c>
    </row>
    <row r="313" spans="1:6">
      <c r="A313" s="19" t="s">
        <v>17</v>
      </c>
      <c r="B313" s="19" t="s">
        <v>350</v>
      </c>
      <c r="C313" s="68">
        <v>2014</v>
      </c>
      <c r="D313" s="9" t="s">
        <v>6</v>
      </c>
      <c r="E313" s="9" t="s">
        <v>249</v>
      </c>
      <c r="F313" s="23">
        <v>20.926400000000001</v>
      </c>
    </row>
    <row r="314" spans="1:6">
      <c r="A314" s="19" t="s">
        <v>18</v>
      </c>
      <c r="B314" s="19" t="s">
        <v>351</v>
      </c>
      <c r="C314" s="68">
        <v>2014</v>
      </c>
      <c r="D314" s="9" t="s">
        <v>6</v>
      </c>
      <c r="E314" s="9" t="s">
        <v>249</v>
      </c>
      <c r="F314" s="23">
        <v>22.622900000000001</v>
      </c>
    </row>
    <row r="315" spans="1:6">
      <c r="A315" s="19" t="s">
        <v>19</v>
      </c>
      <c r="B315" s="19" t="s">
        <v>352</v>
      </c>
      <c r="C315" s="68">
        <v>2014</v>
      </c>
      <c r="D315" s="9" t="s">
        <v>6</v>
      </c>
      <c r="E315" s="9" t="s">
        <v>249</v>
      </c>
      <c r="F315" s="23">
        <v>26.894500000000001</v>
      </c>
    </row>
    <row r="316" spans="1:6">
      <c r="A316" s="19" t="s">
        <v>20</v>
      </c>
      <c r="B316" s="19" t="s">
        <v>353</v>
      </c>
      <c r="C316" s="68">
        <v>2014</v>
      </c>
      <c r="D316" s="9" t="s">
        <v>6</v>
      </c>
      <c r="E316" s="9" t="s">
        <v>249</v>
      </c>
      <c r="F316" s="23">
        <v>21.183900000000001</v>
      </c>
    </row>
    <row r="317" spans="1:6">
      <c r="A317" s="19" t="s">
        <v>21</v>
      </c>
      <c r="B317" s="19" t="s">
        <v>354</v>
      </c>
      <c r="C317" s="68">
        <v>2014</v>
      </c>
      <c r="D317" s="9" t="s">
        <v>6</v>
      </c>
      <c r="E317" s="9" t="s">
        <v>249</v>
      </c>
      <c r="F317" s="23">
        <v>20.334499999999998</v>
      </c>
    </row>
    <row r="318" spans="1:6">
      <c r="A318" s="19" t="s">
        <v>22</v>
      </c>
      <c r="B318" s="19" t="s">
        <v>355</v>
      </c>
      <c r="C318" s="68">
        <v>2014</v>
      </c>
      <c r="D318" s="9" t="s">
        <v>6</v>
      </c>
      <c r="E318" s="9" t="s">
        <v>249</v>
      </c>
      <c r="F318" s="23">
        <v>22.239699999999999</v>
      </c>
    </row>
    <row r="319" spans="1:6">
      <c r="A319" s="19" t="s">
        <v>23</v>
      </c>
      <c r="B319" s="19" t="s">
        <v>356</v>
      </c>
      <c r="C319" s="68">
        <v>2014</v>
      </c>
      <c r="D319" s="9" t="s">
        <v>6</v>
      </c>
      <c r="E319" s="9" t="s">
        <v>249</v>
      </c>
      <c r="F319" s="23">
        <v>25.842600000000001</v>
      </c>
    </row>
    <row r="320" spans="1:6">
      <c r="A320" s="19" t="s">
        <v>24</v>
      </c>
      <c r="B320" s="19" t="s">
        <v>357</v>
      </c>
      <c r="C320" s="68">
        <v>2014</v>
      </c>
      <c r="D320" s="9" t="s">
        <v>6</v>
      </c>
      <c r="E320" s="9" t="s">
        <v>249</v>
      </c>
      <c r="F320" s="23">
        <v>19.8339</v>
      </c>
    </row>
    <row r="321" spans="1:6">
      <c r="A321" s="19" t="s">
        <v>25</v>
      </c>
      <c r="B321" s="19" t="s">
        <v>358</v>
      </c>
      <c r="C321" s="68">
        <v>2014</v>
      </c>
      <c r="D321" s="9" t="s">
        <v>6</v>
      </c>
      <c r="E321" s="9" t="s">
        <v>249</v>
      </c>
      <c r="F321" s="23">
        <v>22.739799999999999</v>
      </c>
    </row>
    <row r="322" spans="1:6">
      <c r="A322" s="19" t="s">
        <v>26</v>
      </c>
      <c r="B322" s="19" t="s">
        <v>359</v>
      </c>
      <c r="C322" s="68">
        <v>2014</v>
      </c>
      <c r="D322" s="9" t="s">
        <v>6</v>
      </c>
      <c r="E322" s="9" t="s">
        <v>249</v>
      </c>
      <c r="F322" s="23">
        <v>20.369199999999999</v>
      </c>
    </row>
    <row r="323" spans="1:6">
      <c r="A323" s="19" t="s">
        <v>27</v>
      </c>
      <c r="B323" s="19" t="s">
        <v>360</v>
      </c>
      <c r="C323" s="68">
        <v>2014</v>
      </c>
      <c r="D323" s="9" t="s">
        <v>6</v>
      </c>
      <c r="E323" s="9" t="s">
        <v>249</v>
      </c>
      <c r="F323" s="23">
        <v>23.2532</v>
      </c>
    </row>
    <row r="324" spans="1:6">
      <c r="A324" s="19" t="s">
        <v>28</v>
      </c>
      <c r="B324" s="19" t="s">
        <v>361</v>
      </c>
      <c r="C324" s="68">
        <v>2014</v>
      </c>
      <c r="D324" s="9" t="s">
        <v>6</v>
      </c>
      <c r="E324" s="9" t="s">
        <v>249</v>
      </c>
      <c r="F324" s="23">
        <v>18.338799999999999</v>
      </c>
    </row>
    <row r="325" spans="1:6">
      <c r="A325" s="19" t="s">
        <v>29</v>
      </c>
      <c r="B325" s="19" t="s">
        <v>362</v>
      </c>
      <c r="C325" s="68">
        <v>2014</v>
      </c>
      <c r="D325" s="9" t="s">
        <v>6</v>
      </c>
      <c r="E325" s="9" t="s">
        <v>249</v>
      </c>
      <c r="F325" s="23">
        <v>17.603999999999999</v>
      </c>
    </row>
    <row r="326" spans="1:6">
      <c r="A326" s="19" t="s">
        <v>30</v>
      </c>
      <c r="B326" s="19" t="s">
        <v>363</v>
      </c>
      <c r="C326" s="68">
        <v>2014</v>
      </c>
      <c r="D326" s="9" t="s">
        <v>6</v>
      </c>
      <c r="E326" s="9" t="s">
        <v>249</v>
      </c>
      <c r="F326" s="23">
        <v>27.537700000000001</v>
      </c>
    </row>
    <row r="327" spans="1:6">
      <c r="A327" s="19" t="s">
        <v>31</v>
      </c>
      <c r="B327" s="19" t="s">
        <v>364</v>
      </c>
      <c r="C327" s="68">
        <v>2014</v>
      </c>
      <c r="D327" s="9" t="s">
        <v>6</v>
      </c>
      <c r="E327" s="9" t="s">
        <v>249</v>
      </c>
      <c r="F327" s="23">
        <v>22.533999999999999</v>
      </c>
    </row>
    <row r="328" spans="1:6">
      <c r="A328" s="19" t="s">
        <v>32</v>
      </c>
      <c r="B328" s="19" t="s">
        <v>365</v>
      </c>
      <c r="C328" s="68">
        <v>2014</v>
      </c>
      <c r="D328" s="9" t="s">
        <v>6</v>
      </c>
      <c r="E328" s="9" t="s">
        <v>249</v>
      </c>
      <c r="F328" s="23">
        <v>21.463000000000001</v>
      </c>
    </row>
    <row r="329" spans="1:6">
      <c r="A329" s="19" t="s">
        <v>33</v>
      </c>
      <c r="B329" s="19" t="s">
        <v>366</v>
      </c>
      <c r="C329" s="68">
        <v>2014</v>
      </c>
      <c r="D329" s="9" t="s">
        <v>6</v>
      </c>
      <c r="E329" s="9" t="s">
        <v>249</v>
      </c>
      <c r="F329" s="23">
        <v>21.818300000000001</v>
      </c>
    </row>
    <row r="330" spans="1:6">
      <c r="A330" s="19" t="s">
        <v>34</v>
      </c>
      <c r="B330" s="19" t="s">
        <v>367</v>
      </c>
      <c r="C330" s="68">
        <v>2014</v>
      </c>
      <c r="D330" s="9" t="s">
        <v>6</v>
      </c>
      <c r="E330" s="9" t="s">
        <v>249</v>
      </c>
      <c r="F330" s="23">
        <v>19.436699999999998</v>
      </c>
    </row>
    <row r="331" spans="1:6">
      <c r="A331" s="19" t="s">
        <v>35</v>
      </c>
      <c r="B331" s="19" t="s">
        <v>368</v>
      </c>
      <c r="C331" s="68">
        <v>2014</v>
      </c>
      <c r="D331" s="9" t="s">
        <v>6</v>
      </c>
      <c r="E331" s="9" t="s">
        <v>249</v>
      </c>
      <c r="F331" s="23">
        <v>27.7606</v>
      </c>
    </row>
    <row r="332" spans="1:6">
      <c r="A332" s="99" t="s">
        <v>3</v>
      </c>
      <c r="B332" s="57" t="s">
        <v>336</v>
      </c>
      <c r="C332" s="68">
        <v>2015</v>
      </c>
      <c r="D332" s="9" t="s">
        <v>6</v>
      </c>
      <c r="E332" s="9" t="s">
        <v>249</v>
      </c>
      <c r="F332" s="23">
        <v>21.5273</v>
      </c>
    </row>
    <row r="333" spans="1:6">
      <c r="A333" s="99" t="s">
        <v>4</v>
      </c>
      <c r="B333" s="57" t="s">
        <v>337</v>
      </c>
      <c r="C333" s="68">
        <v>2015</v>
      </c>
      <c r="D333" s="9" t="s">
        <v>6</v>
      </c>
      <c r="E333" s="9" t="s">
        <v>249</v>
      </c>
      <c r="F333" s="23">
        <v>21.4922</v>
      </c>
    </row>
    <row r="334" spans="1:6">
      <c r="A334" s="57" t="s">
        <v>5</v>
      </c>
      <c r="B334" s="57" t="s">
        <v>338</v>
      </c>
      <c r="C334" s="68">
        <v>2015</v>
      </c>
      <c r="D334" s="9" t="s">
        <v>6</v>
      </c>
      <c r="E334" s="9" t="s">
        <v>249</v>
      </c>
      <c r="F334" s="23">
        <v>19.4496</v>
      </c>
    </row>
    <row r="335" spans="1:6">
      <c r="A335" s="57" t="s">
        <v>6</v>
      </c>
      <c r="B335" s="57" t="s">
        <v>339</v>
      </c>
      <c r="C335" s="68">
        <v>2015</v>
      </c>
      <c r="D335" s="9" t="s">
        <v>6</v>
      </c>
      <c r="E335" s="9" t="s">
        <v>249</v>
      </c>
      <c r="F335" s="23">
        <v>18.902899999999999</v>
      </c>
    </row>
    <row r="336" spans="1:6">
      <c r="A336" s="57" t="s">
        <v>7</v>
      </c>
      <c r="B336" s="57" t="s">
        <v>340</v>
      </c>
      <c r="C336" s="68">
        <v>2015</v>
      </c>
      <c r="D336" s="9" t="s">
        <v>6</v>
      </c>
      <c r="E336" s="9" t="s">
        <v>249</v>
      </c>
      <c r="F336" s="23">
        <v>20.897300000000001</v>
      </c>
    </row>
    <row r="337" spans="1:6">
      <c r="A337" s="57" t="s">
        <v>8</v>
      </c>
      <c r="B337" s="57" t="s">
        <v>341</v>
      </c>
      <c r="C337" s="68">
        <v>2015</v>
      </c>
      <c r="D337" s="9" t="s">
        <v>6</v>
      </c>
      <c r="E337" s="9" t="s">
        <v>249</v>
      </c>
      <c r="F337" s="23">
        <v>25.5992</v>
      </c>
    </row>
    <row r="338" spans="1:6">
      <c r="A338" s="57" t="s">
        <v>9</v>
      </c>
      <c r="B338" s="57" t="s">
        <v>342</v>
      </c>
      <c r="C338" s="68">
        <v>2015</v>
      </c>
      <c r="D338" s="9" t="s">
        <v>6</v>
      </c>
      <c r="E338" s="9" t="s">
        <v>249</v>
      </c>
      <c r="F338" s="23">
        <v>17.298999999999999</v>
      </c>
    </row>
    <row r="339" spans="1:6">
      <c r="A339" s="57" t="s">
        <v>10</v>
      </c>
      <c r="B339" s="57" t="s">
        <v>343</v>
      </c>
      <c r="C339" s="68">
        <v>2015</v>
      </c>
      <c r="D339" s="9" t="s">
        <v>6</v>
      </c>
      <c r="E339" s="9" t="s">
        <v>249</v>
      </c>
      <c r="F339" s="23">
        <v>27.1629</v>
      </c>
    </row>
    <row r="340" spans="1:6">
      <c r="A340" s="57" t="s">
        <v>11</v>
      </c>
      <c r="B340" s="57" t="s">
        <v>344</v>
      </c>
      <c r="C340" s="68">
        <v>2015</v>
      </c>
      <c r="D340" s="9" t="s">
        <v>6</v>
      </c>
      <c r="E340" s="9" t="s">
        <v>249</v>
      </c>
      <c r="F340" s="23">
        <v>22.1694</v>
      </c>
    </row>
    <row r="341" spans="1:6">
      <c r="A341" s="57" t="s">
        <v>12</v>
      </c>
      <c r="B341" s="57" t="s">
        <v>345</v>
      </c>
      <c r="C341" s="68">
        <v>2015</v>
      </c>
      <c r="D341" s="9" t="s">
        <v>6</v>
      </c>
      <c r="E341" s="9" t="s">
        <v>249</v>
      </c>
      <c r="F341" s="23">
        <v>17.306000000000001</v>
      </c>
    </row>
    <row r="342" spans="1:6">
      <c r="A342" s="57" t="s">
        <v>13</v>
      </c>
      <c r="B342" s="57" t="s">
        <v>346</v>
      </c>
      <c r="C342" s="68">
        <v>2015</v>
      </c>
      <c r="D342" s="9" t="s">
        <v>6</v>
      </c>
      <c r="E342" s="9" t="s">
        <v>249</v>
      </c>
      <c r="F342" s="23">
        <v>24.559699999999999</v>
      </c>
    </row>
    <row r="343" spans="1:6">
      <c r="A343" s="57" t="s">
        <v>14</v>
      </c>
      <c r="B343" s="57" t="s">
        <v>347</v>
      </c>
      <c r="C343" s="68">
        <v>2015</v>
      </c>
      <c r="D343" s="9" t="s">
        <v>6</v>
      </c>
      <c r="E343" s="9" t="s">
        <v>249</v>
      </c>
      <c r="F343" s="23">
        <v>24.6601</v>
      </c>
    </row>
    <row r="344" spans="1:6">
      <c r="A344" s="57" t="s">
        <v>15</v>
      </c>
      <c r="B344" s="57" t="s">
        <v>348</v>
      </c>
      <c r="C344" s="68">
        <v>2015</v>
      </c>
      <c r="D344" s="9" t="s">
        <v>6</v>
      </c>
      <c r="E344" s="9" t="s">
        <v>249</v>
      </c>
      <c r="F344" s="23">
        <v>25.707999999999998</v>
      </c>
    </row>
    <row r="345" spans="1:6">
      <c r="A345" s="57" t="s">
        <v>16</v>
      </c>
      <c r="B345" s="57" t="s">
        <v>349</v>
      </c>
      <c r="C345" s="68">
        <v>2015</v>
      </c>
      <c r="D345" s="9" t="s">
        <v>6</v>
      </c>
      <c r="E345" s="9" t="s">
        <v>249</v>
      </c>
      <c r="F345" s="23">
        <v>21.435300000000002</v>
      </c>
    </row>
    <row r="346" spans="1:6">
      <c r="A346" s="57" t="s">
        <v>17</v>
      </c>
      <c r="B346" s="57" t="s">
        <v>350</v>
      </c>
      <c r="C346" s="68">
        <v>2015</v>
      </c>
      <c r="D346" s="9" t="s">
        <v>6</v>
      </c>
      <c r="E346" s="9" t="s">
        <v>249</v>
      </c>
      <c r="F346" s="23">
        <v>18.2852</v>
      </c>
    </row>
    <row r="347" spans="1:6">
      <c r="A347" s="57" t="s">
        <v>18</v>
      </c>
      <c r="B347" s="57" t="s">
        <v>351</v>
      </c>
      <c r="C347" s="68">
        <v>2015</v>
      </c>
      <c r="D347" s="9" t="s">
        <v>6</v>
      </c>
      <c r="E347" s="9" t="s">
        <v>249</v>
      </c>
      <c r="F347" s="23">
        <v>20.544499999999999</v>
      </c>
    </row>
    <row r="348" spans="1:6">
      <c r="A348" s="57" t="s">
        <v>19</v>
      </c>
      <c r="B348" s="57" t="s">
        <v>352</v>
      </c>
      <c r="C348" s="68">
        <v>2015</v>
      </c>
      <c r="D348" s="9" t="s">
        <v>6</v>
      </c>
      <c r="E348" s="9" t="s">
        <v>249</v>
      </c>
      <c r="F348" s="23">
        <v>24.22</v>
      </c>
    </row>
    <row r="349" spans="1:6">
      <c r="A349" s="57" t="s">
        <v>20</v>
      </c>
      <c r="B349" s="57" t="s">
        <v>353</v>
      </c>
      <c r="C349" s="68">
        <v>2015</v>
      </c>
      <c r="D349" s="9" t="s">
        <v>6</v>
      </c>
      <c r="E349" s="9" t="s">
        <v>249</v>
      </c>
      <c r="F349" s="23">
        <v>19.4695</v>
      </c>
    </row>
    <row r="350" spans="1:6">
      <c r="A350" s="57" t="s">
        <v>21</v>
      </c>
      <c r="B350" s="57" t="s">
        <v>354</v>
      </c>
      <c r="C350" s="68">
        <v>2015</v>
      </c>
      <c r="D350" s="9" t="s">
        <v>6</v>
      </c>
      <c r="E350" s="9" t="s">
        <v>249</v>
      </c>
      <c r="F350" s="23">
        <v>19.6065</v>
      </c>
    </row>
    <row r="351" spans="1:6">
      <c r="A351" s="57" t="s">
        <v>22</v>
      </c>
      <c r="B351" s="57" t="s">
        <v>355</v>
      </c>
      <c r="C351" s="68">
        <v>2015</v>
      </c>
      <c r="D351" s="9" t="s">
        <v>6</v>
      </c>
      <c r="E351" s="9" t="s">
        <v>249</v>
      </c>
      <c r="F351" s="23">
        <v>19.713999999999999</v>
      </c>
    </row>
    <row r="352" spans="1:6">
      <c r="A352" s="57" t="s">
        <v>23</v>
      </c>
      <c r="B352" s="57" t="s">
        <v>356</v>
      </c>
      <c r="C352" s="68">
        <v>2015</v>
      </c>
      <c r="D352" s="9" t="s">
        <v>6</v>
      </c>
      <c r="E352" s="9" t="s">
        <v>249</v>
      </c>
      <c r="F352" s="23">
        <v>26.9879</v>
      </c>
    </row>
    <row r="353" spans="1:6">
      <c r="A353" s="57" t="s">
        <v>24</v>
      </c>
      <c r="B353" s="57" t="s">
        <v>357</v>
      </c>
      <c r="C353" s="68">
        <v>2015</v>
      </c>
      <c r="D353" s="9" t="s">
        <v>6</v>
      </c>
      <c r="E353" s="9" t="s">
        <v>249</v>
      </c>
      <c r="F353" s="23">
        <v>19.858699999999999</v>
      </c>
    </row>
    <row r="354" spans="1:6">
      <c r="A354" s="57" t="s">
        <v>25</v>
      </c>
      <c r="B354" s="57" t="s">
        <v>358</v>
      </c>
      <c r="C354" s="68">
        <v>2015</v>
      </c>
      <c r="D354" s="9" t="s">
        <v>6</v>
      </c>
      <c r="E354" s="9" t="s">
        <v>249</v>
      </c>
      <c r="F354" s="23">
        <v>23.3171</v>
      </c>
    </row>
    <row r="355" spans="1:6">
      <c r="A355" s="57" t="s">
        <v>26</v>
      </c>
      <c r="B355" s="57" t="s">
        <v>359</v>
      </c>
      <c r="C355" s="68">
        <v>2015</v>
      </c>
      <c r="D355" s="9" t="s">
        <v>6</v>
      </c>
      <c r="E355" s="9" t="s">
        <v>249</v>
      </c>
      <c r="F355" s="23">
        <v>20.032499999999999</v>
      </c>
    </row>
    <row r="356" spans="1:6">
      <c r="A356" s="57" t="s">
        <v>27</v>
      </c>
      <c r="B356" s="57" t="s">
        <v>360</v>
      </c>
      <c r="C356" s="68">
        <v>2015</v>
      </c>
      <c r="D356" s="9" t="s">
        <v>6</v>
      </c>
      <c r="E356" s="9" t="s">
        <v>249</v>
      </c>
      <c r="F356" s="23">
        <v>20.6005</v>
      </c>
    </row>
    <row r="357" spans="1:6">
      <c r="A357" s="57" t="s">
        <v>28</v>
      </c>
      <c r="B357" s="57" t="s">
        <v>361</v>
      </c>
      <c r="C357" s="68">
        <v>2015</v>
      </c>
      <c r="D357" s="9" t="s">
        <v>6</v>
      </c>
      <c r="E357" s="9" t="s">
        <v>249</v>
      </c>
      <c r="F357" s="23">
        <v>16.011099999999999</v>
      </c>
    </row>
    <row r="358" spans="1:6">
      <c r="A358" s="57" t="s">
        <v>29</v>
      </c>
      <c r="B358" s="57" t="s">
        <v>362</v>
      </c>
      <c r="C358" s="68">
        <v>2015</v>
      </c>
      <c r="D358" s="9" t="s">
        <v>6</v>
      </c>
      <c r="E358" s="9" t="s">
        <v>249</v>
      </c>
      <c r="F358" s="23">
        <v>18.095400000000001</v>
      </c>
    </row>
    <row r="359" spans="1:6">
      <c r="A359" s="57" t="s">
        <v>30</v>
      </c>
      <c r="B359" s="57" t="s">
        <v>363</v>
      </c>
      <c r="C359" s="68">
        <v>2015</v>
      </c>
      <c r="D359" s="9" t="s">
        <v>6</v>
      </c>
      <c r="E359" s="9" t="s">
        <v>249</v>
      </c>
      <c r="F359" s="23">
        <v>25.376000000000001</v>
      </c>
    </row>
    <row r="360" spans="1:6">
      <c r="A360" s="57" t="s">
        <v>31</v>
      </c>
      <c r="B360" s="57" t="s">
        <v>364</v>
      </c>
      <c r="C360" s="68">
        <v>2015</v>
      </c>
      <c r="D360" s="9" t="s">
        <v>6</v>
      </c>
      <c r="E360" s="9" t="s">
        <v>249</v>
      </c>
      <c r="F360" s="23">
        <v>22.603999999999999</v>
      </c>
    </row>
    <row r="361" spans="1:6">
      <c r="A361" s="57" t="s">
        <v>32</v>
      </c>
      <c r="B361" s="57" t="s">
        <v>365</v>
      </c>
      <c r="C361" s="68">
        <v>2015</v>
      </c>
      <c r="D361" s="9" t="s">
        <v>6</v>
      </c>
      <c r="E361" s="9" t="s">
        <v>249</v>
      </c>
      <c r="F361" s="23">
        <v>20.264299999999999</v>
      </c>
    </row>
    <row r="362" spans="1:6">
      <c r="A362" s="57" t="s">
        <v>33</v>
      </c>
      <c r="B362" s="57" t="s">
        <v>366</v>
      </c>
      <c r="C362" s="68">
        <v>2015</v>
      </c>
      <c r="D362" s="9" t="s">
        <v>6</v>
      </c>
      <c r="E362" s="9" t="s">
        <v>249</v>
      </c>
      <c r="F362" s="23">
        <v>23.167999999999999</v>
      </c>
    </row>
    <row r="363" spans="1:6">
      <c r="A363" s="57" t="s">
        <v>34</v>
      </c>
      <c r="B363" s="57" t="s">
        <v>367</v>
      </c>
      <c r="C363" s="68">
        <v>2015</v>
      </c>
      <c r="D363" s="9" t="s">
        <v>6</v>
      </c>
      <c r="E363" s="9" t="s">
        <v>249</v>
      </c>
      <c r="F363" s="23">
        <v>17.7393</v>
      </c>
    </row>
    <row r="364" spans="1:6">
      <c r="A364" s="57" t="s">
        <v>35</v>
      </c>
      <c r="B364" s="57" t="s">
        <v>368</v>
      </c>
      <c r="C364" s="68">
        <v>2015</v>
      </c>
      <c r="D364" s="9" t="s">
        <v>6</v>
      </c>
      <c r="E364" s="9" t="s">
        <v>249</v>
      </c>
      <c r="F364" s="23">
        <v>28.9452</v>
      </c>
    </row>
    <row r="365" spans="1:6">
      <c r="A365" s="99" t="s">
        <v>3</v>
      </c>
      <c r="B365" s="57" t="s">
        <v>336</v>
      </c>
      <c r="C365" s="68">
        <v>2016</v>
      </c>
      <c r="D365" s="9" t="s">
        <v>6</v>
      </c>
      <c r="E365" s="9" t="s">
        <v>249</v>
      </c>
      <c r="F365" s="23">
        <v>21.5261</v>
      </c>
    </row>
    <row r="366" spans="1:6">
      <c r="A366" s="99" t="s">
        <v>4</v>
      </c>
      <c r="B366" s="57" t="s">
        <v>337</v>
      </c>
      <c r="C366" s="68">
        <v>2016</v>
      </c>
      <c r="D366" s="9" t="s">
        <v>6</v>
      </c>
      <c r="E366" s="9" t="s">
        <v>249</v>
      </c>
      <c r="F366" s="23">
        <v>22.6327</v>
      </c>
    </row>
    <row r="367" spans="1:6">
      <c r="A367" s="57" t="s">
        <v>5</v>
      </c>
      <c r="B367" s="57" t="s">
        <v>338</v>
      </c>
      <c r="C367" s="68">
        <v>2016</v>
      </c>
      <c r="D367" s="9" t="s">
        <v>6</v>
      </c>
      <c r="E367" s="9" t="s">
        <v>249</v>
      </c>
      <c r="F367" s="23">
        <v>17.302499999999998</v>
      </c>
    </row>
    <row r="368" spans="1:6">
      <c r="A368" s="57" t="s">
        <v>6</v>
      </c>
      <c r="B368" s="57" t="s">
        <v>339</v>
      </c>
      <c r="C368" s="68">
        <v>2016</v>
      </c>
      <c r="D368" s="9" t="s">
        <v>6</v>
      </c>
      <c r="E368" s="9" t="s">
        <v>249</v>
      </c>
      <c r="F368" s="23">
        <v>20.485199999999999</v>
      </c>
    </row>
    <row r="369" spans="1:6">
      <c r="A369" s="57" t="s">
        <v>7</v>
      </c>
      <c r="B369" s="57" t="s">
        <v>340</v>
      </c>
      <c r="C369" s="68">
        <v>2016</v>
      </c>
      <c r="D369" s="9" t="s">
        <v>6</v>
      </c>
      <c r="E369" s="9" t="s">
        <v>249</v>
      </c>
      <c r="F369" s="23">
        <v>19.326499999999999</v>
      </c>
    </row>
    <row r="370" spans="1:6">
      <c r="A370" s="57" t="s">
        <v>8</v>
      </c>
      <c r="B370" s="57" t="s">
        <v>341</v>
      </c>
      <c r="C370" s="68">
        <v>2016</v>
      </c>
      <c r="D370" s="9" t="s">
        <v>6</v>
      </c>
      <c r="E370" s="9" t="s">
        <v>249</v>
      </c>
      <c r="F370" s="23">
        <v>23.392800000000001</v>
      </c>
    </row>
    <row r="371" spans="1:6">
      <c r="A371" s="57" t="s">
        <v>9</v>
      </c>
      <c r="B371" s="57" t="s">
        <v>342</v>
      </c>
      <c r="C371" s="68">
        <v>2016</v>
      </c>
      <c r="D371" s="9" t="s">
        <v>6</v>
      </c>
      <c r="E371" s="9" t="s">
        <v>249</v>
      </c>
      <c r="F371" s="23">
        <v>18.4816</v>
      </c>
    </row>
    <row r="372" spans="1:6">
      <c r="A372" s="57" t="s">
        <v>10</v>
      </c>
      <c r="B372" s="57" t="s">
        <v>343</v>
      </c>
      <c r="C372" s="68">
        <v>2016</v>
      </c>
      <c r="D372" s="9" t="s">
        <v>6</v>
      </c>
      <c r="E372" s="9" t="s">
        <v>249</v>
      </c>
      <c r="F372" s="23">
        <v>26.7486</v>
      </c>
    </row>
    <row r="373" spans="1:6">
      <c r="A373" s="57" t="s">
        <v>11</v>
      </c>
      <c r="B373" s="57" t="s">
        <v>344</v>
      </c>
      <c r="C373" s="68">
        <v>2016</v>
      </c>
      <c r="D373" s="9" t="s">
        <v>6</v>
      </c>
      <c r="E373" s="9" t="s">
        <v>249</v>
      </c>
      <c r="F373" s="23">
        <v>20.870899999999999</v>
      </c>
    </row>
    <row r="374" spans="1:6">
      <c r="A374" s="57" t="s">
        <v>12</v>
      </c>
      <c r="B374" s="57" t="s">
        <v>345</v>
      </c>
      <c r="C374" s="68">
        <v>2016</v>
      </c>
      <c r="D374" s="9" t="s">
        <v>6</v>
      </c>
      <c r="E374" s="9" t="s">
        <v>249</v>
      </c>
      <c r="F374" s="23">
        <v>16.057400000000001</v>
      </c>
    </row>
    <row r="375" spans="1:6">
      <c r="A375" s="57" t="s">
        <v>13</v>
      </c>
      <c r="B375" s="57" t="s">
        <v>346</v>
      </c>
      <c r="C375" s="68">
        <v>2016</v>
      </c>
      <c r="D375" s="9" t="s">
        <v>6</v>
      </c>
      <c r="E375" s="9" t="s">
        <v>249</v>
      </c>
      <c r="F375" s="23">
        <v>21.2074</v>
      </c>
    </row>
    <row r="376" spans="1:6">
      <c r="A376" s="57" t="s">
        <v>14</v>
      </c>
      <c r="B376" s="57" t="s">
        <v>347</v>
      </c>
      <c r="C376" s="68">
        <v>2016</v>
      </c>
      <c r="D376" s="9" t="s">
        <v>6</v>
      </c>
      <c r="E376" s="9" t="s">
        <v>249</v>
      </c>
      <c r="F376" s="23">
        <v>21.132999999999999</v>
      </c>
    </row>
    <row r="377" spans="1:6">
      <c r="A377" s="57" t="s">
        <v>15</v>
      </c>
      <c r="B377" s="57" t="s">
        <v>348</v>
      </c>
      <c r="C377" s="68">
        <v>2016</v>
      </c>
      <c r="D377" s="9" t="s">
        <v>6</v>
      </c>
      <c r="E377" s="9" t="s">
        <v>249</v>
      </c>
      <c r="F377" s="23">
        <v>26.850300000000001</v>
      </c>
    </row>
    <row r="378" spans="1:6">
      <c r="A378" s="57" t="s">
        <v>16</v>
      </c>
      <c r="B378" s="57" t="s">
        <v>349</v>
      </c>
      <c r="C378" s="68">
        <v>2016</v>
      </c>
      <c r="D378" s="9" t="s">
        <v>6</v>
      </c>
      <c r="E378" s="9" t="s">
        <v>249</v>
      </c>
      <c r="F378" s="23">
        <v>21.447900000000001</v>
      </c>
    </row>
    <row r="379" spans="1:6">
      <c r="A379" s="57" t="s">
        <v>17</v>
      </c>
      <c r="B379" s="57" t="s">
        <v>350</v>
      </c>
      <c r="C379" s="68">
        <v>2016</v>
      </c>
      <c r="D379" s="9" t="s">
        <v>6</v>
      </c>
      <c r="E379" s="9" t="s">
        <v>249</v>
      </c>
      <c r="F379" s="23">
        <v>19.693999999999999</v>
      </c>
    </row>
    <row r="380" spans="1:6">
      <c r="A380" s="57" t="s">
        <v>18</v>
      </c>
      <c r="B380" s="57" t="s">
        <v>351</v>
      </c>
      <c r="C380" s="68">
        <v>2016</v>
      </c>
      <c r="D380" s="9" t="s">
        <v>6</v>
      </c>
      <c r="E380" s="9" t="s">
        <v>249</v>
      </c>
      <c r="F380" s="23">
        <v>21.217300000000002</v>
      </c>
    </row>
    <row r="381" spans="1:6">
      <c r="A381" s="57" t="s">
        <v>19</v>
      </c>
      <c r="B381" s="57" t="s">
        <v>352</v>
      </c>
      <c r="C381" s="68">
        <v>2016</v>
      </c>
      <c r="D381" s="9" t="s">
        <v>6</v>
      </c>
      <c r="E381" s="9" t="s">
        <v>249</v>
      </c>
      <c r="F381" s="23">
        <v>23.311900000000001</v>
      </c>
    </row>
    <row r="382" spans="1:6">
      <c r="A382" s="57" t="s">
        <v>20</v>
      </c>
      <c r="B382" s="57" t="s">
        <v>353</v>
      </c>
      <c r="C382" s="68">
        <v>2016</v>
      </c>
      <c r="D382" s="9" t="s">
        <v>6</v>
      </c>
      <c r="E382" s="9" t="s">
        <v>249</v>
      </c>
      <c r="F382" s="23">
        <v>20.0593</v>
      </c>
    </row>
    <row r="383" spans="1:6">
      <c r="A383" s="57" t="s">
        <v>21</v>
      </c>
      <c r="B383" s="57" t="s">
        <v>354</v>
      </c>
      <c r="C383" s="68">
        <v>2016</v>
      </c>
      <c r="D383" s="9" t="s">
        <v>6</v>
      </c>
      <c r="E383" s="9" t="s">
        <v>249</v>
      </c>
      <c r="F383" s="23">
        <v>18.608499999999999</v>
      </c>
    </row>
    <row r="384" spans="1:6">
      <c r="A384" s="57" t="s">
        <v>22</v>
      </c>
      <c r="B384" s="57" t="s">
        <v>355</v>
      </c>
      <c r="C384" s="68">
        <v>2016</v>
      </c>
      <c r="D384" s="9" t="s">
        <v>6</v>
      </c>
      <c r="E384" s="9" t="s">
        <v>249</v>
      </c>
      <c r="F384" s="23">
        <v>20.890699999999999</v>
      </c>
    </row>
    <row r="385" spans="1:6">
      <c r="A385" s="57" t="s">
        <v>23</v>
      </c>
      <c r="B385" s="57" t="s">
        <v>356</v>
      </c>
      <c r="C385" s="68">
        <v>2016</v>
      </c>
      <c r="D385" s="9" t="s">
        <v>6</v>
      </c>
      <c r="E385" s="9" t="s">
        <v>249</v>
      </c>
      <c r="F385" s="23">
        <v>27.422999999999998</v>
      </c>
    </row>
    <row r="386" spans="1:6">
      <c r="A386" s="57" t="s">
        <v>24</v>
      </c>
      <c r="B386" s="57" t="s">
        <v>357</v>
      </c>
      <c r="C386" s="68">
        <v>2016</v>
      </c>
      <c r="D386" s="9" t="s">
        <v>6</v>
      </c>
      <c r="E386" s="9" t="s">
        <v>249</v>
      </c>
      <c r="F386" s="23">
        <v>20.6371</v>
      </c>
    </row>
    <row r="387" spans="1:6">
      <c r="A387" s="57" t="s">
        <v>25</v>
      </c>
      <c r="B387" s="57" t="s">
        <v>358</v>
      </c>
      <c r="C387" s="68">
        <v>2016</v>
      </c>
      <c r="D387" s="9" t="s">
        <v>6</v>
      </c>
      <c r="E387" s="9" t="s">
        <v>249</v>
      </c>
      <c r="F387" s="23">
        <v>20.401700000000002</v>
      </c>
    </row>
    <row r="388" spans="1:6">
      <c r="A388" s="57" t="s">
        <v>26</v>
      </c>
      <c r="B388" s="57" t="s">
        <v>359</v>
      </c>
      <c r="C388" s="68">
        <v>2016</v>
      </c>
      <c r="D388" s="9" t="s">
        <v>6</v>
      </c>
      <c r="E388" s="9" t="s">
        <v>249</v>
      </c>
      <c r="F388" s="23">
        <v>18.402100000000001</v>
      </c>
    </row>
    <row r="389" spans="1:6">
      <c r="A389" s="57" t="s">
        <v>27</v>
      </c>
      <c r="B389" s="57" t="s">
        <v>360</v>
      </c>
      <c r="C389" s="68">
        <v>2016</v>
      </c>
      <c r="D389" s="9" t="s">
        <v>6</v>
      </c>
      <c r="E389" s="9" t="s">
        <v>249</v>
      </c>
      <c r="F389" s="23">
        <v>22.072399999999998</v>
      </c>
    </row>
    <row r="390" spans="1:6">
      <c r="A390" s="57" t="s">
        <v>28</v>
      </c>
      <c r="B390" s="57" t="s">
        <v>361</v>
      </c>
      <c r="C390" s="68">
        <v>2016</v>
      </c>
      <c r="D390" s="9" t="s">
        <v>6</v>
      </c>
      <c r="E390" s="9" t="s">
        <v>249</v>
      </c>
      <c r="F390" s="23">
        <v>18.992899999999999</v>
      </c>
    </row>
    <row r="391" spans="1:6">
      <c r="A391" s="57" t="s">
        <v>29</v>
      </c>
      <c r="B391" s="57" t="s">
        <v>362</v>
      </c>
      <c r="C391" s="68">
        <v>2016</v>
      </c>
      <c r="D391" s="9" t="s">
        <v>6</v>
      </c>
      <c r="E391" s="9" t="s">
        <v>249</v>
      </c>
      <c r="F391" s="23">
        <v>20.136900000000001</v>
      </c>
    </row>
    <row r="392" spans="1:6">
      <c r="A392" s="57" t="s">
        <v>30</v>
      </c>
      <c r="B392" s="57" t="s">
        <v>363</v>
      </c>
      <c r="C392" s="68">
        <v>2016</v>
      </c>
      <c r="D392" s="9" t="s">
        <v>6</v>
      </c>
      <c r="E392" s="9" t="s">
        <v>249</v>
      </c>
      <c r="F392" s="23">
        <v>28.279699999999998</v>
      </c>
    </row>
    <row r="393" spans="1:6">
      <c r="A393" s="57" t="s">
        <v>31</v>
      </c>
      <c r="B393" s="57" t="s">
        <v>364</v>
      </c>
      <c r="C393" s="68">
        <v>2016</v>
      </c>
      <c r="D393" s="9" t="s">
        <v>6</v>
      </c>
      <c r="E393" s="9" t="s">
        <v>249</v>
      </c>
      <c r="F393" s="23">
        <v>20.3247</v>
      </c>
    </row>
    <row r="394" spans="1:6">
      <c r="A394" s="57" t="s">
        <v>32</v>
      </c>
      <c r="B394" s="57" t="s">
        <v>365</v>
      </c>
      <c r="C394" s="68">
        <v>2016</v>
      </c>
      <c r="D394" s="9" t="s">
        <v>6</v>
      </c>
      <c r="E394" s="9" t="s">
        <v>249</v>
      </c>
      <c r="F394" s="23">
        <v>21.099499999999999</v>
      </c>
    </row>
    <row r="395" spans="1:6">
      <c r="A395" s="57" t="s">
        <v>33</v>
      </c>
      <c r="B395" s="57" t="s">
        <v>366</v>
      </c>
      <c r="C395" s="68">
        <v>2016</v>
      </c>
      <c r="D395" s="9" t="s">
        <v>6</v>
      </c>
      <c r="E395" s="9" t="s">
        <v>249</v>
      </c>
      <c r="F395" s="23">
        <v>24.992999999999999</v>
      </c>
    </row>
    <row r="396" spans="1:6">
      <c r="A396" s="57" t="s">
        <v>34</v>
      </c>
      <c r="B396" s="57" t="s">
        <v>367</v>
      </c>
      <c r="C396" s="68">
        <v>2016</v>
      </c>
      <c r="D396" s="9" t="s">
        <v>6</v>
      </c>
      <c r="E396" s="9" t="s">
        <v>249</v>
      </c>
      <c r="F396" s="23">
        <v>18.636099999999999</v>
      </c>
    </row>
    <row r="397" spans="1:6">
      <c r="A397" s="57" t="s">
        <v>35</v>
      </c>
      <c r="B397" s="57" t="s">
        <v>368</v>
      </c>
      <c r="C397" s="68">
        <v>2016</v>
      </c>
      <c r="D397" s="9" t="s">
        <v>6</v>
      </c>
      <c r="E397" s="9" t="s">
        <v>249</v>
      </c>
      <c r="F397" s="23">
        <v>26.686499999999999</v>
      </c>
    </row>
    <row r="398" spans="1:6">
      <c r="A398" s="99" t="s">
        <v>3</v>
      </c>
      <c r="B398" s="57" t="s">
        <v>336</v>
      </c>
      <c r="C398" s="68">
        <v>2017</v>
      </c>
      <c r="D398" s="9" t="s">
        <v>6</v>
      </c>
      <c r="E398" s="9" t="s">
        <v>249</v>
      </c>
      <c r="F398" s="23">
        <v>20.555599999999998</v>
      </c>
    </row>
    <row r="399" spans="1:6">
      <c r="A399" s="99" t="s">
        <v>4</v>
      </c>
      <c r="B399" s="57" t="s">
        <v>337</v>
      </c>
      <c r="C399" s="68">
        <v>2017</v>
      </c>
      <c r="D399" s="9" t="s">
        <v>6</v>
      </c>
      <c r="E399" s="9" t="s">
        <v>249</v>
      </c>
      <c r="F399" s="23">
        <v>20.1357</v>
      </c>
    </row>
    <row r="400" spans="1:6">
      <c r="A400" s="57" t="s">
        <v>5</v>
      </c>
      <c r="B400" s="57" t="s">
        <v>338</v>
      </c>
      <c r="C400" s="68">
        <v>2017</v>
      </c>
      <c r="D400" s="9" t="s">
        <v>6</v>
      </c>
      <c r="E400" s="9" t="s">
        <v>249</v>
      </c>
      <c r="F400" s="23">
        <v>16.812799999999999</v>
      </c>
    </row>
    <row r="401" spans="1:6">
      <c r="A401" s="57" t="s">
        <v>6</v>
      </c>
      <c r="B401" s="57" t="s">
        <v>339</v>
      </c>
      <c r="C401" s="68">
        <v>2017</v>
      </c>
      <c r="D401" s="9" t="s">
        <v>6</v>
      </c>
      <c r="E401" s="9" t="s">
        <v>249</v>
      </c>
      <c r="F401" s="23">
        <v>15.91</v>
      </c>
    </row>
    <row r="402" spans="1:6">
      <c r="A402" s="57" t="s">
        <v>7</v>
      </c>
      <c r="B402" s="57" t="s">
        <v>340</v>
      </c>
      <c r="C402" s="68">
        <v>2017</v>
      </c>
      <c r="D402" s="9" t="s">
        <v>6</v>
      </c>
      <c r="E402" s="9" t="s">
        <v>249</v>
      </c>
      <c r="F402" s="23">
        <v>20.854099999999999</v>
      </c>
    </row>
    <row r="403" spans="1:6">
      <c r="A403" s="57" t="s">
        <v>8</v>
      </c>
      <c r="B403" s="57" t="s">
        <v>341</v>
      </c>
      <c r="C403" s="68">
        <v>2017</v>
      </c>
      <c r="D403" s="9" t="s">
        <v>6</v>
      </c>
      <c r="E403" s="9" t="s">
        <v>249</v>
      </c>
      <c r="F403" s="23">
        <v>21.717700000000001</v>
      </c>
    </row>
    <row r="404" spans="1:6">
      <c r="A404" s="57" t="s">
        <v>9</v>
      </c>
      <c r="B404" s="57" t="s">
        <v>342</v>
      </c>
      <c r="C404" s="68">
        <v>2017</v>
      </c>
      <c r="D404" s="9" t="s">
        <v>6</v>
      </c>
      <c r="E404" s="9" t="s">
        <v>249</v>
      </c>
      <c r="F404" s="23">
        <v>17.2042</v>
      </c>
    </row>
    <row r="405" spans="1:6">
      <c r="A405" s="57" t="s">
        <v>10</v>
      </c>
      <c r="B405" s="57" t="s">
        <v>343</v>
      </c>
      <c r="C405" s="68">
        <v>2017</v>
      </c>
      <c r="D405" s="9" t="s">
        <v>6</v>
      </c>
      <c r="E405" s="9" t="s">
        <v>249</v>
      </c>
      <c r="F405" s="23">
        <v>26.962</v>
      </c>
    </row>
    <row r="406" spans="1:6">
      <c r="A406" s="57" t="s">
        <v>11</v>
      </c>
      <c r="B406" s="57" t="s">
        <v>344</v>
      </c>
      <c r="C406" s="68">
        <v>2017</v>
      </c>
      <c r="D406" s="9" t="s">
        <v>6</v>
      </c>
      <c r="E406" s="9" t="s">
        <v>249</v>
      </c>
      <c r="F406" s="23">
        <v>20.544799999999999</v>
      </c>
    </row>
    <row r="407" spans="1:6">
      <c r="A407" s="57" t="s">
        <v>12</v>
      </c>
      <c r="B407" s="57" t="s">
        <v>345</v>
      </c>
      <c r="C407" s="68">
        <v>2017</v>
      </c>
      <c r="D407" s="9" t="s">
        <v>6</v>
      </c>
      <c r="E407" s="9" t="s">
        <v>249</v>
      </c>
      <c r="F407" s="23">
        <v>14.9392</v>
      </c>
    </row>
    <row r="408" spans="1:6">
      <c r="A408" s="57" t="s">
        <v>13</v>
      </c>
      <c r="B408" s="57" t="s">
        <v>346</v>
      </c>
      <c r="C408" s="68">
        <v>2017</v>
      </c>
      <c r="D408" s="9" t="s">
        <v>6</v>
      </c>
      <c r="E408" s="9" t="s">
        <v>249</v>
      </c>
      <c r="F408" s="23">
        <v>21.603200000000001</v>
      </c>
    </row>
    <row r="409" spans="1:6">
      <c r="A409" s="57" t="s">
        <v>14</v>
      </c>
      <c r="B409" s="57" t="s">
        <v>347</v>
      </c>
      <c r="C409" s="68">
        <v>2017</v>
      </c>
      <c r="D409" s="9" t="s">
        <v>6</v>
      </c>
      <c r="E409" s="9" t="s">
        <v>249</v>
      </c>
      <c r="F409" s="23">
        <v>21.732199999999999</v>
      </c>
    </row>
    <row r="410" spans="1:6">
      <c r="A410" s="57" t="s">
        <v>15</v>
      </c>
      <c r="B410" s="57" t="s">
        <v>348</v>
      </c>
      <c r="C410" s="68">
        <v>2017</v>
      </c>
      <c r="D410" s="9" t="s">
        <v>6</v>
      </c>
      <c r="E410" s="9" t="s">
        <v>249</v>
      </c>
      <c r="F410" s="23">
        <v>25.951499999999999</v>
      </c>
    </row>
    <row r="411" spans="1:6">
      <c r="A411" s="57" t="s">
        <v>16</v>
      </c>
      <c r="B411" s="57" t="s">
        <v>349</v>
      </c>
      <c r="C411" s="68">
        <v>2017</v>
      </c>
      <c r="D411" s="9" t="s">
        <v>6</v>
      </c>
      <c r="E411" s="9" t="s">
        <v>249</v>
      </c>
      <c r="F411" s="23">
        <v>23.430599999999998</v>
      </c>
    </row>
    <row r="412" spans="1:6">
      <c r="A412" s="57" t="s">
        <v>17</v>
      </c>
      <c r="B412" s="57" t="s">
        <v>350</v>
      </c>
      <c r="C412" s="68">
        <v>2017</v>
      </c>
      <c r="D412" s="9" t="s">
        <v>6</v>
      </c>
      <c r="E412" s="9" t="s">
        <v>249</v>
      </c>
      <c r="F412" s="23">
        <v>18.053799999999999</v>
      </c>
    </row>
    <row r="413" spans="1:6">
      <c r="A413" s="57" t="s">
        <v>18</v>
      </c>
      <c r="B413" s="57" t="s">
        <v>351</v>
      </c>
      <c r="C413" s="68">
        <v>2017</v>
      </c>
      <c r="D413" s="9" t="s">
        <v>6</v>
      </c>
      <c r="E413" s="9" t="s">
        <v>249</v>
      </c>
      <c r="F413" s="23">
        <v>19.480599999999999</v>
      </c>
    </row>
    <row r="414" spans="1:6">
      <c r="A414" s="57" t="s">
        <v>19</v>
      </c>
      <c r="B414" s="57" t="s">
        <v>352</v>
      </c>
      <c r="C414" s="68">
        <v>2017</v>
      </c>
      <c r="D414" s="9" t="s">
        <v>6</v>
      </c>
      <c r="E414" s="9" t="s">
        <v>249</v>
      </c>
      <c r="F414" s="23">
        <v>22.710999999999999</v>
      </c>
    </row>
    <row r="415" spans="1:6">
      <c r="A415" s="57" t="s">
        <v>20</v>
      </c>
      <c r="B415" s="57" t="s">
        <v>353</v>
      </c>
      <c r="C415" s="68">
        <v>2017</v>
      </c>
      <c r="D415" s="9" t="s">
        <v>6</v>
      </c>
      <c r="E415" s="9" t="s">
        <v>249</v>
      </c>
      <c r="F415" s="23">
        <v>21.425699999999999</v>
      </c>
    </row>
    <row r="416" spans="1:6">
      <c r="A416" s="57" t="s">
        <v>21</v>
      </c>
      <c r="B416" s="57" t="s">
        <v>354</v>
      </c>
      <c r="C416" s="68">
        <v>2017</v>
      </c>
      <c r="D416" s="9" t="s">
        <v>6</v>
      </c>
      <c r="E416" s="9" t="s">
        <v>249</v>
      </c>
      <c r="F416" s="23">
        <v>16.302499999999998</v>
      </c>
    </row>
    <row r="417" spans="1:6">
      <c r="A417" s="57" t="s">
        <v>22</v>
      </c>
      <c r="B417" s="57" t="s">
        <v>355</v>
      </c>
      <c r="C417" s="68">
        <v>2017</v>
      </c>
      <c r="D417" s="9" t="s">
        <v>6</v>
      </c>
      <c r="E417" s="9" t="s">
        <v>249</v>
      </c>
      <c r="F417" s="23">
        <v>19.544499999999999</v>
      </c>
    </row>
    <row r="418" spans="1:6">
      <c r="A418" s="57" t="s">
        <v>23</v>
      </c>
      <c r="B418" s="57" t="s">
        <v>356</v>
      </c>
      <c r="C418" s="68">
        <v>2017</v>
      </c>
      <c r="D418" s="9" t="s">
        <v>6</v>
      </c>
      <c r="E418" s="9" t="s">
        <v>249</v>
      </c>
      <c r="F418" s="23">
        <v>25.300699999999999</v>
      </c>
    </row>
    <row r="419" spans="1:6">
      <c r="A419" s="57" t="s">
        <v>24</v>
      </c>
      <c r="B419" s="57" t="s">
        <v>357</v>
      </c>
      <c r="C419" s="68">
        <v>2017</v>
      </c>
      <c r="D419" s="9" t="s">
        <v>6</v>
      </c>
      <c r="E419" s="9" t="s">
        <v>249</v>
      </c>
      <c r="F419" s="23">
        <v>18.786200000000001</v>
      </c>
    </row>
    <row r="420" spans="1:6">
      <c r="A420" s="57" t="s">
        <v>25</v>
      </c>
      <c r="B420" s="57" t="s">
        <v>358</v>
      </c>
      <c r="C420" s="68">
        <v>2017</v>
      </c>
      <c r="D420" s="9" t="s">
        <v>6</v>
      </c>
      <c r="E420" s="9" t="s">
        <v>249</v>
      </c>
      <c r="F420" s="23">
        <v>20.1494</v>
      </c>
    </row>
    <row r="421" spans="1:6">
      <c r="A421" s="57" t="s">
        <v>26</v>
      </c>
      <c r="B421" s="57" t="s">
        <v>359</v>
      </c>
      <c r="C421" s="68">
        <v>2017</v>
      </c>
      <c r="D421" s="9" t="s">
        <v>6</v>
      </c>
      <c r="E421" s="9" t="s">
        <v>249</v>
      </c>
      <c r="F421" s="23">
        <v>19.171199999999999</v>
      </c>
    </row>
    <row r="422" spans="1:6">
      <c r="A422" s="57" t="s">
        <v>27</v>
      </c>
      <c r="B422" s="57" t="s">
        <v>360</v>
      </c>
      <c r="C422" s="68">
        <v>2017</v>
      </c>
      <c r="D422" s="9" t="s">
        <v>6</v>
      </c>
      <c r="E422" s="9" t="s">
        <v>249</v>
      </c>
      <c r="F422" s="23">
        <v>22.6188</v>
      </c>
    </row>
    <row r="423" spans="1:6">
      <c r="A423" s="57" t="s">
        <v>28</v>
      </c>
      <c r="B423" s="57" t="s">
        <v>361</v>
      </c>
      <c r="C423" s="68">
        <v>2017</v>
      </c>
      <c r="D423" s="9" t="s">
        <v>6</v>
      </c>
      <c r="E423" s="9" t="s">
        <v>249</v>
      </c>
      <c r="F423" s="23">
        <v>16.5396</v>
      </c>
    </row>
    <row r="424" spans="1:6">
      <c r="A424" s="57" t="s">
        <v>29</v>
      </c>
      <c r="B424" s="57" t="s">
        <v>362</v>
      </c>
      <c r="C424" s="68">
        <v>2017</v>
      </c>
      <c r="D424" s="9" t="s">
        <v>6</v>
      </c>
      <c r="E424" s="9" t="s">
        <v>249</v>
      </c>
      <c r="F424" s="23">
        <v>17.632300000000001</v>
      </c>
    </row>
    <row r="425" spans="1:6">
      <c r="A425" s="57" t="s">
        <v>30</v>
      </c>
      <c r="B425" s="57" t="s">
        <v>363</v>
      </c>
      <c r="C425" s="68">
        <v>2017</v>
      </c>
      <c r="D425" s="9" t="s">
        <v>6</v>
      </c>
      <c r="E425" s="9" t="s">
        <v>249</v>
      </c>
      <c r="F425" s="23">
        <v>27.4177</v>
      </c>
    </row>
    <row r="426" spans="1:6">
      <c r="A426" s="57" t="s">
        <v>31</v>
      </c>
      <c r="B426" s="57" t="s">
        <v>364</v>
      </c>
      <c r="C426" s="68">
        <v>2017</v>
      </c>
      <c r="D426" s="9" t="s">
        <v>6</v>
      </c>
      <c r="E426" s="9" t="s">
        <v>249</v>
      </c>
      <c r="F426" s="23">
        <v>19.938099999999999</v>
      </c>
    </row>
    <row r="427" spans="1:6">
      <c r="A427" s="57" t="s">
        <v>32</v>
      </c>
      <c r="B427" s="57" t="s">
        <v>365</v>
      </c>
      <c r="C427" s="68">
        <v>2017</v>
      </c>
      <c r="D427" s="9" t="s">
        <v>6</v>
      </c>
      <c r="E427" s="9" t="s">
        <v>249</v>
      </c>
      <c r="F427" s="23">
        <v>19.693000000000001</v>
      </c>
    </row>
    <row r="428" spans="1:6">
      <c r="A428" s="57" t="s">
        <v>33</v>
      </c>
      <c r="B428" s="57" t="s">
        <v>366</v>
      </c>
      <c r="C428" s="68">
        <v>2017</v>
      </c>
      <c r="D428" s="9" t="s">
        <v>6</v>
      </c>
      <c r="E428" s="9" t="s">
        <v>249</v>
      </c>
      <c r="F428" s="23">
        <v>24.363800000000001</v>
      </c>
    </row>
    <row r="429" spans="1:6">
      <c r="A429" s="57" t="s">
        <v>34</v>
      </c>
      <c r="B429" s="57" t="s">
        <v>367</v>
      </c>
      <c r="C429" s="68">
        <v>2017</v>
      </c>
      <c r="D429" s="9" t="s">
        <v>6</v>
      </c>
      <c r="E429" s="9" t="s">
        <v>249</v>
      </c>
      <c r="F429" s="23">
        <v>16.611699999999999</v>
      </c>
    </row>
    <row r="430" spans="1:6">
      <c r="A430" s="57" t="s">
        <v>35</v>
      </c>
      <c r="B430" s="57" t="s">
        <v>368</v>
      </c>
      <c r="C430" s="68">
        <v>2017</v>
      </c>
      <c r="D430" s="9" t="s">
        <v>6</v>
      </c>
      <c r="E430" s="9" t="s">
        <v>249</v>
      </c>
      <c r="F430" s="23">
        <v>24.287500000000001</v>
      </c>
    </row>
    <row r="431" spans="1:6">
      <c r="A431" s="20" t="s">
        <v>3</v>
      </c>
      <c r="B431" s="19" t="s">
        <v>336</v>
      </c>
      <c r="C431" s="68">
        <v>2018</v>
      </c>
      <c r="D431" s="9" t="s">
        <v>6</v>
      </c>
      <c r="E431" s="9" t="s">
        <v>249</v>
      </c>
      <c r="F431" s="23">
        <v>20.1526</v>
      </c>
    </row>
    <row r="432" spans="1:6">
      <c r="A432" s="20" t="s">
        <v>4</v>
      </c>
      <c r="B432" s="19" t="s">
        <v>337</v>
      </c>
      <c r="C432" s="68">
        <v>2018</v>
      </c>
      <c r="D432" s="9" t="s">
        <v>6</v>
      </c>
      <c r="E432" s="9" t="s">
        <v>249</v>
      </c>
      <c r="F432" s="23">
        <v>19.892199999999999</v>
      </c>
    </row>
    <row r="433" spans="1:6">
      <c r="A433" s="19" t="s">
        <v>5</v>
      </c>
      <c r="B433" s="19" t="s">
        <v>338</v>
      </c>
      <c r="C433" s="68">
        <v>2018</v>
      </c>
      <c r="D433" s="9" t="s">
        <v>6</v>
      </c>
      <c r="E433" s="9" t="s">
        <v>249</v>
      </c>
      <c r="F433" s="23">
        <v>17.5809</v>
      </c>
    </row>
    <row r="434" spans="1:6">
      <c r="A434" s="19" t="s">
        <v>6</v>
      </c>
      <c r="B434" s="19" t="s">
        <v>339</v>
      </c>
      <c r="C434" s="68">
        <v>2018</v>
      </c>
      <c r="D434" s="9" t="s">
        <v>6</v>
      </c>
      <c r="E434" s="9" t="s">
        <v>249</v>
      </c>
      <c r="F434" s="23">
        <v>16.678799999999999</v>
      </c>
    </row>
    <row r="435" spans="1:6">
      <c r="A435" s="19" t="s">
        <v>7</v>
      </c>
      <c r="B435" s="19" t="s">
        <v>340</v>
      </c>
      <c r="C435" s="68">
        <v>2018</v>
      </c>
      <c r="D435" s="9" t="s">
        <v>6</v>
      </c>
      <c r="E435" s="9" t="s">
        <v>249</v>
      </c>
      <c r="F435" s="23">
        <v>18.640799999999999</v>
      </c>
    </row>
    <row r="436" spans="1:6">
      <c r="A436" s="19" t="s">
        <v>8</v>
      </c>
      <c r="B436" s="19" t="s">
        <v>341</v>
      </c>
      <c r="C436" s="68">
        <v>2018</v>
      </c>
      <c r="D436" s="9" t="s">
        <v>6</v>
      </c>
      <c r="E436" s="9" t="s">
        <v>249</v>
      </c>
      <c r="F436" s="23">
        <v>20.565100000000001</v>
      </c>
    </row>
    <row r="437" spans="1:6">
      <c r="A437" s="19" t="s">
        <v>9</v>
      </c>
      <c r="B437" s="19" t="s">
        <v>342</v>
      </c>
      <c r="C437" s="68">
        <v>2018</v>
      </c>
      <c r="D437" s="9" t="s">
        <v>6</v>
      </c>
      <c r="E437" s="9" t="s">
        <v>249</v>
      </c>
      <c r="F437" s="23">
        <v>15.085100000000001</v>
      </c>
    </row>
    <row r="438" spans="1:6">
      <c r="A438" s="19" t="s">
        <v>10</v>
      </c>
      <c r="B438" s="19" t="s">
        <v>343</v>
      </c>
      <c r="C438" s="68">
        <v>2018</v>
      </c>
      <c r="D438" s="9" t="s">
        <v>6</v>
      </c>
      <c r="E438" s="9" t="s">
        <v>249</v>
      </c>
      <c r="F438" s="23">
        <v>27.6661</v>
      </c>
    </row>
    <row r="439" spans="1:6">
      <c r="A439" s="19" t="s">
        <v>11</v>
      </c>
      <c r="B439" s="19" t="s">
        <v>344</v>
      </c>
      <c r="C439" s="68">
        <v>2018</v>
      </c>
      <c r="D439" s="9" t="s">
        <v>6</v>
      </c>
      <c r="E439" s="9" t="s">
        <v>249</v>
      </c>
      <c r="F439" s="23">
        <v>16.983899999999998</v>
      </c>
    </row>
    <row r="440" spans="1:6">
      <c r="A440" s="19" t="s">
        <v>12</v>
      </c>
      <c r="B440" s="19" t="s">
        <v>345</v>
      </c>
      <c r="C440" s="68">
        <v>2018</v>
      </c>
      <c r="D440" s="9" t="s">
        <v>6</v>
      </c>
      <c r="E440" s="9" t="s">
        <v>249</v>
      </c>
      <c r="F440" s="23">
        <v>12.518599999999999</v>
      </c>
    </row>
    <row r="441" spans="1:6">
      <c r="A441" s="19" t="s">
        <v>13</v>
      </c>
      <c r="B441" s="19" t="s">
        <v>346</v>
      </c>
      <c r="C441" s="68">
        <v>2018</v>
      </c>
      <c r="D441" s="9" t="s">
        <v>6</v>
      </c>
      <c r="E441" s="9" t="s">
        <v>249</v>
      </c>
      <c r="F441" s="23">
        <v>23.273</v>
      </c>
    </row>
    <row r="442" spans="1:6">
      <c r="A442" s="19" t="s">
        <v>14</v>
      </c>
      <c r="B442" s="19" t="s">
        <v>347</v>
      </c>
      <c r="C442" s="68">
        <v>2018</v>
      </c>
      <c r="D442" s="9" t="s">
        <v>6</v>
      </c>
      <c r="E442" s="9" t="s">
        <v>249</v>
      </c>
      <c r="F442" s="23">
        <v>22.749400000000001</v>
      </c>
    </row>
    <row r="443" spans="1:6">
      <c r="A443" s="19" t="s">
        <v>15</v>
      </c>
      <c r="B443" s="19" t="s">
        <v>348</v>
      </c>
      <c r="C443" s="68">
        <v>2018</v>
      </c>
      <c r="D443" s="9" t="s">
        <v>6</v>
      </c>
      <c r="E443" s="9" t="s">
        <v>249</v>
      </c>
      <c r="F443" s="23">
        <v>28.996099999999998</v>
      </c>
    </row>
    <row r="444" spans="1:6">
      <c r="A444" s="19" t="s">
        <v>16</v>
      </c>
      <c r="B444" s="19" t="s">
        <v>349</v>
      </c>
      <c r="C444" s="68">
        <v>2018</v>
      </c>
      <c r="D444" s="9" t="s">
        <v>6</v>
      </c>
      <c r="E444" s="9" t="s">
        <v>249</v>
      </c>
      <c r="F444" s="23">
        <v>23.824100000000001</v>
      </c>
    </row>
    <row r="445" spans="1:6">
      <c r="A445" s="19" t="s">
        <v>17</v>
      </c>
      <c r="B445" s="19" t="s">
        <v>350</v>
      </c>
      <c r="C445" s="68">
        <v>2018</v>
      </c>
      <c r="D445" s="9" t="s">
        <v>6</v>
      </c>
      <c r="E445" s="9" t="s">
        <v>249</v>
      </c>
      <c r="F445" s="23">
        <v>17.331600000000002</v>
      </c>
    </row>
    <row r="446" spans="1:6">
      <c r="A446" s="19" t="s">
        <v>18</v>
      </c>
      <c r="B446" s="19" t="s">
        <v>351</v>
      </c>
      <c r="C446" s="68">
        <v>2018</v>
      </c>
      <c r="D446" s="9" t="s">
        <v>6</v>
      </c>
      <c r="E446" s="9" t="s">
        <v>249</v>
      </c>
      <c r="F446" s="23">
        <v>18.452400000000001</v>
      </c>
    </row>
    <row r="447" spans="1:6">
      <c r="A447" s="19" t="s">
        <v>19</v>
      </c>
      <c r="B447" s="19" t="s">
        <v>352</v>
      </c>
      <c r="C447" s="68">
        <v>2018</v>
      </c>
      <c r="D447" s="9" t="s">
        <v>6</v>
      </c>
      <c r="E447" s="9" t="s">
        <v>249</v>
      </c>
      <c r="F447" s="23">
        <v>22.7959</v>
      </c>
    </row>
    <row r="448" spans="1:6">
      <c r="A448" s="19" t="s">
        <v>20</v>
      </c>
      <c r="B448" s="19" t="s">
        <v>353</v>
      </c>
      <c r="C448" s="68">
        <v>2018</v>
      </c>
      <c r="D448" s="9" t="s">
        <v>6</v>
      </c>
      <c r="E448" s="9" t="s">
        <v>249</v>
      </c>
      <c r="F448" s="23">
        <v>20.290500000000002</v>
      </c>
    </row>
    <row r="449" spans="1:6">
      <c r="A449" s="19" t="s">
        <v>21</v>
      </c>
      <c r="B449" s="19" t="s">
        <v>354</v>
      </c>
      <c r="C449" s="68">
        <v>2018</v>
      </c>
      <c r="D449" s="9" t="s">
        <v>6</v>
      </c>
      <c r="E449" s="9" t="s">
        <v>249</v>
      </c>
      <c r="F449" s="23">
        <v>18.2103</v>
      </c>
    </row>
    <row r="450" spans="1:6">
      <c r="A450" s="19" t="s">
        <v>22</v>
      </c>
      <c r="B450" s="19" t="s">
        <v>355</v>
      </c>
      <c r="C450" s="68">
        <v>2018</v>
      </c>
      <c r="D450" s="9" t="s">
        <v>6</v>
      </c>
      <c r="E450" s="9" t="s">
        <v>249</v>
      </c>
      <c r="F450" s="23">
        <v>17.116900000000001</v>
      </c>
    </row>
    <row r="451" spans="1:6">
      <c r="A451" s="19" t="s">
        <v>23</v>
      </c>
      <c r="B451" s="19" t="s">
        <v>356</v>
      </c>
      <c r="C451" s="68">
        <v>2018</v>
      </c>
      <c r="D451" s="9" t="s">
        <v>6</v>
      </c>
      <c r="E451" s="9" t="s">
        <v>249</v>
      </c>
      <c r="F451" s="23">
        <v>25.809799999999999</v>
      </c>
    </row>
    <row r="452" spans="1:6">
      <c r="A452" s="19" t="s">
        <v>24</v>
      </c>
      <c r="B452" s="19" t="s">
        <v>357</v>
      </c>
      <c r="C452" s="68">
        <v>2018</v>
      </c>
      <c r="D452" s="9" t="s">
        <v>6</v>
      </c>
      <c r="E452" s="9" t="s">
        <v>249</v>
      </c>
      <c r="F452" s="23">
        <v>19.4099</v>
      </c>
    </row>
    <row r="453" spans="1:6">
      <c r="A453" s="19" t="s">
        <v>25</v>
      </c>
      <c r="B453" s="19" t="s">
        <v>358</v>
      </c>
      <c r="C453" s="68">
        <v>2018</v>
      </c>
      <c r="D453" s="9" t="s">
        <v>6</v>
      </c>
      <c r="E453" s="9" t="s">
        <v>249</v>
      </c>
      <c r="F453" s="23">
        <v>17.348199999999999</v>
      </c>
    </row>
    <row r="454" spans="1:6">
      <c r="A454" s="19" t="s">
        <v>26</v>
      </c>
      <c r="B454" s="19" t="s">
        <v>359</v>
      </c>
      <c r="C454" s="68">
        <v>2018</v>
      </c>
      <c r="D454" s="9" t="s">
        <v>6</v>
      </c>
      <c r="E454" s="9" t="s">
        <v>249</v>
      </c>
      <c r="F454" s="23">
        <v>19.572600000000001</v>
      </c>
    </row>
    <row r="455" spans="1:6">
      <c r="A455" s="19" t="s">
        <v>27</v>
      </c>
      <c r="B455" s="19" t="s">
        <v>360</v>
      </c>
      <c r="C455" s="68">
        <v>2018</v>
      </c>
      <c r="D455" s="9" t="s">
        <v>6</v>
      </c>
      <c r="E455" s="9" t="s">
        <v>249</v>
      </c>
      <c r="F455" s="23">
        <v>24.505600000000001</v>
      </c>
    </row>
    <row r="456" spans="1:6">
      <c r="A456" s="19" t="s">
        <v>28</v>
      </c>
      <c r="B456" s="19" t="s">
        <v>361</v>
      </c>
      <c r="C456" s="68">
        <v>2018</v>
      </c>
      <c r="D456" s="9" t="s">
        <v>6</v>
      </c>
      <c r="E456" s="9" t="s">
        <v>249</v>
      </c>
      <c r="F456" s="23">
        <v>14.061199999999999</v>
      </c>
    </row>
    <row r="457" spans="1:6">
      <c r="A457" s="19" t="s">
        <v>29</v>
      </c>
      <c r="B457" s="19" t="s">
        <v>362</v>
      </c>
      <c r="C457" s="68">
        <v>2018</v>
      </c>
      <c r="D457" s="9" t="s">
        <v>6</v>
      </c>
      <c r="E457" s="9" t="s">
        <v>249</v>
      </c>
      <c r="F457" s="23">
        <v>16.742000000000001</v>
      </c>
    </row>
    <row r="458" spans="1:6">
      <c r="A458" s="19" t="s">
        <v>30</v>
      </c>
      <c r="B458" s="19" t="s">
        <v>363</v>
      </c>
      <c r="C458" s="68">
        <v>2018</v>
      </c>
      <c r="D458" s="9" t="s">
        <v>6</v>
      </c>
      <c r="E458" s="9" t="s">
        <v>249</v>
      </c>
      <c r="F458" s="23">
        <v>26.622399999999999</v>
      </c>
    </row>
    <row r="459" spans="1:6">
      <c r="A459" s="19" t="s">
        <v>31</v>
      </c>
      <c r="B459" s="19" t="s">
        <v>364</v>
      </c>
      <c r="C459" s="68">
        <v>2018</v>
      </c>
      <c r="D459" s="9" t="s">
        <v>6</v>
      </c>
      <c r="E459" s="9" t="s">
        <v>249</v>
      </c>
      <c r="F459" s="23">
        <v>21.66</v>
      </c>
    </row>
    <row r="460" spans="1:6">
      <c r="A460" s="19" t="s">
        <v>32</v>
      </c>
      <c r="B460" s="19" t="s">
        <v>365</v>
      </c>
      <c r="C460" s="68">
        <v>2018</v>
      </c>
      <c r="D460" s="9" t="s">
        <v>6</v>
      </c>
      <c r="E460" s="9" t="s">
        <v>249</v>
      </c>
      <c r="F460" s="23">
        <v>19.045400000000001</v>
      </c>
    </row>
    <row r="461" spans="1:6">
      <c r="A461" s="19" t="s">
        <v>33</v>
      </c>
      <c r="B461" s="19" t="s">
        <v>366</v>
      </c>
      <c r="C461" s="68">
        <v>2018</v>
      </c>
      <c r="D461" s="9" t="s">
        <v>6</v>
      </c>
      <c r="E461" s="9" t="s">
        <v>249</v>
      </c>
      <c r="F461" s="23">
        <v>24.227399999999999</v>
      </c>
    </row>
    <row r="462" spans="1:6">
      <c r="A462" s="19" t="s">
        <v>34</v>
      </c>
      <c r="B462" s="19" t="s">
        <v>367</v>
      </c>
      <c r="C462" s="68">
        <v>2018</v>
      </c>
      <c r="D462" s="9" t="s">
        <v>6</v>
      </c>
      <c r="E462" s="9" t="s">
        <v>249</v>
      </c>
      <c r="F462" s="23">
        <v>17.6267</v>
      </c>
    </row>
    <row r="463" spans="1:6">
      <c r="A463" s="19" t="s">
        <v>35</v>
      </c>
      <c r="B463" s="19" t="s">
        <v>368</v>
      </c>
      <c r="C463" s="68">
        <v>2018</v>
      </c>
      <c r="D463" s="9" t="s">
        <v>6</v>
      </c>
      <c r="E463" s="9" t="s">
        <v>249</v>
      </c>
      <c r="F463" s="23">
        <v>24.5657</v>
      </c>
    </row>
    <row r="464" spans="1:6">
      <c r="A464" s="99" t="s">
        <v>3</v>
      </c>
      <c r="B464" s="57" t="s">
        <v>336</v>
      </c>
      <c r="C464" s="68">
        <v>2019</v>
      </c>
      <c r="D464" s="9" t="s">
        <v>6</v>
      </c>
      <c r="E464" s="9" t="s">
        <v>249</v>
      </c>
      <c r="F464" s="23">
        <v>20.1828</v>
      </c>
    </row>
    <row r="465" spans="1:6">
      <c r="A465" s="99" t="s">
        <v>4</v>
      </c>
      <c r="B465" s="57" t="s">
        <v>337</v>
      </c>
      <c r="C465" s="68">
        <v>2019</v>
      </c>
      <c r="D465" s="9" t="s">
        <v>6</v>
      </c>
      <c r="E465" s="9" t="s">
        <v>249</v>
      </c>
      <c r="F465" s="23">
        <v>19.663699999999999</v>
      </c>
    </row>
    <row r="466" spans="1:6">
      <c r="A466" s="57" t="s">
        <v>5</v>
      </c>
      <c r="B466" s="57" t="s">
        <v>338</v>
      </c>
      <c r="C466" s="68">
        <v>2019</v>
      </c>
      <c r="D466" s="9" t="s">
        <v>6</v>
      </c>
      <c r="E466" s="9" t="s">
        <v>249</v>
      </c>
      <c r="F466" s="23">
        <v>15.750400000000001</v>
      </c>
    </row>
    <row r="467" spans="1:6">
      <c r="A467" s="57" t="s">
        <v>6</v>
      </c>
      <c r="B467" s="57" t="s">
        <v>339</v>
      </c>
      <c r="C467" s="68">
        <v>2019</v>
      </c>
      <c r="D467" s="9" t="s">
        <v>6</v>
      </c>
      <c r="E467" s="9" t="s">
        <v>249</v>
      </c>
      <c r="F467" s="23">
        <v>16.998699999999999</v>
      </c>
    </row>
    <row r="468" spans="1:6">
      <c r="A468" s="57" t="s">
        <v>7</v>
      </c>
      <c r="B468" s="57" t="s">
        <v>340</v>
      </c>
      <c r="C468" s="68">
        <v>2019</v>
      </c>
      <c r="D468" s="9" t="s">
        <v>6</v>
      </c>
      <c r="E468" s="9" t="s">
        <v>249</v>
      </c>
      <c r="F468" s="23">
        <v>20.823</v>
      </c>
    </row>
    <row r="469" spans="1:6">
      <c r="A469" s="57" t="s">
        <v>8</v>
      </c>
      <c r="B469" s="57" t="s">
        <v>341</v>
      </c>
      <c r="C469" s="68">
        <v>2019</v>
      </c>
      <c r="D469" s="9" t="s">
        <v>6</v>
      </c>
      <c r="E469" s="9" t="s">
        <v>249</v>
      </c>
      <c r="F469" s="23">
        <v>18.528400000000001</v>
      </c>
    </row>
    <row r="470" spans="1:6">
      <c r="A470" s="57" t="s">
        <v>9</v>
      </c>
      <c r="B470" s="57" t="s">
        <v>342</v>
      </c>
      <c r="C470" s="68">
        <v>2019</v>
      </c>
      <c r="D470" s="9" t="s">
        <v>6</v>
      </c>
      <c r="E470" s="9" t="s">
        <v>249</v>
      </c>
      <c r="F470" s="23">
        <v>17.5503</v>
      </c>
    </row>
    <row r="471" spans="1:6">
      <c r="A471" s="57" t="s">
        <v>10</v>
      </c>
      <c r="B471" s="57" t="s">
        <v>343</v>
      </c>
      <c r="C471" s="68">
        <v>2019</v>
      </c>
      <c r="D471" s="9" t="s">
        <v>6</v>
      </c>
      <c r="E471" s="9" t="s">
        <v>249</v>
      </c>
      <c r="F471" s="23">
        <v>28.792400000000001</v>
      </c>
    </row>
    <row r="472" spans="1:6">
      <c r="A472" s="57" t="s">
        <v>11</v>
      </c>
      <c r="B472" s="57" t="s">
        <v>344</v>
      </c>
      <c r="C472" s="68">
        <v>2019</v>
      </c>
      <c r="D472" s="9" t="s">
        <v>6</v>
      </c>
      <c r="E472" s="9" t="s">
        <v>249</v>
      </c>
      <c r="F472" s="23">
        <v>19.481999999999999</v>
      </c>
    </row>
    <row r="473" spans="1:6">
      <c r="A473" s="57" t="s">
        <v>12</v>
      </c>
      <c r="B473" s="57" t="s">
        <v>345</v>
      </c>
      <c r="C473" s="68">
        <v>2019</v>
      </c>
      <c r="D473" s="9" t="s">
        <v>6</v>
      </c>
      <c r="E473" s="9" t="s">
        <v>249</v>
      </c>
      <c r="F473" s="23">
        <v>16.009799999999998</v>
      </c>
    </row>
    <row r="474" spans="1:6">
      <c r="A474" s="57" t="s">
        <v>13</v>
      </c>
      <c r="B474" s="57" t="s">
        <v>346</v>
      </c>
      <c r="C474" s="68">
        <v>2019</v>
      </c>
      <c r="D474" s="9" t="s">
        <v>6</v>
      </c>
      <c r="E474" s="9" t="s">
        <v>249</v>
      </c>
      <c r="F474" s="23">
        <v>20.569099999999999</v>
      </c>
    </row>
    <row r="475" spans="1:6">
      <c r="A475" s="57" t="s">
        <v>14</v>
      </c>
      <c r="B475" s="57" t="s">
        <v>347</v>
      </c>
      <c r="C475" s="68">
        <v>2019</v>
      </c>
      <c r="D475" s="9" t="s">
        <v>6</v>
      </c>
      <c r="E475" s="9" t="s">
        <v>249</v>
      </c>
      <c r="F475" s="23">
        <v>24.6861</v>
      </c>
    </row>
    <row r="476" spans="1:6">
      <c r="A476" s="57" t="s">
        <v>15</v>
      </c>
      <c r="B476" s="57" t="s">
        <v>348</v>
      </c>
      <c r="C476" s="68">
        <v>2019</v>
      </c>
      <c r="D476" s="9" t="s">
        <v>6</v>
      </c>
      <c r="E476" s="9" t="s">
        <v>249</v>
      </c>
      <c r="F476" s="23">
        <v>26.512899999999998</v>
      </c>
    </row>
    <row r="477" spans="1:6">
      <c r="A477" s="57" t="s">
        <v>16</v>
      </c>
      <c r="B477" s="57" t="s">
        <v>349</v>
      </c>
      <c r="C477" s="68">
        <v>2019</v>
      </c>
      <c r="D477" s="9" t="s">
        <v>6</v>
      </c>
      <c r="E477" s="9" t="s">
        <v>249</v>
      </c>
      <c r="F477" s="23">
        <v>19.776800000000001</v>
      </c>
    </row>
    <row r="478" spans="1:6">
      <c r="A478" s="57" t="s">
        <v>17</v>
      </c>
      <c r="B478" s="57" t="s">
        <v>350</v>
      </c>
      <c r="C478" s="68">
        <v>2019</v>
      </c>
      <c r="D478" s="9" t="s">
        <v>6</v>
      </c>
      <c r="E478" s="9" t="s">
        <v>249</v>
      </c>
      <c r="F478" s="23">
        <v>16.924800000000001</v>
      </c>
    </row>
    <row r="479" spans="1:6">
      <c r="A479" s="57" t="s">
        <v>18</v>
      </c>
      <c r="B479" s="57" t="s">
        <v>351</v>
      </c>
      <c r="C479" s="68">
        <v>2019</v>
      </c>
      <c r="D479" s="9" t="s">
        <v>6</v>
      </c>
      <c r="E479" s="9" t="s">
        <v>249</v>
      </c>
      <c r="F479" s="23">
        <v>17.484000000000002</v>
      </c>
    </row>
    <row r="480" spans="1:6">
      <c r="A480" s="57" t="s">
        <v>19</v>
      </c>
      <c r="B480" s="57" t="s">
        <v>352</v>
      </c>
      <c r="C480" s="68">
        <v>2019</v>
      </c>
      <c r="D480" s="9" t="s">
        <v>6</v>
      </c>
      <c r="E480" s="9" t="s">
        <v>249</v>
      </c>
      <c r="F480" s="23">
        <v>21.8415</v>
      </c>
    </row>
    <row r="481" spans="1:6">
      <c r="A481" s="57" t="s">
        <v>20</v>
      </c>
      <c r="B481" s="57" t="s">
        <v>353</v>
      </c>
      <c r="C481" s="68">
        <v>2019</v>
      </c>
      <c r="D481" s="9" t="s">
        <v>6</v>
      </c>
      <c r="E481" s="9" t="s">
        <v>249</v>
      </c>
      <c r="F481" s="23">
        <v>17.1051</v>
      </c>
    </row>
    <row r="482" spans="1:6">
      <c r="A482" s="57" t="s">
        <v>21</v>
      </c>
      <c r="B482" s="57" t="s">
        <v>354</v>
      </c>
      <c r="C482" s="68">
        <v>2019</v>
      </c>
      <c r="D482" s="9" t="s">
        <v>6</v>
      </c>
      <c r="E482" s="9" t="s">
        <v>249</v>
      </c>
      <c r="F482" s="23">
        <v>16.572199999999999</v>
      </c>
    </row>
    <row r="483" spans="1:6">
      <c r="A483" s="57" t="s">
        <v>22</v>
      </c>
      <c r="B483" s="57" t="s">
        <v>355</v>
      </c>
      <c r="C483" s="68">
        <v>2019</v>
      </c>
      <c r="D483" s="9" t="s">
        <v>6</v>
      </c>
      <c r="E483" s="9" t="s">
        <v>249</v>
      </c>
      <c r="F483" s="23">
        <v>17.440100000000001</v>
      </c>
    </row>
    <row r="484" spans="1:6">
      <c r="A484" s="57" t="s">
        <v>23</v>
      </c>
      <c r="B484" s="57" t="s">
        <v>356</v>
      </c>
      <c r="C484" s="68">
        <v>2019</v>
      </c>
      <c r="D484" s="9" t="s">
        <v>6</v>
      </c>
      <c r="E484" s="9" t="s">
        <v>249</v>
      </c>
      <c r="F484" s="23">
        <v>24.1966</v>
      </c>
    </row>
    <row r="485" spans="1:6">
      <c r="A485" s="57" t="s">
        <v>24</v>
      </c>
      <c r="B485" s="57" t="s">
        <v>357</v>
      </c>
      <c r="C485" s="68">
        <v>2019</v>
      </c>
      <c r="D485" s="9" t="s">
        <v>6</v>
      </c>
      <c r="E485" s="9" t="s">
        <v>249</v>
      </c>
      <c r="F485" s="23">
        <v>20.430800000000001</v>
      </c>
    </row>
    <row r="486" spans="1:6">
      <c r="A486" s="57" t="s">
        <v>25</v>
      </c>
      <c r="B486" s="57" t="s">
        <v>358</v>
      </c>
      <c r="C486" s="68">
        <v>2019</v>
      </c>
      <c r="D486" s="9" t="s">
        <v>6</v>
      </c>
      <c r="E486" s="9" t="s">
        <v>249</v>
      </c>
      <c r="F486" s="23">
        <v>18.738700000000001</v>
      </c>
    </row>
    <row r="487" spans="1:6">
      <c r="A487" s="57" t="s">
        <v>26</v>
      </c>
      <c r="B487" s="57" t="s">
        <v>359</v>
      </c>
      <c r="C487" s="68">
        <v>2019</v>
      </c>
      <c r="D487" s="9" t="s">
        <v>6</v>
      </c>
      <c r="E487" s="9" t="s">
        <v>249</v>
      </c>
      <c r="F487" s="23">
        <v>15.545999999999999</v>
      </c>
    </row>
    <row r="488" spans="1:6">
      <c r="A488" s="57" t="s">
        <v>27</v>
      </c>
      <c r="B488" s="57" t="s">
        <v>360</v>
      </c>
      <c r="C488" s="68">
        <v>2019</v>
      </c>
      <c r="D488" s="9" t="s">
        <v>6</v>
      </c>
      <c r="E488" s="9" t="s">
        <v>249</v>
      </c>
      <c r="F488" s="23">
        <v>22.1021</v>
      </c>
    </row>
    <row r="489" spans="1:6">
      <c r="A489" s="57" t="s">
        <v>28</v>
      </c>
      <c r="B489" s="57" t="s">
        <v>361</v>
      </c>
      <c r="C489" s="68">
        <v>2019</v>
      </c>
      <c r="D489" s="9" t="s">
        <v>6</v>
      </c>
      <c r="E489" s="9" t="s">
        <v>249</v>
      </c>
      <c r="F489" s="23">
        <v>17.458200000000001</v>
      </c>
    </row>
    <row r="490" spans="1:6">
      <c r="A490" s="57" t="s">
        <v>29</v>
      </c>
      <c r="B490" s="57" t="s">
        <v>362</v>
      </c>
      <c r="C490" s="68">
        <v>2019</v>
      </c>
      <c r="D490" s="9" t="s">
        <v>6</v>
      </c>
      <c r="E490" s="9" t="s">
        <v>249</v>
      </c>
      <c r="F490" s="23">
        <v>19.568300000000001</v>
      </c>
    </row>
    <row r="491" spans="1:6">
      <c r="A491" s="57" t="s">
        <v>30</v>
      </c>
      <c r="B491" s="57" t="s">
        <v>363</v>
      </c>
      <c r="C491" s="68">
        <v>2019</v>
      </c>
      <c r="D491" s="9" t="s">
        <v>6</v>
      </c>
      <c r="E491" s="9" t="s">
        <v>249</v>
      </c>
      <c r="F491" s="23">
        <v>25.096299999999999</v>
      </c>
    </row>
    <row r="492" spans="1:6">
      <c r="A492" s="57" t="s">
        <v>31</v>
      </c>
      <c r="B492" s="57" t="s">
        <v>364</v>
      </c>
      <c r="C492" s="68">
        <v>2019</v>
      </c>
      <c r="D492" s="9" t="s">
        <v>6</v>
      </c>
      <c r="E492" s="9" t="s">
        <v>249</v>
      </c>
      <c r="F492" s="23">
        <v>20.890499999999999</v>
      </c>
    </row>
    <row r="493" spans="1:6">
      <c r="A493" s="57" t="s">
        <v>32</v>
      </c>
      <c r="B493" s="57" t="s">
        <v>365</v>
      </c>
      <c r="C493" s="68">
        <v>2019</v>
      </c>
      <c r="D493" s="9" t="s">
        <v>6</v>
      </c>
      <c r="E493" s="9" t="s">
        <v>249</v>
      </c>
      <c r="F493" s="23">
        <v>19.6203</v>
      </c>
    </row>
    <row r="494" spans="1:6">
      <c r="A494" s="57" t="s">
        <v>33</v>
      </c>
      <c r="B494" s="57" t="s">
        <v>366</v>
      </c>
      <c r="C494" s="68">
        <v>2019</v>
      </c>
      <c r="D494" s="9" t="s">
        <v>6</v>
      </c>
      <c r="E494" s="9" t="s">
        <v>249</v>
      </c>
      <c r="F494" s="23">
        <v>25.4435</v>
      </c>
    </row>
    <row r="495" spans="1:6">
      <c r="A495" s="57" t="s">
        <v>34</v>
      </c>
      <c r="B495" s="57" t="s">
        <v>367</v>
      </c>
      <c r="C495" s="68">
        <v>2019</v>
      </c>
      <c r="D495" s="9" t="s">
        <v>6</v>
      </c>
      <c r="E495" s="9" t="s">
        <v>249</v>
      </c>
      <c r="F495" s="23">
        <v>16.387499999999999</v>
      </c>
    </row>
    <row r="496" spans="1:6">
      <c r="A496" s="57" t="s">
        <v>35</v>
      </c>
      <c r="B496" s="57" t="s">
        <v>368</v>
      </c>
      <c r="C496" s="68">
        <v>2019</v>
      </c>
      <c r="D496" s="9" t="s">
        <v>6</v>
      </c>
      <c r="E496" s="9" t="s">
        <v>249</v>
      </c>
      <c r="F496" s="23">
        <v>24.262499999999999</v>
      </c>
    </row>
    <row r="497" spans="1:6">
      <c r="A497" s="99" t="s">
        <v>3</v>
      </c>
      <c r="B497" s="57" t="s">
        <v>336</v>
      </c>
      <c r="C497" s="68">
        <v>2020</v>
      </c>
      <c r="D497" s="9" t="s">
        <v>6</v>
      </c>
      <c r="E497" s="9" t="s">
        <v>249</v>
      </c>
      <c r="F497" s="23">
        <v>19.616299999999999</v>
      </c>
    </row>
    <row r="498" spans="1:6">
      <c r="A498" s="99" t="s">
        <v>4</v>
      </c>
      <c r="B498" s="57" t="s">
        <v>337</v>
      </c>
      <c r="C498" s="68">
        <v>2020</v>
      </c>
      <c r="D498" s="9" t="s">
        <v>6</v>
      </c>
      <c r="E498" s="9" t="s">
        <v>249</v>
      </c>
      <c r="F498" s="23">
        <v>18.7271</v>
      </c>
    </row>
    <row r="499" spans="1:6">
      <c r="A499" s="57" t="s">
        <v>5</v>
      </c>
      <c r="B499" s="57" t="s">
        <v>338</v>
      </c>
      <c r="C499" s="68">
        <v>2020</v>
      </c>
      <c r="D499" s="9" t="s">
        <v>6</v>
      </c>
      <c r="E499" s="9" t="s">
        <v>249</v>
      </c>
      <c r="F499" s="23">
        <v>15.5976</v>
      </c>
    </row>
    <row r="500" spans="1:6">
      <c r="A500" s="57" t="s">
        <v>6</v>
      </c>
      <c r="B500" s="57" t="s">
        <v>339</v>
      </c>
      <c r="C500" s="68">
        <v>2020</v>
      </c>
      <c r="D500" s="9" t="s">
        <v>6</v>
      </c>
      <c r="E500" s="9" t="s">
        <v>249</v>
      </c>
      <c r="F500" s="23">
        <v>17.312999999999999</v>
      </c>
    </row>
    <row r="501" spans="1:6">
      <c r="A501" s="57" t="s">
        <v>7</v>
      </c>
      <c r="B501" s="57" t="s">
        <v>340</v>
      </c>
      <c r="C501" s="68">
        <v>2020</v>
      </c>
      <c r="D501" s="9" t="s">
        <v>6</v>
      </c>
      <c r="E501" s="9" t="s">
        <v>249</v>
      </c>
      <c r="F501" s="23">
        <v>17.8338</v>
      </c>
    </row>
    <row r="502" spans="1:6">
      <c r="A502" s="57" t="s">
        <v>8</v>
      </c>
      <c r="B502" s="57" t="s">
        <v>341</v>
      </c>
      <c r="C502" s="68">
        <v>2020</v>
      </c>
      <c r="D502" s="9" t="s">
        <v>6</v>
      </c>
      <c r="E502" s="9" t="s">
        <v>249</v>
      </c>
      <c r="F502" s="23">
        <v>19.415099999999999</v>
      </c>
    </row>
    <row r="503" spans="1:6">
      <c r="A503" s="57" t="s">
        <v>9</v>
      </c>
      <c r="B503" s="57" t="s">
        <v>342</v>
      </c>
      <c r="C503" s="68">
        <v>2020</v>
      </c>
      <c r="D503" s="9" t="s">
        <v>6</v>
      </c>
      <c r="E503" s="9" t="s">
        <v>249</v>
      </c>
      <c r="F503" s="23">
        <v>15.0237</v>
      </c>
    </row>
    <row r="504" spans="1:6">
      <c r="A504" s="57" t="s">
        <v>10</v>
      </c>
      <c r="B504" s="57" t="s">
        <v>343</v>
      </c>
      <c r="C504" s="68">
        <v>2020</v>
      </c>
      <c r="D504" s="9" t="s">
        <v>6</v>
      </c>
      <c r="E504" s="9" t="s">
        <v>249</v>
      </c>
      <c r="F504" s="23">
        <v>28.6782</v>
      </c>
    </row>
    <row r="505" spans="1:6">
      <c r="A505" s="57" t="s">
        <v>11</v>
      </c>
      <c r="B505" s="57" t="s">
        <v>344</v>
      </c>
      <c r="C505" s="68">
        <v>2020</v>
      </c>
      <c r="D505" s="9" t="s">
        <v>6</v>
      </c>
      <c r="E505" s="9" t="s">
        <v>249</v>
      </c>
      <c r="F505" s="23">
        <v>19.5884</v>
      </c>
    </row>
    <row r="506" spans="1:6">
      <c r="A506" s="57" t="s">
        <v>12</v>
      </c>
      <c r="B506" s="57" t="s">
        <v>345</v>
      </c>
      <c r="C506" s="68">
        <v>2020</v>
      </c>
      <c r="D506" s="9" t="s">
        <v>6</v>
      </c>
      <c r="E506" s="9" t="s">
        <v>249</v>
      </c>
      <c r="F506" s="23">
        <v>16.708600000000001</v>
      </c>
    </row>
    <row r="507" spans="1:6">
      <c r="A507" s="57" t="s">
        <v>13</v>
      </c>
      <c r="B507" s="57" t="s">
        <v>346</v>
      </c>
      <c r="C507" s="68">
        <v>2020</v>
      </c>
      <c r="D507" s="9" t="s">
        <v>6</v>
      </c>
      <c r="E507" s="9" t="s">
        <v>249</v>
      </c>
      <c r="F507" s="23">
        <v>19.665800000000001</v>
      </c>
    </row>
    <row r="508" spans="1:6">
      <c r="A508" s="57" t="s">
        <v>14</v>
      </c>
      <c r="B508" s="57" t="s">
        <v>347</v>
      </c>
      <c r="C508" s="68">
        <v>2020</v>
      </c>
      <c r="D508" s="9" t="s">
        <v>6</v>
      </c>
      <c r="E508" s="9" t="s">
        <v>249</v>
      </c>
      <c r="F508" s="23">
        <v>22.734000000000002</v>
      </c>
    </row>
    <row r="509" spans="1:6">
      <c r="A509" s="57" t="s">
        <v>15</v>
      </c>
      <c r="B509" s="57" t="s">
        <v>348</v>
      </c>
      <c r="C509" s="68">
        <v>2020</v>
      </c>
      <c r="D509" s="9" t="s">
        <v>6</v>
      </c>
      <c r="E509" s="9" t="s">
        <v>249</v>
      </c>
      <c r="F509" s="23">
        <v>22.241299999999999</v>
      </c>
    </row>
    <row r="510" spans="1:6">
      <c r="A510" s="57" t="s">
        <v>16</v>
      </c>
      <c r="B510" s="57" t="s">
        <v>349</v>
      </c>
      <c r="C510" s="68">
        <v>2020</v>
      </c>
      <c r="D510" s="9" t="s">
        <v>6</v>
      </c>
      <c r="E510" s="9" t="s">
        <v>249</v>
      </c>
      <c r="F510" s="23">
        <v>22.029599999999999</v>
      </c>
    </row>
    <row r="511" spans="1:6">
      <c r="A511" s="57" t="s">
        <v>17</v>
      </c>
      <c r="B511" s="57" t="s">
        <v>350</v>
      </c>
      <c r="C511" s="68">
        <v>2020</v>
      </c>
      <c r="D511" s="9" t="s">
        <v>6</v>
      </c>
      <c r="E511" s="9" t="s">
        <v>249</v>
      </c>
      <c r="F511" s="23">
        <v>17.087299999999999</v>
      </c>
    </row>
    <row r="512" spans="1:6">
      <c r="A512" s="57" t="s">
        <v>18</v>
      </c>
      <c r="B512" s="57" t="s">
        <v>351</v>
      </c>
      <c r="C512" s="68">
        <v>2020</v>
      </c>
      <c r="D512" s="9" t="s">
        <v>6</v>
      </c>
      <c r="E512" s="9" t="s">
        <v>249</v>
      </c>
      <c r="F512" s="23">
        <v>19.2807</v>
      </c>
    </row>
    <row r="513" spans="1:6">
      <c r="A513" s="57" t="s">
        <v>19</v>
      </c>
      <c r="B513" s="57" t="s">
        <v>352</v>
      </c>
      <c r="C513" s="68">
        <v>2020</v>
      </c>
      <c r="D513" s="9" t="s">
        <v>6</v>
      </c>
      <c r="E513" s="9" t="s">
        <v>249</v>
      </c>
      <c r="F513" s="23">
        <v>23.339300000000001</v>
      </c>
    </row>
    <row r="514" spans="1:6">
      <c r="A514" s="57" t="s">
        <v>20</v>
      </c>
      <c r="B514" s="57" t="s">
        <v>353</v>
      </c>
      <c r="C514" s="68">
        <v>2020</v>
      </c>
      <c r="D514" s="9" t="s">
        <v>6</v>
      </c>
      <c r="E514" s="9" t="s">
        <v>249</v>
      </c>
      <c r="F514" s="23">
        <v>18.854800000000001</v>
      </c>
    </row>
    <row r="515" spans="1:6">
      <c r="A515" s="57" t="s">
        <v>21</v>
      </c>
      <c r="B515" s="57" t="s">
        <v>354</v>
      </c>
      <c r="C515" s="68">
        <v>2020</v>
      </c>
      <c r="D515" s="9" t="s">
        <v>6</v>
      </c>
      <c r="E515" s="9" t="s">
        <v>249</v>
      </c>
      <c r="F515" s="23">
        <v>17.268699999999999</v>
      </c>
    </row>
    <row r="516" spans="1:6">
      <c r="A516" s="57" t="s">
        <v>22</v>
      </c>
      <c r="B516" s="57" t="s">
        <v>355</v>
      </c>
      <c r="C516" s="68">
        <v>2020</v>
      </c>
      <c r="D516" s="9" t="s">
        <v>6</v>
      </c>
      <c r="E516" s="9" t="s">
        <v>249</v>
      </c>
      <c r="F516" s="23">
        <v>18.663</v>
      </c>
    </row>
    <row r="517" spans="1:6">
      <c r="A517" s="57" t="s">
        <v>23</v>
      </c>
      <c r="B517" s="57" t="s">
        <v>356</v>
      </c>
      <c r="C517" s="68">
        <v>2020</v>
      </c>
      <c r="D517" s="9" t="s">
        <v>6</v>
      </c>
      <c r="E517" s="9" t="s">
        <v>249</v>
      </c>
      <c r="F517" s="23">
        <v>22.350300000000001</v>
      </c>
    </row>
    <row r="518" spans="1:6">
      <c r="A518" s="57" t="s">
        <v>24</v>
      </c>
      <c r="B518" s="57" t="s">
        <v>357</v>
      </c>
      <c r="C518" s="68">
        <v>2020</v>
      </c>
      <c r="D518" s="9" t="s">
        <v>6</v>
      </c>
      <c r="E518" s="9" t="s">
        <v>249</v>
      </c>
      <c r="F518" s="23">
        <v>19.5562</v>
      </c>
    </row>
    <row r="519" spans="1:6">
      <c r="A519" s="57" t="s">
        <v>25</v>
      </c>
      <c r="B519" s="57" t="s">
        <v>358</v>
      </c>
      <c r="C519" s="68">
        <v>2020</v>
      </c>
      <c r="D519" s="9" t="s">
        <v>6</v>
      </c>
      <c r="E519" s="9" t="s">
        <v>249</v>
      </c>
      <c r="F519" s="23">
        <v>17.575600000000001</v>
      </c>
    </row>
    <row r="520" spans="1:6">
      <c r="A520" s="57" t="s">
        <v>26</v>
      </c>
      <c r="B520" s="57" t="s">
        <v>359</v>
      </c>
      <c r="C520" s="68">
        <v>2020</v>
      </c>
      <c r="D520" s="9" t="s">
        <v>6</v>
      </c>
      <c r="E520" s="9" t="s">
        <v>249</v>
      </c>
      <c r="F520" s="23">
        <v>18.471699999999998</v>
      </c>
    </row>
    <row r="521" spans="1:6">
      <c r="A521" s="57" t="s">
        <v>27</v>
      </c>
      <c r="B521" s="57" t="s">
        <v>360</v>
      </c>
      <c r="C521" s="68">
        <v>2020</v>
      </c>
      <c r="D521" s="9" t="s">
        <v>6</v>
      </c>
      <c r="E521" s="9" t="s">
        <v>249</v>
      </c>
      <c r="F521" s="23">
        <v>20.269100000000002</v>
      </c>
    </row>
    <row r="522" spans="1:6">
      <c r="A522" s="57" t="s">
        <v>28</v>
      </c>
      <c r="B522" s="57" t="s">
        <v>361</v>
      </c>
      <c r="C522" s="68">
        <v>2020</v>
      </c>
      <c r="D522" s="9" t="s">
        <v>6</v>
      </c>
      <c r="E522" s="9" t="s">
        <v>249</v>
      </c>
      <c r="F522" s="23">
        <v>15.627000000000001</v>
      </c>
    </row>
    <row r="523" spans="1:6">
      <c r="A523" s="57" t="s">
        <v>29</v>
      </c>
      <c r="B523" s="57" t="s">
        <v>362</v>
      </c>
      <c r="C523" s="68">
        <v>2020</v>
      </c>
      <c r="D523" s="9" t="s">
        <v>6</v>
      </c>
      <c r="E523" s="9" t="s">
        <v>249</v>
      </c>
      <c r="F523" s="23">
        <v>18.370899999999999</v>
      </c>
    </row>
    <row r="524" spans="1:6">
      <c r="A524" s="57" t="s">
        <v>30</v>
      </c>
      <c r="B524" s="57" t="s">
        <v>363</v>
      </c>
      <c r="C524" s="68">
        <v>2020</v>
      </c>
      <c r="D524" s="9" t="s">
        <v>6</v>
      </c>
      <c r="E524" s="9" t="s">
        <v>249</v>
      </c>
      <c r="F524" s="23">
        <v>20.271599999999999</v>
      </c>
    </row>
    <row r="525" spans="1:6">
      <c r="A525" s="57" t="s">
        <v>31</v>
      </c>
      <c r="B525" s="57" t="s">
        <v>364</v>
      </c>
      <c r="C525" s="68">
        <v>2020</v>
      </c>
      <c r="D525" s="9" t="s">
        <v>6</v>
      </c>
      <c r="E525" s="9" t="s">
        <v>249</v>
      </c>
      <c r="F525" s="23">
        <v>16.341799999999999</v>
      </c>
    </row>
    <row r="526" spans="1:6">
      <c r="A526" s="57" t="s">
        <v>32</v>
      </c>
      <c r="B526" s="57" t="s">
        <v>365</v>
      </c>
      <c r="C526" s="68">
        <v>2020</v>
      </c>
      <c r="D526" s="9" t="s">
        <v>6</v>
      </c>
      <c r="E526" s="9" t="s">
        <v>249</v>
      </c>
      <c r="F526" s="23">
        <v>18.5486</v>
      </c>
    </row>
    <row r="527" spans="1:6">
      <c r="A527" s="57" t="s">
        <v>33</v>
      </c>
      <c r="B527" s="57" t="s">
        <v>366</v>
      </c>
      <c r="C527" s="68">
        <v>2020</v>
      </c>
      <c r="D527" s="9" t="s">
        <v>6</v>
      </c>
      <c r="E527" s="9" t="s">
        <v>249</v>
      </c>
      <c r="F527" s="23">
        <v>20.928899999999999</v>
      </c>
    </row>
    <row r="528" spans="1:6">
      <c r="A528" s="57" t="s">
        <v>34</v>
      </c>
      <c r="B528" s="57" t="s">
        <v>367</v>
      </c>
      <c r="C528" s="68">
        <v>2020</v>
      </c>
      <c r="D528" s="9" t="s">
        <v>6</v>
      </c>
      <c r="E528" s="9" t="s">
        <v>249</v>
      </c>
      <c r="F528" s="23">
        <v>15.3239</v>
      </c>
    </row>
    <row r="529" spans="1:6">
      <c r="A529" s="57" t="s">
        <v>35</v>
      </c>
      <c r="B529" s="57" t="s">
        <v>368</v>
      </c>
      <c r="C529" s="68">
        <v>2020</v>
      </c>
      <c r="D529" s="9" t="s">
        <v>6</v>
      </c>
      <c r="E529" s="9" t="s">
        <v>249</v>
      </c>
      <c r="F529" s="23">
        <v>24.241399999999999</v>
      </c>
    </row>
    <row r="530" spans="1:6">
      <c r="A530" s="99" t="s">
        <v>3</v>
      </c>
      <c r="B530" s="57" t="s">
        <v>336</v>
      </c>
      <c r="C530" s="68">
        <v>2021</v>
      </c>
      <c r="D530" s="9" t="s">
        <v>6</v>
      </c>
      <c r="E530" s="9" t="s">
        <v>249</v>
      </c>
      <c r="F530" s="23">
        <v>21.227900000000002</v>
      </c>
    </row>
    <row r="531" spans="1:6">
      <c r="A531" s="99" t="s">
        <v>4</v>
      </c>
      <c r="B531" s="57" t="s">
        <v>337</v>
      </c>
      <c r="C531" s="68">
        <v>2021</v>
      </c>
      <c r="D531" s="9" t="s">
        <v>6</v>
      </c>
      <c r="E531" s="9" t="s">
        <v>249</v>
      </c>
      <c r="F531" s="23">
        <v>20.337499999999999</v>
      </c>
    </row>
    <row r="532" spans="1:6">
      <c r="A532" s="57" t="s">
        <v>5</v>
      </c>
      <c r="B532" s="57" t="s">
        <v>338</v>
      </c>
      <c r="C532" s="68">
        <v>2021</v>
      </c>
      <c r="D532" s="9" t="s">
        <v>6</v>
      </c>
      <c r="E532" s="9" t="s">
        <v>249</v>
      </c>
      <c r="F532" s="23">
        <v>18.7333</v>
      </c>
    </row>
    <row r="533" spans="1:6">
      <c r="A533" s="57" t="s">
        <v>6</v>
      </c>
      <c r="B533" s="57" t="s">
        <v>339</v>
      </c>
      <c r="C533" s="68">
        <v>2021</v>
      </c>
      <c r="D533" s="9" t="s">
        <v>6</v>
      </c>
      <c r="E533" s="9" t="s">
        <v>249</v>
      </c>
      <c r="F533" s="23">
        <v>18.5306</v>
      </c>
    </row>
    <row r="534" spans="1:6">
      <c r="A534" s="57" t="s">
        <v>7</v>
      </c>
      <c r="B534" s="57" t="s">
        <v>340</v>
      </c>
      <c r="C534" s="68">
        <v>2021</v>
      </c>
      <c r="D534" s="9" t="s">
        <v>6</v>
      </c>
      <c r="E534" s="9" t="s">
        <v>249</v>
      </c>
      <c r="F534" s="23">
        <v>18.438800000000001</v>
      </c>
    </row>
    <row r="535" spans="1:6">
      <c r="A535" s="57" t="s">
        <v>8</v>
      </c>
      <c r="B535" s="57" t="s">
        <v>341</v>
      </c>
      <c r="C535" s="68">
        <v>2021</v>
      </c>
      <c r="D535" s="9" t="s">
        <v>6</v>
      </c>
      <c r="E535" s="9" t="s">
        <v>249</v>
      </c>
      <c r="F535" s="23">
        <v>22.933700000000002</v>
      </c>
    </row>
    <row r="536" spans="1:6">
      <c r="A536" s="57" t="s">
        <v>9</v>
      </c>
      <c r="B536" s="57" t="s">
        <v>342</v>
      </c>
      <c r="C536" s="68">
        <v>2021</v>
      </c>
      <c r="D536" s="9" t="s">
        <v>6</v>
      </c>
      <c r="E536" s="9" t="s">
        <v>249</v>
      </c>
      <c r="F536" s="23">
        <v>16.906199999999998</v>
      </c>
    </row>
    <row r="537" spans="1:6">
      <c r="A537" s="57" t="s">
        <v>10</v>
      </c>
      <c r="B537" s="57" t="s">
        <v>343</v>
      </c>
      <c r="C537" s="68">
        <v>2021</v>
      </c>
      <c r="D537" s="9" t="s">
        <v>6</v>
      </c>
      <c r="E537" s="9" t="s">
        <v>249</v>
      </c>
      <c r="F537" s="23">
        <v>27.424099999999999</v>
      </c>
    </row>
    <row r="538" spans="1:6">
      <c r="A538" s="57" t="s">
        <v>11</v>
      </c>
      <c r="B538" s="57" t="s">
        <v>344</v>
      </c>
      <c r="C538" s="68">
        <v>2021</v>
      </c>
      <c r="D538" s="9" t="s">
        <v>6</v>
      </c>
      <c r="E538" s="9" t="s">
        <v>249</v>
      </c>
      <c r="F538" s="23">
        <v>20.5412</v>
      </c>
    </row>
    <row r="539" spans="1:6">
      <c r="A539" s="57" t="s">
        <v>12</v>
      </c>
      <c r="B539" s="57" t="s">
        <v>345</v>
      </c>
      <c r="C539" s="68">
        <v>2021</v>
      </c>
      <c r="D539" s="9" t="s">
        <v>6</v>
      </c>
      <c r="E539" s="9" t="s">
        <v>249</v>
      </c>
      <c r="F539" s="23">
        <v>19.865200000000002</v>
      </c>
    </row>
    <row r="540" spans="1:6">
      <c r="A540" s="57" t="s">
        <v>13</v>
      </c>
      <c r="B540" s="57" t="s">
        <v>346</v>
      </c>
      <c r="C540" s="68">
        <v>2021</v>
      </c>
      <c r="D540" s="9" t="s">
        <v>6</v>
      </c>
      <c r="E540" s="9" t="s">
        <v>249</v>
      </c>
      <c r="F540" s="23">
        <v>21.3901</v>
      </c>
    </row>
    <row r="541" spans="1:6">
      <c r="A541" s="57" t="s">
        <v>14</v>
      </c>
      <c r="B541" s="57" t="s">
        <v>347</v>
      </c>
      <c r="C541" s="68">
        <v>2021</v>
      </c>
      <c r="D541" s="9" t="s">
        <v>6</v>
      </c>
      <c r="E541" s="9" t="s">
        <v>249</v>
      </c>
      <c r="F541" s="23">
        <v>23.973299999999998</v>
      </c>
    </row>
    <row r="542" spans="1:6">
      <c r="A542" s="57" t="s">
        <v>15</v>
      </c>
      <c r="B542" s="57" t="s">
        <v>348</v>
      </c>
      <c r="C542" s="68">
        <v>2021</v>
      </c>
      <c r="D542" s="9" t="s">
        <v>6</v>
      </c>
      <c r="E542" s="9" t="s">
        <v>249</v>
      </c>
      <c r="F542" s="23">
        <v>24.427600000000002</v>
      </c>
    </row>
    <row r="543" spans="1:6">
      <c r="A543" s="57" t="s">
        <v>16</v>
      </c>
      <c r="B543" s="57" t="s">
        <v>349</v>
      </c>
      <c r="C543" s="68">
        <v>2021</v>
      </c>
      <c r="D543" s="9" t="s">
        <v>6</v>
      </c>
      <c r="E543" s="9" t="s">
        <v>249</v>
      </c>
      <c r="F543" s="23">
        <v>22.120899999999999</v>
      </c>
    </row>
    <row r="544" spans="1:6">
      <c r="A544" s="57" t="s">
        <v>17</v>
      </c>
      <c r="B544" s="57" t="s">
        <v>350</v>
      </c>
      <c r="C544" s="68">
        <v>2021</v>
      </c>
      <c r="D544" s="9" t="s">
        <v>6</v>
      </c>
      <c r="E544" s="9" t="s">
        <v>249</v>
      </c>
      <c r="F544" s="23">
        <v>19.263999999999999</v>
      </c>
    </row>
    <row r="545" spans="1:6">
      <c r="A545" s="57" t="s">
        <v>18</v>
      </c>
      <c r="B545" s="57" t="s">
        <v>351</v>
      </c>
      <c r="C545" s="68">
        <v>2021</v>
      </c>
      <c r="D545" s="9" t="s">
        <v>6</v>
      </c>
      <c r="E545" s="9" t="s">
        <v>249</v>
      </c>
      <c r="F545" s="23">
        <v>21.595099999999999</v>
      </c>
    </row>
    <row r="546" spans="1:6">
      <c r="A546" s="57" t="s">
        <v>19</v>
      </c>
      <c r="B546" s="57" t="s">
        <v>352</v>
      </c>
      <c r="C546" s="68">
        <v>2021</v>
      </c>
      <c r="D546" s="9" t="s">
        <v>6</v>
      </c>
      <c r="E546" s="9" t="s">
        <v>249</v>
      </c>
      <c r="F546" s="23">
        <v>22.9602</v>
      </c>
    </row>
    <row r="547" spans="1:6">
      <c r="A547" s="57" t="s">
        <v>20</v>
      </c>
      <c r="B547" s="57" t="s">
        <v>353</v>
      </c>
      <c r="C547" s="68">
        <v>2021</v>
      </c>
      <c r="D547" s="9" t="s">
        <v>6</v>
      </c>
      <c r="E547" s="9" t="s">
        <v>249</v>
      </c>
      <c r="F547" s="23">
        <v>21.036100000000001</v>
      </c>
    </row>
    <row r="548" spans="1:6">
      <c r="A548" s="57" t="s">
        <v>21</v>
      </c>
      <c r="B548" s="57" t="s">
        <v>354</v>
      </c>
      <c r="C548" s="68">
        <v>2021</v>
      </c>
      <c r="D548" s="9" t="s">
        <v>6</v>
      </c>
      <c r="E548" s="9" t="s">
        <v>249</v>
      </c>
      <c r="F548" s="23">
        <v>15.7355</v>
      </c>
    </row>
    <row r="549" spans="1:6">
      <c r="A549" s="57" t="s">
        <v>22</v>
      </c>
      <c r="B549" s="57" t="s">
        <v>355</v>
      </c>
      <c r="C549" s="68">
        <v>2021</v>
      </c>
      <c r="D549" s="9" t="s">
        <v>6</v>
      </c>
      <c r="E549" s="9" t="s">
        <v>249</v>
      </c>
      <c r="F549" s="23">
        <v>21.066800000000001</v>
      </c>
    </row>
    <row r="550" spans="1:6">
      <c r="A550" s="57" t="s">
        <v>23</v>
      </c>
      <c r="B550" s="57" t="s">
        <v>356</v>
      </c>
      <c r="C550" s="68">
        <v>2021</v>
      </c>
      <c r="D550" s="9" t="s">
        <v>6</v>
      </c>
      <c r="E550" s="9" t="s">
        <v>249</v>
      </c>
      <c r="F550" s="23">
        <v>22.0688</v>
      </c>
    </row>
    <row r="551" spans="1:6">
      <c r="A551" s="57" t="s">
        <v>24</v>
      </c>
      <c r="B551" s="57" t="s">
        <v>357</v>
      </c>
      <c r="C551" s="68">
        <v>2021</v>
      </c>
      <c r="D551" s="9" t="s">
        <v>6</v>
      </c>
      <c r="E551" s="9" t="s">
        <v>249</v>
      </c>
      <c r="F551" s="23">
        <v>17.990200000000002</v>
      </c>
    </row>
    <row r="552" spans="1:6">
      <c r="A552" s="57" t="s">
        <v>25</v>
      </c>
      <c r="B552" s="57" t="s">
        <v>358</v>
      </c>
      <c r="C552" s="68">
        <v>2021</v>
      </c>
      <c r="D552" s="9" t="s">
        <v>6</v>
      </c>
      <c r="E552" s="9" t="s">
        <v>249</v>
      </c>
      <c r="F552" s="23">
        <v>21.6572</v>
      </c>
    </row>
    <row r="553" spans="1:6">
      <c r="A553" s="57" t="s">
        <v>26</v>
      </c>
      <c r="B553" s="57" t="s">
        <v>359</v>
      </c>
      <c r="C553" s="68">
        <v>2021</v>
      </c>
      <c r="D553" s="9" t="s">
        <v>6</v>
      </c>
      <c r="E553" s="9" t="s">
        <v>249</v>
      </c>
      <c r="F553" s="23">
        <v>21.129100000000001</v>
      </c>
    </row>
    <row r="554" spans="1:6">
      <c r="A554" s="57" t="s">
        <v>27</v>
      </c>
      <c r="B554" s="57" t="s">
        <v>360</v>
      </c>
      <c r="C554" s="68">
        <v>2021</v>
      </c>
      <c r="D554" s="9" t="s">
        <v>6</v>
      </c>
      <c r="E554" s="9" t="s">
        <v>249</v>
      </c>
      <c r="F554" s="23">
        <v>25.538399999999999</v>
      </c>
    </row>
    <row r="555" spans="1:6">
      <c r="A555" s="57" t="s">
        <v>28</v>
      </c>
      <c r="B555" s="57" t="s">
        <v>361</v>
      </c>
      <c r="C555" s="68">
        <v>2021</v>
      </c>
      <c r="D555" s="9" t="s">
        <v>6</v>
      </c>
      <c r="E555" s="9" t="s">
        <v>249</v>
      </c>
      <c r="F555" s="23">
        <v>13.193</v>
      </c>
    </row>
    <row r="556" spans="1:6">
      <c r="A556" s="57" t="s">
        <v>29</v>
      </c>
      <c r="B556" s="57" t="s">
        <v>362</v>
      </c>
      <c r="C556" s="68">
        <v>2021</v>
      </c>
      <c r="D556" s="9" t="s">
        <v>6</v>
      </c>
      <c r="E556" s="9" t="s">
        <v>249</v>
      </c>
      <c r="F556" s="23">
        <v>17.775500000000001</v>
      </c>
    </row>
    <row r="557" spans="1:6">
      <c r="A557" s="57" t="s">
        <v>30</v>
      </c>
      <c r="B557" s="57" t="s">
        <v>363</v>
      </c>
      <c r="C557" s="68">
        <v>2021</v>
      </c>
      <c r="D557" s="9" t="s">
        <v>6</v>
      </c>
      <c r="E557" s="9" t="s">
        <v>249</v>
      </c>
      <c r="F557" s="23">
        <v>20.229900000000001</v>
      </c>
    </row>
    <row r="558" spans="1:6">
      <c r="A558" s="57" t="s">
        <v>31</v>
      </c>
      <c r="B558" s="57" t="s">
        <v>364</v>
      </c>
      <c r="C558" s="68">
        <v>2021</v>
      </c>
      <c r="D558" s="9" t="s">
        <v>6</v>
      </c>
      <c r="E558" s="9" t="s">
        <v>249</v>
      </c>
      <c r="F558" s="23">
        <v>19.4434</v>
      </c>
    </row>
    <row r="559" spans="1:6">
      <c r="A559" s="57" t="s">
        <v>32</v>
      </c>
      <c r="B559" s="57" t="s">
        <v>365</v>
      </c>
      <c r="C559" s="68">
        <v>2021</v>
      </c>
      <c r="D559" s="9" t="s">
        <v>6</v>
      </c>
      <c r="E559" s="9" t="s">
        <v>249</v>
      </c>
      <c r="F559" s="23">
        <v>22.434999999999999</v>
      </c>
    </row>
    <row r="560" spans="1:6">
      <c r="A560" s="57" t="s">
        <v>33</v>
      </c>
      <c r="B560" s="57" t="s">
        <v>366</v>
      </c>
      <c r="C560" s="68">
        <v>2021</v>
      </c>
      <c r="D560" s="9" t="s">
        <v>6</v>
      </c>
      <c r="E560" s="9" t="s">
        <v>249</v>
      </c>
      <c r="F560" s="23">
        <v>25.922799999999999</v>
      </c>
    </row>
    <row r="561" spans="1:6">
      <c r="A561" s="57" t="s">
        <v>34</v>
      </c>
      <c r="B561" s="57" t="s">
        <v>367</v>
      </c>
      <c r="C561" s="68">
        <v>2021</v>
      </c>
      <c r="D561" s="9" t="s">
        <v>6</v>
      </c>
      <c r="E561" s="9" t="s">
        <v>249</v>
      </c>
      <c r="F561" s="23">
        <v>15.414899999999999</v>
      </c>
    </row>
    <row r="562" spans="1:6">
      <c r="A562" s="57" t="s">
        <v>35</v>
      </c>
      <c r="B562" s="57" t="s">
        <v>368</v>
      </c>
      <c r="C562" s="68">
        <v>2021</v>
      </c>
      <c r="D562" s="9" t="s">
        <v>6</v>
      </c>
      <c r="E562" s="9" t="s">
        <v>249</v>
      </c>
      <c r="F562" s="23">
        <v>19.8309</v>
      </c>
    </row>
    <row r="563" spans="1:6">
      <c r="A563" s="57"/>
      <c r="B563" s="57"/>
    </row>
    <row r="564" spans="1:6">
      <c r="A564" s="57"/>
      <c r="B564" s="57"/>
    </row>
    <row r="565" spans="1:6">
      <c r="A565" s="57"/>
      <c r="B565" s="57"/>
    </row>
    <row r="566" spans="1:6">
      <c r="A566" s="57"/>
      <c r="B566" s="57"/>
    </row>
    <row r="567" spans="1:6">
      <c r="A567" s="57"/>
      <c r="B567" s="57"/>
    </row>
    <row r="568" spans="1:6">
      <c r="A568" s="57"/>
      <c r="B568" s="57"/>
    </row>
    <row r="569" spans="1:6">
      <c r="A569" s="57"/>
      <c r="B569" s="57"/>
    </row>
    <row r="570" spans="1:6">
      <c r="A570" s="57"/>
      <c r="B570" s="57"/>
    </row>
    <row r="571" spans="1:6">
      <c r="A571" s="57"/>
      <c r="B571" s="57"/>
    </row>
    <row r="572" spans="1:6">
      <c r="A572" s="57"/>
      <c r="B572" s="57"/>
    </row>
    <row r="573" spans="1:6">
      <c r="A573" s="57"/>
      <c r="B573" s="57"/>
    </row>
    <row r="574" spans="1:6">
      <c r="A574" s="57"/>
      <c r="B574" s="57"/>
    </row>
    <row r="575" spans="1:6">
      <c r="A575" s="57"/>
      <c r="B575" s="57"/>
    </row>
    <row r="576" spans="1:6">
      <c r="A576" s="57"/>
      <c r="B576" s="57"/>
    </row>
    <row r="577" spans="1:2">
      <c r="A577" s="57"/>
      <c r="B577" s="57"/>
    </row>
    <row r="578" spans="1:2">
      <c r="A578" s="57"/>
      <c r="B578" s="57"/>
    </row>
    <row r="579" spans="1:2">
      <c r="A579" s="57"/>
      <c r="B579" s="57"/>
    </row>
    <row r="580" spans="1:2">
      <c r="A580" s="57"/>
      <c r="B580" s="57"/>
    </row>
    <row r="581" spans="1:2">
      <c r="A581" s="57"/>
      <c r="B581" s="57"/>
    </row>
    <row r="582" spans="1:2">
      <c r="A582" s="57"/>
      <c r="B582" s="57"/>
    </row>
    <row r="583" spans="1:2">
      <c r="A583" s="57"/>
      <c r="B583" s="57"/>
    </row>
    <row r="584" spans="1:2">
      <c r="A584" s="57"/>
      <c r="B584" s="57"/>
    </row>
    <row r="585" spans="1:2">
      <c r="A585" s="57"/>
      <c r="B585" s="57"/>
    </row>
    <row r="586" spans="1:2">
      <c r="A586" s="57"/>
      <c r="B586" s="57"/>
    </row>
    <row r="587" spans="1:2">
      <c r="A587" s="57"/>
      <c r="B587" s="57"/>
    </row>
    <row r="588" spans="1:2">
      <c r="A588" s="57"/>
      <c r="B588" s="57"/>
    </row>
    <row r="589" spans="1:2">
      <c r="A589" s="57"/>
      <c r="B589" s="57"/>
    </row>
    <row r="590" spans="1:2">
      <c r="A590" s="57"/>
      <c r="B590" s="57"/>
    </row>
    <row r="591" spans="1:2">
      <c r="A591" s="57"/>
      <c r="B591" s="57"/>
    </row>
    <row r="592" spans="1:2">
      <c r="A592" s="57"/>
      <c r="B592" s="57"/>
    </row>
    <row r="593" spans="1:2">
      <c r="A593" s="57"/>
      <c r="B593" s="57"/>
    </row>
    <row r="594" spans="1:2">
      <c r="A594" s="57"/>
      <c r="B594" s="57"/>
    </row>
    <row r="595" spans="1:2">
      <c r="A595" s="57"/>
      <c r="B595" s="57"/>
    </row>
    <row r="596" spans="1:2">
      <c r="A596" s="19"/>
      <c r="B596" s="19"/>
    </row>
    <row r="597" spans="1:2">
      <c r="A597" s="19"/>
      <c r="B597" s="19"/>
    </row>
    <row r="598" spans="1:2">
      <c r="A598" s="19"/>
      <c r="B598" s="19"/>
    </row>
    <row r="599" spans="1:2">
      <c r="A599" s="19"/>
      <c r="B599" s="19"/>
    </row>
    <row r="600" spans="1:2">
      <c r="A600" s="19"/>
      <c r="B600" s="19"/>
    </row>
    <row r="601" spans="1:2">
      <c r="A601" s="19"/>
      <c r="B601" s="19"/>
    </row>
    <row r="602" spans="1:2">
      <c r="A602" s="19"/>
      <c r="B602" s="19"/>
    </row>
    <row r="603" spans="1:2">
      <c r="A603" s="19"/>
      <c r="B603" s="19"/>
    </row>
    <row r="604" spans="1:2">
      <c r="A604" s="19"/>
      <c r="B604" s="19"/>
    </row>
    <row r="605" spans="1:2">
      <c r="A605" s="19"/>
      <c r="B605" s="19"/>
    </row>
    <row r="606" spans="1:2">
      <c r="A606" s="19"/>
      <c r="B606" s="19"/>
    </row>
    <row r="607" spans="1:2">
      <c r="A607" s="19"/>
      <c r="B607" s="19"/>
    </row>
    <row r="608" spans="1:2">
      <c r="A608" s="19"/>
      <c r="B608" s="19"/>
    </row>
    <row r="609" spans="1:2">
      <c r="A609" s="19"/>
      <c r="B609" s="19"/>
    </row>
    <row r="610" spans="1:2">
      <c r="A610" s="19"/>
      <c r="B610" s="19"/>
    </row>
    <row r="611" spans="1:2">
      <c r="A611" s="19"/>
      <c r="B611" s="19"/>
    </row>
    <row r="612" spans="1:2">
      <c r="A612" s="19"/>
      <c r="B612" s="19"/>
    </row>
    <row r="613" spans="1:2">
      <c r="A613" s="19"/>
      <c r="B613" s="19"/>
    </row>
    <row r="614" spans="1:2">
      <c r="A614" s="19"/>
      <c r="B614" s="19"/>
    </row>
    <row r="615" spans="1:2">
      <c r="A615" s="19"/>
      <c r="B615" s="19"/>
    </row>
    <row r="616" spans="1:2">
      <c r="A616" s="19"/>
      <c r="B616" s="19"/>
    </row>
    <row r="617" spans="1:2">
      <c r="A617" s="19"/>
      <c r="B617" s="19"/>
    </row>
    <row r="618" spans="1:2">
      <c r="A618" s="19"/>
      <c r="B618" s="19"/>
    </row>
    <row r="619" spans="1:2">
      <c r="A619" s="19"/>
      <c r="B619" s="19"/>
    </row>
    <row r="620" spans="1:2">
      <c r="A620" s="19"/>
      <c r="B620" s="19"/>
    </row>
    <row r="621" spans="1:2">
      <c r="A621" s="19"/>
      <c r="B621" s="19"/>
    </row>
    <row r="622" spans="1:2">
      <c r="A622" s="19"/>
      <c r="B622" s="19"/>
    </row>
    <row r="623" spans="1:2">
      <c r="A623" s="19"/>
      <c r="B623" s="19"/>
    </row>
    <row r="624" spans="1:2">
      <c r="A624" s="19"/>
      <c r="B624" s="19"/>
    </row>
    <row r="625" spans="1:2">
      <c r="A625" s="19"/>
      <c r="B625" s="19"/>
    </row>
    <row r="626" spans="1:2">
      <c r="A626" s="19"/>
      <c r="B626" s="19"/>
    </row>
    <row r="627" spans="1:2">
      <c r="A627" s="19"/>
      <c r="B627" s="19"/>
    </row>
    <row r="628" spans="1:2">
      <c r="A628" s="19"/>
      <c r="B628" s="19"/>
    </row>
    <row r="629" spans="1:2">
      <c r="A629" s="57"/>
      <c r="B629" s="57"/>
    </row>
    <row r="630" spans="1:2">
      <c r="A630" s="57"/>
      <c r="B630" s="57"/>
    </row>
    <row r="631" spans="1:2">
      <c r="A631" s="57"/>
      <c r="B631" s="57"/>
    </row>
    <row r="632" spans="1:2">
      <c r="A632" s="57"/>
      <c r="B632" s="57"/>
    </row>
    <row r="633" spans="1:2">
      <c r="A633" s="57"/>
      <c r="B633" s="57"/>
    </row>
    <row r="634" spans="1:2">
      <c r="A634" s="57"/>
      <c r="B634" s="57"/>
    </row>
    <row r="635" spans="1:2">
      <c r="A635" s="57"/>
      <c r="B635" s="57"/>
    </row>
    <row r="636" spans="1:2">
      <c r="A636" s="57"/>
      <c r="B636" s="57"/>
    </row>
    <row r="637" spans="1:2">
      <c r="A637" s="57"/>
      <c r="B637" s="57"/>
    </row>
    <row r="638" spans="1:2">
      <c r="A638" s="57"/>
      <c r="B638" s="57"/>
    </row>
    <row r="639" spans="1:2">
      <c r="A639" s="57"/>
      <c r="B639" s="57"/>
    </row>
    <row r="640" spans="1:2">
      <c r="A640" s="57"/>
      <c r="B640" s="57"/>
    </row>
    <row r="641" spans="1:2">
      <c r="A641" s="57"/>
      <c r="B641" s="57"/>
    </row>
    <row r="642" spans="1:2">
      <c r="A642" s="57"/>
      <c r="B642" s="57"/>
    </row>
    <row r="643" spans="1:2">
      <c r="A643" s="57"/>
      <c r="B643" s="57"/>
    </row>
    <row r="644" spans="1:2">
      <c r="A644" s="57"/>
      <c r="B644" s="57"/>
    </row>
    <row r="645" spans="1:2">
      <c r="A645" s="57"/>
      <c r="B645" s="57"/>
    </row>
    <row r="646" spans="1:2">
      <c r="A646" s="57"/>
      <c r="B646" s="57"/>
    </row>
    <row r="647" spans="1:2">
      <c r="A647" s="57"/>
      <c r="B647" s="57"/>
    </row>
    <row r="648" spans="1:2">
      <c r="A648" s="57"/>
      <c r="B648" s="57"/>
    </row>
    <row r="649" spans="1:2">
      <c r="A649" s="57"/>
      <c r="B649" s="57"/>
    </row>
    <row r="650" spans="1:2">
      <c r="A650" s="57"/>
      <c r="B650" s="57"/>
    </row>
    <row r="651" spans="1:2">
      <c r="A651" s="57"/>
      <c r="B651" s="57"/>
    </row>
    <row r="652" spans="1:2">
      <c r="A652" s="57"/>
      <c r="B652" s="57"/>
    </row>
    <row r="653" spans="1:2">
      <c r="A653" s="57"/>
      <c r="B653" s="57"/>
    </row>
    <row r="654" spans="1:2">
      <c r="A654" s="57"/>
      <c r="B654" s="57"/>
    </row>
    <row r="655" spans="1:2">
      <c r="A655" s="57"/>
      <c r="B655" s="57"/>
    </row>
    <row r="656" spans="1:2">
      <c r="A656" s="57"/>
      <c r="B656" s="57"/>
    </row>
    <row r="657" spans="1:2">
      <c r="A657" s="57"/>
      <c r="B657" s="57"/>
    </row>
    <row r="658" spans="1:2">
      <c r="A658" s="57"/>
      <c r="B658" s="57"/>
    </row>
    <row r="659" spans="1:2">
      <c r="A659" s="57"/>
      <c r="B659" s="57"/>
    </row>
    <row r="660" spans="1:2">
      <c r="A660" s="57"/>
      <c r="B660" s="57"/>
    </row>
    <row r="661" spans="1:2">
      <c r="A661" s="57"/>
      <c r="B661" s="57"/>
    </row>
    <row r="662" spans="1:2">
      <c r="A662" s="57"/>
      <c r="B662" s="57"/>
    </row>
    <row r="663" spans="1:2">
      <c r="A663" s="57"/>
      <c r="B663" s="57"/>
    </row>
    <row r="664" spans="1:2">
      <c r="A664" s="57"/>
      <c r="B664" s="57"/>
    </row>
    <row r="665" spans="1:2">
      <c r="A665" s="57"/>
      <c r="B665" s="57"/>
    </row>
    <row r="666" spans="1:2">
      <c r="A666" s="57"/>
      <c r="B666" s="57"/>
    </row>
    <row r="667" spans="1:2">
      <c r="A667" s="57"/>
      <c r="B667" s="57"/>
    </row>
    <row r="668" spans="1:2">
      <c r="A668" s="57"/>
      <c r="B668" s="57"/>
    </row>
    <row r="669" spans="1:2">
      <c r="A669" s="57"/>
      <c r="B669" s="57"/>
    </row>
    <row r="670" spans="1:2">
      <c r="A670" s="57"/>
      <c r="B670" s="57"/>
    </row>
    <row r="671" spans="1:2">
      <c r="A671" s="57"/>
      <c r="B671" s="57"/>
    </row>
    <row r="672" spans="1:2">
      <c r="A672" s="57"/>
      <c r="B672" s="57"/>
    </row>
    <row r="673" spans="1:2">
      <c r="A673" s="57"/>
      <c r="B673" s="57"/>
    </row>
    <row r="674" spans="1:2">
      <c r="A674" s="57"/>
      <c r="B674" s="57"/>
    </row>
    <row r="675" spans="1:2">
      <c r="A675" s="57"/>
      <c r="B675" s="57"/>
    </row>
    <row r="676" spans="1:2">
      <c r="A676" s="57"/>
      <c r="B676" s="57"/>
    </row>
    <row r="677" spans="1:2">
      <c r="A677" s="57"/>
      <c r="B677" s="57"/>
    </row>
    <row r="678" spans="1:2">
      <c r="A678" s="57"/>
      <c r="B678" s="57"/>
    </row>
    <row r="679" spans="1:2">
      <c r="A679" s="57"/>
      <c r="B679" s="57"/>
    </row>
    <row r="680" spans="1:2">
      <c r="A680" s="57"/>
      <c r="B680" s="57"/>
    </row>
    <row r="681" spans="1:2">
      <c r="A681" s="57"/>
      <c r="B681" s="57"/>
    </row>
    <row r="682" spans="1:2">
      <c r="A682" s="57"/>
      <c r="B682" s="57"/>
    </row>
    <row r="683" spans="1:2">
      <c r="A683" s="57"/>
      <c r="B683" s="57"/>
    </row>
    <row r="684" spans="1:2">
      <c r="A684" s="57"/>
      <c r="B684" s="57"/>
    </row>
    <row r="685" spans="1:2">
      <c r="A685" s="57"/>
      <c r="B685" s="57"/>
    </row>
    <row r="686" spans="1:2">
      <c r="A686" s="57"/>
      <c r="B686" s="57"/>
    </row>
    <row r="687" spans="1:2">
      <c r="A687" s="57"/>
      <c r="B687" s="57"/>
    </row>
    <row r="688" spans="1:2">
      <c r="A688" s="57"/>
      <c r="B688" s="57"/>
    </row>
    <row r="689" spans="1:2">
      <c r="A689" s="57"/>
      <c r="B689" s="57"/>
    </row>
    <row r="690" spans="1:2">
      <c r="A690" s="57"/>
      <c r="B690" s="57"/>
    </row>
    <row r="691" spans="1:2">
      <c r="A691" s="57"/>
      <c r="B691" s="57"/>
    </row>
    <row r="692" spans="1:2">
      <c r="A692" s="57"/>
      <c r="B692" s="57"/>
    </row>
    <row r="693" spans="1:2">
      <c r="A693" s="57"/>
      <c r="B693" s="57"/>
    </row>
    <row r="694" spans="1:2">
      <c r="A694" s="57"/>
      <c r="B694" s="57"/>
    </row>
    <row r="695" spans="1:2">
      <c r="A695" s="57"/>
      <c r="B695" s="57"/>
    </row>
    <row r="696" spans="1:2">
      <c r="A696" s="57"/>
      <c r="B696" s="57"/>
    </row>
    <row r="697" spans="1:2">
      <c r="A697" s="57"/>
      <c r="B697" s="57"/>
    </row>
    <row r="698" spans="1:2">
      <c r="A698" s="57"/>
      <c r="B698" s="57"/>
    </row>
    <row r="699" spans="1:2">
      <c r="A699" s="57"/>
      <c r="B699" s="57"/>
    </row>
    <row r="700" spans="1:2">
      <c r="A700" s="57"/>
      <c r="B700" s="57"/>
    </row>
    <row r="701" spans="1:2">
      <c r="A701" s="57"/>
      <c r="B701" s="57"/>
    </row>
    <row r="702" spans="1:2">
      <c r="A702" s="57"/>
      <c r="B702" s="57"/>
    </row>
    <row r="703" spans="1:2">
      <c r="A703" s="57"/>
      <c r="B703" s="57"/>
    </row>
    <row r="704" spans="1:2">
      <c r="A704" s="57"/>
      <c r="B704" s="57"/>
    </row>
    <row r="705" spans="1:2">
      <c r="A705" s="57"/>
      <c r="B705" s="57"/>
    </row>
    <row r="706" spans="1:2">
      <c r="A706" s="57"/>
      <c r="B706" s="57"/>
    </row>
    <row r="707" spans="1:2">
      <c r="A707" s="57"/>
      <c r="B707" s="57"/>
    </row>
    <row r="708" spans="1:2">
      <c r="A708" s="57"/>
      <c r="B708" s="57"/>
    </row>
    <row r="709" spans="1:2">
      <c r="A709" s="57"/>
      <c r="B709" s="57"/>
    </row>
    <row r="710" spans="1:2">
      <c r="A710" s="57"/>
      <c r="B710" s="57"/>
    </row>
    <row r="711" spans="1:2">
      <c r="A711" s="57"/>
      <c r="B711" s="57"/>
    </row>
    <row r="712" spans="1:2">
      <c r="A712" s="57"/>
      <c r="B712" s="57"/>
    </row>
    <row r="713" spans="1:2">
      <c r="A713" s="57"/>
      <c r="B713" s="57"/>
    </row>
    <row r="714" spans="1:2">
      <c r="A714" s="57"/>
      <c r="B714" s="57"/>
    </row>
    <row r="715" spans="1:2">
      <c r="A715" s="57"/>
      <c r="B715" s="57"/>
    </row>
    <row r="716" spans="1:2">
      <c r="A716" s="57"/>
      <c r="B716" s="57"/>
    </row>
    <row r="717" spans="1:2">
      <c r="A717" s="57"/>
      <c r="B717" s="57"/>
    </row>
    <row r="718" spans="1:2">
      <c r="A718" s="57"/>
      <c r="B718" s="57"/>
    </row>
    <row r="719" spans="1:2">
      <c r="A719" s="57"/>
      <c r="B719" s="57"/>
    </row>
    <row r="720" spans="1:2">
      <c r="A720" s="57"/>
      <c r="B720" s="57"/>
    </row>
    <row r="721" spans="1:2">
      <c r="A721" s="57"/>
      <c r="B721" s="57"/>
    </row>
    <row r="722" spans="1:2">
      <c r="A722" s="57"/>
      <c r="B722" s="57"/>
    </row>
    <row r="723" spans="1:2">
      <c r="A723" s="57"/>
      <c r="B723" s="57"/>
    </row>
    <row r="724" spans="1:2">
      <c r="A724" s="57"/>
      <c r="B724" s="57"/>
    </row>
    <row r="725" spans="1:2">
      <c r="A725" s="57"/>
      <c r="B725" s="57"/>
    </row>
    <row r="726" spans="1:2">
      <c r="A726" s="57"/>
      <c r="B726" s="57"/>
    </row>
    <row r="727" spans="1:2">
      <c r="A727" s="57"/>
      <c r="B727" s="57"/>
    </row>
    <row r="728" spans="1:2">
      <c r="A728" s="19"/>
      <c r="B728" s="19"/>
    </row>
    <row r="729" spans="1:2">
      <c r="A729" s="19"/>
      <c r="B729" s="19"/>
    </row>
    <row r="730" spans="1:2">
      <c r="A730" s="19"/>
      <c r="B730" s="19"/>
    </row>
    <row r="731" spans="1:2">
      <c r="A731" s="19"/>
      <c r="B731" s="19"/>
    </row>
    <row r="732" spans="1:2">
      <c r="A732" s="19"/>
      <c r="B732" s="19"/>
    </row>
    <row r="733" spans="1:2">
      <c r="A733" s="19"/>
      <c r="B733" s="19"/>
    </row>
    <row r="734" spans="1:2">
      <c r="A734" s="19"/>
      <c r="B734" s="19"/>
    </row>
    <row r="735" spans="1:2">
      <c r="A735" s="19"/>
      <c r="B735" s="19"/>
    </row>
    <row r="736" spans="1:2">
      <c r="A736" s="19"/>
      <c r="B736" s="19"/>
    </row>
    <row r="737" spans="1:2">
      <c r="A737" s="19"/>
      <c r="B737" s="19"/>
    </row>
    <row r="738" spans="1:2">
      <c r="A738" s="19"/>
      <c r="B738" s="19"/>
    </row>
    <row r="739" spans="1:2">
      <c r="A739" s="19"/>
      <c r="B739" s="19"/>
    </row>
    <row r="740" spans="1:2">
      <c r="A740" s="19"/>
      <c r="B740" s="19"/>
    </row>
    <row r="741" spans="1:2">
      <c r="A741" s="19"/>
      <c r="B741" s="19"/>
    </row>
    <row r="742" spans="1:2">
      <c r="A742" s="19"/>
      <c r="B742" s="19"/>
    </row>
    <row r="743" spans="1:2">
      <c r="A743" s="19"/>
      <c r="B743" s="19"/>
    </row>
    <row r="744" spans="1:2">
      <c r="A744" s="19"/>
      <c r="B744" s="19"/>
    </row>
    <row r="745" spans="1:2">
      <c r="A745" s="19"/>
      <c r="B745" s="19"/>
    </row>
    <row r="746" spans="1:2">
      <c r="A746" s="19"/>
      <c r="B746" s="19"/>
    </row>
    <row r="747" spans="1:2">
      <c r="A747" s="19"/>
      <c r="B747" s="19"/>
    </row>
    <row r="748" spans="1:2">
      <c r="A748" s="19"/>
      <c r="B748" s="19"/>
    </row>
    <row r="749" spans="1:2">
      <c r="A749" s="19"/>
      <c r="B749" s="19"/>
    </row>
    <row r="750" spans="1:2">
      <c r="A750" s="19"/>
      <c r="B750" s="19"/>
    </row>
    <row r="751" spans="1:2">
      <c r="A751" s="19"/>
      <c r="B751" s="19"/>
    </row>
    <row r="752" spans="1:2">
      <c r="A752" s="19"/>
      <c r="B752" s="19"/>
    </row>
    <row r="753" spans="1:2">
      <c r="A753" s="19"/>
      <c r="B753" s="19"/>
    </row>
    <row r="754" spans="1:2">
      <c r="A754" s="19"/>
      <c r="B754" s="19"/>
    </row>
    <row r="755" spans="1:2">
      <c r="A755" s="19"/>
      <c r="B755" s="19"/>
    </row>
    <row r="756" spans="1:2">
      <c r="A756" s="19"/>
      <c r="B756" s="19"/>
    </row>
    <row r="757" spans="1:2">
      <c r="A757" s="19"/>
      <c r="B757" s="19"/>
    </row>
    <row r="758" spans="1:2">
      <c r="A758" s="19"/>
      <c r="B758" s="19"/>
    </row>
    <row r="759" spans="1:2">
      <c r="A759" s="19"/>
      <c r="B759" s="19"/>
    </row>
    <row r="760" spans="1:2">
      <c r="A760" s="19"/>
      <c r="B760" s="19"/>
    </row>
    <row r="761" spans="1:2">
      <c r="A761" s="57"/>
      <c r="B761" s="57"/>
    </row>
    <row r="762" spans="1:2">
      <c r="A762" s="57"/>
      <c r="B762" s="57"/>
    </row>
    <row r="763" spans="1:2">
      <c r="A763" s="57"/>
      <c r="B763" s="57"/>
    </row>
    <row r="764" spans="1:2">
      <c r="A764" s="57"/>
      <c r="B764" s="57"/>
    </row>
    <row r="765" spans="1:2">
      <c r="A765" s="57"/>
      <c r="B765" s="57"/>
    </row>
    <row r="766" spans="1:2">
      <c r="A766" s="57"/>
      <c r="B766" s="57"/>
    </row>
    <row r="767" spans="1:2">
      <c r="A767" s="57"/>
      <c r="B767" s="57"/>
    </row>
    <row r="768" spans="1:2">
      <c r="A768" s="57"/>
      <c r="B768" s="57"/>
    </row>
    <row r="769" spans="1:2">
      <c r="A769" s="57"/>
      <c r="B769" s="57"/>
    </row>
    <row r="770" spans="1:2">
      <c r="A770" s="57"/>
      <c r="B770" s="57"/>
    </row>
    <row r="771" spans="1:2">
      <c r="A771" s="57"/>
      <c r="B771" s="57"/>
    </row>
    <row r="772" spans="1:2">
      <c r="A772" s="57"/>
      <c r="B772" s="57"/>
    </row>
    <row r="773" spans="1:2">
      <c r="A773" s="57"/>
      <c r="B773" s="57"/>
    </row>
    <row r="774" spans="1:2">
      <c r="A774" s="57"/>
      <c r="B774" s="57"/>
    </row>
    <row r="775" spans="1:2">
      <c r="A775" s="57"/>
      <c r="B775" s="57"/>
    </row>
    <row r="776" spans="1:2">
      <c r="A776" s="57"/>
      <c r="B776" s="57"/>
    </row>
    <row r="777" spans="1:2">
      <c r="A777" s="57"/>
      <c r="B777" s="57"/>
    </row>
    <row r="778" spans="1:2">
      <c r="A778" s="57"/>
      <c r="B778" s="57"/>
    </row>
    <row r="779" spans="1:2">
      <c r="A779" s="57"/>
      <c r="B779" s="57"/>
    </row>
    <row r="780" spans="1:2">
      <c r="A780" s="57"/>
      <c r="B780" s="57"/>
    </row>
    <row r="781" spans="1:2">
      <c r="A781" s="57"/>
      <c r="B781" s="57"/>
    </row>
    <row r="782" spans="1:2">
      <c r="A782" s="57"/>
      <c r="B782" s="57"/>
    </row>
    <row r="783" spans="1:2">
      <c r="A783" s="57"/>
      <c r="B783" s="57"/>
    </row>
    <row r="784" spans="1:2">
      <c r="A784" s="57"/>
      <c r="B784" s="57"/>
    </row>
    <row r="785" spans="1:2">
      <c r="A785" s="57"/>
      <c r="B785" s="57"/>
    </row>
    <row r="786" spans="1:2">
      <c r="A786" s="57"/>
      <c r="B786" s="57"/>
    </row>
    <row r="787" spans="1:2">
      <c r="A787" s="57"/>
      <c r="B787" s="57"/>
    </row>
    <row r="788" spans="1:2">
      <c r="A788" s="57"/>
      <c r="B788" s="57"/>
    </row>
    <row r="789" spans="1:2">
      <c r="A789" s="57"/>
      <c r="B789" s="57"/>
    </row>
    <row r="790" spans="1:2">
      <c r="A790" s="57"/>
      <c r="B790" s="57"/>
    </row>
    <row r="791" spans="1:2">
      <c r="A791" s="57"/>
      <c r="B791" s="57"/>
    </row>
    <row r="792" spans="1:2">
      <c r="A792" s="57"/>
      <c r="B792" s="57"/>
    </row>
    <row r="793" spans="1:2">
      <c r="A793" s="57"/>
      <c r="B793" s="57"/>
    </row>
    <row r="794" spans="1:2">
      <c r="A794" s="57"/>
      <c r="B794" s="57"/>
    </row>
    <row r="795" spans="1:2">
      <c r="A795" s="57"/>
      <c r="B795" s="57"/>
    </row>
    <row r="796" spans="1:2">
      <c r="A796" s="57"/>
      <c r="B796" s="57"/>
    </row>
    <row r="797" spans="1:2">
      <c r="A797" s="57"/>
      <c r="B797" s="57"/>
    </row>
    <row r="798" spans="1:2">
      <c r="A798" s="57"/>
      <c r="B798" s="57"/>
    </row>
    <row r="799" spans="1:2">
      <c r="A799" s="57"/>
      <c r="B799" s="57"/>
    </row>
    <row r="800" spans="1:2">
      <c r="A800" s="57"/>
      <c r="B800" s="57"/>
    </row>
    <row r="801" spans="1:2">
      <c r="A801" s="57"/>
      <c r="B801" s="57"/>
    </row>
    <row r="802" spans="1:2">
      <c r="A802" s="57"/>
      <c r="B802" s="57"/>
    </row>
    <row r="803" spans="1:2">
      <c r="A803" s="57"/>
      <c r="B803" s="57"/>
    </row>
    <row r="804" spans="1:2">
      <c r="A804" s="57"/>
      <c r="B804" s="57"/>
    </row>
    <row r="805" spans="1:2">
      <c r="A805" s="57"/>
      <c r="B805" s="57"/>
    </row>
    <row r="806" spans="1:2">
      <c r="A806" s="57"/>
      <c r="B806" s="57"/>
    </row>
    <row r="807" spans="1:2">
      <c r="A807" s="57"/>
      <c r="B807" s="57"/>
    </row>
    <row r="808" spans="1:2">
      <c r="A808" s="57"/>
      <c r="B808" s="57"/>
    </row>
    <row r="809" spans="1:2">
      <c r="A809" s="57"/>
      <c r="B809" s="57"/>
    </row>
    <row r="810" spans="1:2">
      <c r="A810" s="57"/>
      <c r="B810" s="57"/>
    </row>
    <row r="811" spans="1:2">
      <c r="A811" s="57"/>
      <c r="B811" s="57"/>
    </row>
    <row r="812" spans="1:2">
      <c r="A812" s="57"/>
      <c r="B812" s="57"/>
    </row>
    <row r="813" spans="1:2">
      <c r="A813" s="57"/>
      <c r="B813" s="57"/>
    </row>
    <row r="814" spans="1:2">
      <c r="A814" s="57"/>
      <c r="B814" s="57"/>
    </row>
    <row r="815" spans="1:2">
      <c r="A815" s="57"/>
      <c r="B815" s="57"/>
    </row>
    <row r="816" spans="1:2">
      <c r="A816" s="57"/>
      <c r="B816" s="57"/>
    </row>
    <row r="817" spans="1:2">
      <c r="A817" s="57"/>
      <c r="B817" s="57"/>
    </row>
    <row r="818" spans="1:2">
      <c r="A818" s="57"/>
      <c r="B818" s="57"/>
    </row>
    <row r="819" spans="1:2">
      <c r="A819" s="57"/>
      <c r="B819" s="57"/>
    </row>
    <row r="820" spans="1:2">
      <c r="A820" s="57"/>
      <c r="B820" s="57"/>
    </row>
    <row r="821" spans="1:2">
      <c r="A821" s="57"/>
      <c r="B821" s="57"/>
    </row>
    <row r="822" spans="1:2">
      <c r="A822" s="57"/>
      <c r="B822" s="57"/>
    </row>
    <row r="823" spans="1:2">
      <c r="A823" s="57"/>
      <c r="B823" s="57"/>
    </row>
    <row r="824" spans="1:2">
      <c r="A824" s="57"/>
      <c r="B824" s="57"/>
    </row>
    <row r="825" spans="1:2">
      <c r="A825" s="57"/>
      <c r="B825" s="57"/>
    </row>
    <row r="826" spans="1:2">
      <c r="A826" s="57"/>
      <c r="B826" s="57"/>
    </row>
    <row r="827" spans="1:2">
      <c r="A827" s="57"/>
      <c r="B827" s="57"/>
    </row>
    <row r="828" spans="1:2">
      <c r="A828" s="57"/>
      <c r="B828" s="57"/>
    </row>
    <row r="829" spans="1:2">
      <c r="A829" s="57"/>
      <c r="B829" s="57"/>
    </row>
    <row r="830" spans="1:2">
      <c r="A830" s="57"/>
      <c r="B830" s="57"/>
    </row>
    <row r="831" spans="1:2">
      <c r="A831" s="57"/>
      <c r="B831" s="57"/>
    </row>
    <row r="832" spans="1:2">
      <c r="A832" s="57"/>
      <c r="B832" s="57"/>
    </row>
    <row r="833" spans="1:2">
      <c r="A833" s="57"/>
      <c r="B833" s="57"/>
    </row>
    <row r="834" spans="1:2">
      <c r="A834" s="57"/>
      <c r="B834" s="57"/>
    </row>
    <row r="835" spans="1:2">
      <c r="A835" s="57"/>
      <c r="B835" s="57"/>
    </row>
    <row r="836" spans="1:2">
      <c r="A836" s="57"/>
      <c r="B836" s="57"/>
    </row>
    <row r="837" spans="1:2">
      <c r="A837" s="57"/>
      <c r="B837" s="57"/>
    </row>
    <row r="838" spans="1:2">
      <c r="A838" s="57"/>
      <c r="B838" s="57"/>
    </row>
    <row r="839" spans="1:2">
      <c r="A839" s="57"/>
      <c r="B839" s="57"/>
    </row>
    <row r="840" spans="1:2">
      <c r="A840" s="57"/>
      <c r="B840" s="57"/>
    </row>
    <row r="841" spans="1:2">
      <c r="A841" s="57"/>
      <c r="B841" s="57"/>
    </row>
    <row r="842" spans="1:2">
      <c r="A842" s="57"/>
      <c r="B842" s="57"/>
    </row>
    <row r="843" spans="1:2">
      <c r="A843" s="57"/>
      <c r="B843" s="57"/>
    </row>
    <row r="844" spans="1:2">
      <c r="A844" s="57"/>
      <c r="B844" s="57"/>
    </row>
    <row r="845" spans="1:2">
      <c r="A845" s="57"/>
      <c r="B845" s="57"/>
    </row>
    <row r="846" spans="1:2">
      <c r="A846" s="57"/>
      <c r="B846" s="57"/>
    </row>
    <row r="847" spans="1:2">
      <c r="A847" s="57"/>
      <c r="B847" s="57"/>
    </row>
    <row r="848" spans="1:2">
      <c r="A848" s="57"/>
      <c r="B848" s="57"/>
    </row>
    <row r="849" spans="1:2">
      <c r="A849" s="57"/>
      <c r="B849" s="57"/>
    </row>
    <row r="850" spans="1:2">
      <c r="A850" s="57"/>
      <c r="B850" s="57"/>
    </row>
    <row r="851" spans="1:2">
      <c r="A851" s="57"/>
      <c r="B851" s="57"/>
    </row>
    <row r="852" spans="1:2">
      <c r="A852" s="57"/>
      <c r="B852" s="57"/>
    </row>
    <row r="853" spans="1:2">
      <c r="A853" s="57"/>
      <c r="B853" s="57"/>
    </row>
    <row r="854" spans="1:2">
      <c r="A854" s="57"/>
      <c r="B854" s="57"/>
    </row>
    <row r="855" spans="1:2">
      <c r="A855" s="57"/>
      <c r="B855" s="57"/>
    </row>
    <row r="856" spans="1:2">
      <c r="A856" s="57"/>
      <c r="B856" s="57"/>
    </row>
    <row r="857" spans="1:2">
      <c r="A857" s="57"/>
      <c r="B857" s="57"/>
    </row>
    <row r="858" spans="1:2">
      <c r="A858" s="57"/>
      <c r="B858" s="57"/>
    </row>
    <row r="859" spans="1:2">
      <c r="A859" s="57"/>
      <c r="B859" s="57"/>
    </row>
    <row r="860" spans="1:2">
      <c r="A860" s="57"/>
      <c r="B860" s="57"/>
    </row>
  </sheetData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>
    <outlinePr summaryBelow="0" summaryRight="0"/>
  </sheetPr>
  <dimension ref="A1:F1000"/>
  <sheetViews>
    <sheetView workbookViewId="0"/>
  </sheetViews>
  <sheetFormatPr baseColWidth="10" defaultColWidth="12.6640625" defaultRowHeight="15.75" customHeight="1"/>
  <sheetData>
    <row r="1" spans="1:6">
      <c r="A1" s="19" t="s">
        <v>1</v>
      </c>
      <c r="B1" s="19" t="s">
        <v>334</v>
      </c>
      <c r="C1" s="19" t="s">
        <v>0</v>
      </c>
      <c r="D1" s="19" t="s">
        <v>37</v>
      </c>
      <c r="E1" s="19" t="s">
        <v>39</v>
      </c>
      <c r="F1" s="100" t="s">
        <v>335</v>
      </c>
    </row>
    <row r="2" spans="1:6">
      <c r="A2" s="20" t="s">
        <v>3</v>
      </c>
      <c r="B2" s="19" t="s">
        <v>336</v>
      </c>
      <c r="C2" s="7">
        <v>2010</v>
      </c>
      <c r="D2" s="9" t="s">
        <v>6</v>
      </c>
      <c r="E2" s="9" t="s">
        <v>255</v>
      </c>
      <c r="F2" s="53">
        <v>17.9955</v>
      </c>
    </row>
    <row r="3" spans="1:6">
      <c r="A3" s="20" t="s">
        <v>4</v>
      </c>
      <c r="B3" s="19" t="s">
        <v>337</v>
      </c>
      <c r="C3" s="7">
        <v>2010</v>
      </c>
      <c r="D3" s="9" t="s">
        <v>6</v>
      </c>
      <c r="E3" s="9" t="s">
        <v>255</v>
      </c>
      <c r="F3" s="53">
        <v>18.464600000000001</v>
      </c>
    </row>
    <row r="4" spans="1:6">
      <c r="A4" s="19" t="s">
        <v>5</v>
      </c>
      <c r="B4" s="19" t="s">
        <v>338</v>
      </c>
      <c r="C4" s="7">
        <v>2010</v>
      </c>
      <c r="D4" s="9" t="s">
        <v>6</v>
      </c>
      <c r="E4" s="9" t="s">
        <v>255</v>
      </c>
      <c r="F4" s="53">
        <v>19.359500000000001</v>
      </c>
    </row>
    <row r="5" spans="1:6">
      <c r="A5" s="19" t="s">
        <v>6</v>
      </c>
      <c r="B5" s="19" t="s">
        <v>339</v>
      </c>
      <c r="C5" s="7">
        <v>2010</v>
      </c>
      <c r="D5" s="9" t="s">
        <v>6</v>
      </c>
      <c r="E5" s="9" t="s">
        <v>255</v>
      </c>
      <c r="F5" s="53">
        <v>19.402699999999999</v>
      </c>
    </row>
    <row r="6" spans="1:6">
      <c r="A6" s="19" t="s">
        <v>7</v>
      </c>
      <c r="B6" s="19" t="s">
        <v>340</v>
      </c>
      <c r="C6" s="7">
        <v>2010</v>
      </c>
      <c r="D6" s="9" t="s">
        <v>6</v>
      </c>
      <c r="E6" s="9" t="s">
        <v>255</v>
      </c>
      <c r="F6" s="53">
        <v>18.5898</v>
      </c>
    </row>
    <row r="7" spans="1:6">
      <c r="A7" s="19" t="s">
        <v>8</v>
      </c>
      <c r="B7" s="19" t="s">
        <v>341</v>
      </c>
      <c r="C7" s="7">
        <v>2010</v>
      </c>
      <c r="D7" s="9" t="s">
        <v>6</v>
      </c>
      <c r="E7" s="9" t="s">
        <v>255</v>
      </c>
      <c r="F7" s="53">
        <v>21.440999999999999</v>
      </c>
    </row>
    <row r="8" spans="1:6">
      <c r="A8" s="19" t="s">
        <v>9</v>
      </c>
      <c r="B8" s="19" t="s">
        <v>342</v>
      </c>
      <c r="C8" s="7">
        <v>2010</v>
      </c>
      <c r="D8" s="9" t="s">
        <v>6</v>
      </c>
      <c r="E8" s="9" t="s">
        <v>255</v>
      </c>
      <c r="F8" s="53">
        <v>18.864100000000001</v>
      </c>
    </row>
    <row r="9" spans="1:6">
      <c r="A9" s="19" t="s">
        <v>10</v>
      </c>
      <c r="B9" s="19" t="s">
        <v>343</v>
      </c>
      <c r="C9" s="7">
        <v>2010</v>
      </c>
      <c r="D9" s="9" t="s">
        <v>6</v>
      </c>
      <c r="E9" s="9" t="s">
        <v>255</v>
      </c>
      <c r="F9" s="53">
        <v>18.202500000000001</v>
      </c>
    </row>
    <row r="10" spans="1:6">
      <c r="A10" s="19" t="s">
        <v>11</v>
      </c>
      <c r="B10" s="19" t="s">
        <v>344</v>
      </c>
      <c r="C10" s="7">
        <v>2010</v>
      </c>
      <c r="D10" s="9" t="s">
        <v>6</v>
      </c>
      <c r="E10" s="9" t="s">
        <v>255</v>
      </c>
      <c r="F10" s="53">
        <v>22.314800000000002</v>
      </c>
    </row>
    <row r="11" spans="1:6">
      <c r="A11" s="19" t="s">
        <v>12</v>
      </c>
      <c r="B11" s="19" t="s">
        <v>345</v>
      </c>
      <c r="C11" s="7">
        <v>2010</v>
      </c>
      <c r="D11" s="9" t="s">
        <v>6</v>
      </c>
      <c r="E11" s="9" t="s">
        <v>255</v>
      </c>
      <c r="F11" s="53">
        <v>15.6677</v>
      </c>
    </row>
    <row r="12" spans="1:6">
      <c r="A12" s="19" t="s">
        <v>13</v>
      </c>
      <c r="B12" s="19" t="s">
        <v>346</v>
      </c>
      <c r="C12" s="7">
        <v>2010</v>
      </c>
      <c r="D12" s="9" t="s">
        <v>6</v>
      </c>
      <c r="E12" s="9" t="s">
        <v>255</v>
      </c>
      <c r="F12" s="53">
        <v>20.802600000000002</v>
      </c>
    </row>
    <row r="13" spans="1:6">
      <c r="A13" s="19" t="s">
        <v>14</v>
      </c>
      <c r="B13" s="19" t="s">
        <v>347</v>
      </c>
      <c r="C13" s="7">
        <v>2010</v>
      </c>
      <c r="D13" s="9" t="s">
        <v>6</v>
      </c>
      <c r="E13" s="9" t="s">
        <v>255</v>
      </c>
      <c r="F13" s="53">
        <v>17.0624</v>
      </c>
    </row>
    <row r="14" spans="1:6">
      <c r="A14" s="19" t="s">
        <v>15</v>
      </c>
      <c r="B14" s="19" t="s">
        <v>348</v>
      </c>
      <c r="C14" s="7">
        <v>2010</v>
      </c>
      <c r="D14" s="9" t="s">
        <v>6</v>
      </c>
      <c r="E14" s="9" t="s">
        <v>255</v>
      </c>
      <c r="F14" s="53">
        <v>18.162800000000001</v>
      </c>
    </row>
    <row r="15" spans="1:6">
      <c r="A15" s="19" t="s">
        <v>16</v>
      </c>
      <c r="B15" s="19" t="s">
        <v>349</v>
      </c>
      <c r="C15" s="7">
        <v>2010</v>
      </c>
      <c r="D15" s="9" t="s">
        <v>6</v>
      </c>
      <c r="E15" s="9" t="s">
        <v>255</v>
      </c>
      <c r="F15" s="53">
        <v>18.113499999999998</v>
      </c>
    </row>
    <row r="16" spans="1:6">
      <c r="A16" s="19" t="s">
        <v>17</v>
      </c>
      <c r="B16" s="19" t="s">
        <v>350</v>
      </c>
      <c r="C16" s="7">
        <v>2010</v>
      </c>
      <c r="D16" s="9" t="s">
        <v>6</v>
      </c>
      <c r="E16" s="9" t="s">
        <v>255</v>
      </c>
      <c r="F16" s="53">
        <v>16.862400000000001</v>
      </c>
    </row>
    <row r="17" spans="1:6">
      <c r="A17" s="19" t="s">
        <v>18</v>
      </c>
      <c r="B17" s="19" t="s">
        <v>351</v>
      </c>
      <c r="C17" s="7">
        <v>2010</v>
      </c>
      <c r="D17" s="9" t="s">
        <v>6</v>
      </c>
      <c r="E17" s="9" t="s">
        <v>255</v>
      </c>
      <c r="F17" s="53">
        <v>18.149699999999999</v>
      </c>
    </row>
    <row r="18" spans="1:6">
      <c r="A18" s="19" t="s">
        <v>19</v>
      </c>
      <c r="B18" s="19" t="s">
        <v>352</v>
      </c>
      <c r="C18" s="7">
        <v>2010</v>
      </c>
      <c r="D18" s="9" t="s">
        <v>6</v>
      </c>
      <c r="E18" s="9" t="s">
        <v>255</v>
      </c>
      <c r="F18" s="53">
        <v>17.835100000000001</v>
      </c>
    </row>
    <row r="19" spans="1:6">
      <c r="A19" s="19" t="s">
        <v>20</v>
      </c>
      <c r="B19" s="19" t="s">
        <v>353</v>
      </c>
      <c r="C19" s="7">
        <v>2010</v>
      </c>
      <c r="D19" s="9" t="s">
        <v>6</v>
      </c>
      <c r="E19" s="9" t="s">
        <v>255</v>
      </c>
      <c r="F19" s="53">
        <v>17.3034</v>
      </c>
    </row>
    <row r="20" spans="1:6">
      <c r="A20" s="19" t="s">
        <v>21</v>
      </c>
      <c r="B20" s="19" t="s">
        <v>354</v>
      </c>
      <c r="C20" s="7">
        <v>2010</v>
      </c>
      <c r="D20" s="9" t="s">
        <v>6</v>
      </c>
      <c r="E20" s="9" t="s">
        <v>255</v>
      </c>
      <c r="F20" s="53">
        <v>20.051300000000001</v>
      </c>
    </row>
    <row r="21" spans="1:6">
      <c r="A21" s="19" t="s">
        <v>22</v>
      </c>
      <c r="B21" s="19" t="s">
        <v>355</v>
      </c>
      <c r="C21" s="7">
        <v>2010</v>
      </c>
      <c r="D21" s="9" t="s">
        <v>6</v>
      </c>
      <c r="E21" s="9" t="s">
        <v>255</v>
      </c>
      <c r="F21" s="53">
        <v>16.7866</v>
      </c>
    </row>
    <row r="22" spans="1:6">
      <c r="A22" s="19" t="s">
        <v>23</v>
      </c>
      <c r="B22" s="19" t="s">
        <v>356</v>
      </c>
      <c r="C22" s="7">
        <v>2010</v>
      </c>
      <c r="D22" s="9" t="s">
        <v>6</v>
      </c>
      <c r="E22" s="9" t="s">
        <v>255</v>
      </c>
      <c r="F22" s="53">
        <v>16.230799999999999</v>
      </c>
    </row>
    <row r="23" spans="1:6">
      <c r="A23" s="19" t="s">
        <v>24</v>
      </c>
      <c r="B23" s="19" t="s">
        <v>357</v>
      </c>
      <c r="C23" s="7">
        <v>2010</v>
      </c>
      <c r="D23" s="9" t="s">
        <v>6</v>
      </c>
      <c r="E23" s="9" t="s">
        <v>255</v>
      </c>
      <c r="F23" s="53">
        <v>17.229900000000001</v>
      </c>
    </row>
    <row r="24" spans="1:6">
      <c r="A24" s="19" t="s">
        <v>25</v>
      </c>
      <c r="B24" s="19" t="s">
        <v>358</v>
      </c>
      <c r="C24" s="7">
        <v>2010</v>
      </c>
      <c r="D24" s="9" t="s">
        <v>6</v>
      </c>
      <c r="E24" s="9" t="s">
        <v>255</v>
      </c>
      <c r="F24" s="53">
        <v>16.3827</v>
      </c>
    </row>
    <row r="25" spans="1:6">
      <c r="A25" s="19" t="s">
        <v>26</v>
      </c>
      <c r="B25" s="19" t="s">
        <v>359</v>
      </c>
      <c r="C25" s="7">
        <v>2010</v>
      </c>
      <c r="D25" s="9" t="s">
        <v>6</v>
      </c>
      <c r="E25" s="9" t="s">
        <v>255</v>
      </c>
      <c r="F25" s="53">
        <v>17.7361</v>
      </c>
    </row>
    <row r="26" spans="1:6">
      <c r="A26" s="19" t="s">
        <v>27</v>
      </c>
      <c r="B26" s="19" t="s">
        <v>360</v>
      </c>
      <c r="C26" s="7">
        <v>2010</v>
      </c>
      <c r="D26" s="9" t="s">
        <v>6</v>
      </c>
      <c r="E26" s="9" t="s">
        <v>255</v>
      </c>
      <c r="F26" s="53">
        <v>18.8735</v>
      </c>
    </row>
    <row r="27" spans="1:6">
      <c r="A27" s="19" t="s">
        <v>28</v>
      </c>
      <c r="B27" s="19" t="s">
        <v>361</v>
      </c>
      <c r="C27" s="7">
        <v>2010</v>
      </c>
      <c r="D27" s="9" t="s">
        <v>6</v>
      </c>
      <c r="E27" s="9" t="s">
        <v>255</v>
      </c>
      <c r="F27" s="53">
        <v>19.956399999999999</v>
      </c>
    </row>
    <row r="28" spans="1:6">
      <c r="A28" s="19" t="s">
        <v>29</v>
      </c>
      <c r="B28" s="19" t="s">
        <v>362</v>
      </c>
      <c r="C28" s="7">
        <v>2010</v>
      </c>
      <c r="D28" s="9" t="s">
        <v>6</v>
      </c>
      <c r="E28" s="9" t="s">
        <v>255</v>
      </c>
      <c r="F28" s="53">
        <v>19.292000000000002</v>
      </c>
    </row>
    <row r="29" spans="1:6">
      <c r="A29" s="19" t="s">
        <v>30</v>
      </c>
      <c r="B29" s="19" t="s">
        <v>363</v>
      </c>
      <c r="C29" s="7">
        <v>2010</v>
      </c>
      <c r="D29" s="9" t="s">
        <v>6</v>
      </c>
      <c r="E29" s="9" t="s">
        <v>255</v>
      </c>
      <c r="F29" s="53">
        <v>17.478000000000002</v>
      </c>
    </row>
    <row r="30" spans="1:6">
      <c r="A30" s="19" t="s">
        <v>31</v>
      </c>
      <c r="B30" s="19" t="s">
        <v>364</v>
      </c>
      <c r="C30" s="7">
        <v>2010</v>
      </c>
      <c r="D30" s="9" t="s">
        <v>6</v>
      </c>
      <c r="E30" s="9" t="s">
        <v>255</v>
      </c>
      <c r="F30" s="53">
        <v>17.8398</v>
      </c>
    </row>
    <row r="31" spans="1:6">
      <c r="A31" s="19" t="s">
        <v>32</v>
      </c>
      <c r="B31" s="19" t="s">
        <v>365</v>
      </c>
      <c r="C31" s="7">
        <v>2010</v>
      </c>
      <c r="D31" s="9" t="s">
        <v>6</v>
      </c>
      <c r="E31" s="9" t="s">
        <v>255</v>
      </c>
      <c r="F31" s="53">
        <v>18.002600000000001</v>
      </c>
    </row>
    <row r="32" spans="1:6">
      <c r="A32" s="19" t="s">
        <v>33</v>
      </c>
      <c r="B32" s="19" t="s">
        <v>366</v>
      </c>
      <c r="C32" s="7">
        <v>2010</v>
      </c>
      <c r="D32" s="9" t="s">
        <v>6</v>
      </c>
      <c r="E32" s="9" t="s">
        <v>255</v>
      </c>
      <c r="F32" s="53">
        <v>18.4178</v>
      </c>
    </row>
    <row r="33" spans="1:6">
      <c r="A33" s="19" t="s">
        <v>34</v>
      </c>
      <c r="B33" s="19" t="s">
        <v>367</v>
      </c>
      <c r="C33" s="7">
        <v>2010</v>
      </c>
      <c r="D33" s="9" t="s">
        <v>6</v>
      </c>
      <c r="E33" s="9" t="s">
        <v>255</v>
      </c>
      <c r="F33" s="53">
        <v>17.623999999999999</v>
      </c>
    </row>
    <row r="34" spans="1:6">
      <c r="A34" s="19" t="s">
        <v>35</v>
      </c>
      <c r="B34" s="19" t="s">
        <v>368</v>
      </c>
      <c r="C34" s="7">
        <v>2010</v>
      </c>
      <c r="D34" s="9" t="s">
        <v>6</v>
      </c>
      <c r="E34" s="9" t="s">
        <v>255</v>
      </c>
      <c r="F34" s="53">
        <v>18.445599999999999</v>
      </c>
    </row>
    <row r="35" spans="1:6">
      <c r="A35" s="20" t="s">
        <v>3</v>
      </c>
      <c r="B35" s="19" t="s">
        <v>336</v>
      </c>
      <c r="C35" s="7">
        <v>2011</v>
      </c>
      <c r="D35" s="9" t="s">
        <v>6</v>
      </c>
      <c r="E35" s="9" t="s">
        <v>255</v>
      </c>
      <c r="F35" s="53">
        <v>18.2883</v>
      </c>
    </row>
    <row r="36" spans="1:6">
      <c r="A36" s="20" t="s">
        <v>4</v>
      </c>
      <c r="B36" s="19" t="s">
        <v>337</v>
      </c>
      <c r="C36" s="7">
        <v>2011</v>
      </c>
      <c r="D36" s="9" t="s">
        <v>6</v>
      </c>
      <c r="E36" s="9" t="s">
        <v>255</v>
      </c>
      <c r="F36" s="53">
        <v>18.716200000000001</v>
      </c>
    </row>
    <row r="37" spans="1:6">
      <c r="A37" s="19" t="s">
        <v>5</v>
      </c>
      <c r="B37" s="19" t="s">
        <v>338</v>
      </c>
      <c r="C37" s="7">
        <v>2011</v>
      </c>
      <c r="D37" s="9" t="s">
        <v>6</v>
      </c>
      <c r="E37" s="9" t="s">
        <v>255</v>
      </c>
      <c r="F37" s="53">
        <v>19.5657</v>
      </c>
    </row>
    <row r="38" spans="1:6">
      <c r="A38" s="19" t="s">
        <v>6</v>
      </c>
      <c r="B38" s="19" t="s">
        <v>339</v>
      </c>
      <c r="C38" s="7">
        <v>2011</v>
      </c>
      <c r="D38" s="9" t="s">
        <v>6</v>
      </c>
      <c r="E38" s="9" t="s">
        <v>255</v>
      </c>
      <c r="F38" s="53">
        <v>18.987100000000002</v>
      </c>
    </row>
    <row r="39" spans="1:6">
      <c r="A39" s="19" t="s">
        <v>7</v>
      </c>
      <c r="B39" s="19" t="s">
        <v>340</v>
      </c>
      <c r="C39" s="7">
        <v>2011</v>
      </c>
      <c r="D39" s="9" t="s">
        <v>6</v>
      </c>
      <c r="E39" s="9" t="s">
        <v>255</v>
      </c>
      <c r="F39" s="53">
        <v>17.532699999999998</v>
      </c>
    </row>
    <row r="40" spans="1:6">
      <c r="A40" s="19" t="s">
        <v>8</v>
      </c>
      <c r="B40" s="19" t="s">
        <v>341</v>
      </c>
      <c r="C40" s="7">
        <v>2011</v>
      </c>
      <c r="D40" s="9" t="s">
        <v>6</v>
      </c>
      <c r="E40" s="9" t="s">
        <v>255</v>
      </c>
      <c r="F40" s="53">
        <v>22.232600000000001</v>
      </c>
    </row>
    <row r="41" spans="1:6">
      <c r="A41" s="19" t="s">
        <v>9</v>
      </c>
      <c r="B41" s="19" t="s">
        <v>342</v>
      </c>
      <c r="C41" s="7">
        <v>2011</v>
      </c>
      <c r="D41" s="9" t="s">
        <v>6</v>
      </c>
      <c r="E41" s="9" t="s">
        <v>255</v>
      </c>
      <c r="F41" s="53">
        <v>18.552299999999999</v>
      </c>
    </row>
    <row r="42" spans="1:6">
      <c r="A42" s="19" t="s">
        <v>10</v>
      </c>
      <c r="B42" s="19" t="s">
        <v>343</v>
      </c>
      <c r="C42" s="7">
        <v>2011</v>
      </c>
      <c r="D42" s="9" t="s">
        <v>6</v>
      </c>
      <c r="E42" s="9" t="s">
        <v>255</v>
      </c>
      <c r="F42" s="53">
        <v>18.729099999999999</v>
      </c>
    </row>
    <row r="43" spans="1:6">
      <c r="A43" s="19" t="s">
        <v>11</v>
      </c>
      <c r="B43" s="19" t="s">
        <v>344</v>
      </c>
      <c r="C43" s="7">
        <v>2011</v>
      </c>
      <c r="D43" s="9" t="s">
        <v>6</v>
      </c>
      <c r="E43" s="9" t="s">
        <v>255</v>
      </c>
      <c r="F43" s="53">
        <v>22.459299999999999</v>
      </c>
    </row>
    <row r="44" spans="1:6">
      <c r="A44" s="19" t="s">
        <v>12</v>
      </c>
      <c r="B44" s="19" t="s">
        <v>345</v>
      </c>
      <c r="C44" s="7">
        <v>2011</v>
      </c>
      <c r="D44" s="9" t="s">
        <v>6</v>
      </c>
      <c r="E44" s="9" t="s">
        <v>255</v>
      </c>
      <c r="F44" s="53">
        <v>15.7097</v>
      </c>
    </row>
    <row r="45" spans="1:6">
      <c r="A45" s="19" t="s">
        <v>13</v>
      </c>
      <c r="B45" s="19" t="s">
        <v>346</v>
      </c>
      <c r="C45" s="7">
        <v>2011</v>
      </c>
      <c r="D45" s="9" t="s">
        <v>6</v>
      </c>
      <c r="E45" s="9" t="s">
        <v>255</v>
      </c>
      <c r="F45" s="53">
        <v>21.036799999999999</v>
      </c>
    </row>
    <row r="46" spans="1:6">
      <c r="A46" s="19" t="s">
        <v>14</v>
      </c>
      <c r="B46" s="19" t="s">
        <v>347</v>
      </c>
      <c r="C46" s="7">
        <v>2011</v>
      </c>
      <c r="D46" s="9" t="s">
        <v>6</v>
      </c>
      <c r="E46" s="9" t="s">
        <v>255</v>
      </c>
      <c r="F46" s="53">
        <v>17.670200000000001</v>
      </c>
    </row>
    <row r="47" spans="1:6">
      <c r="A47" s="19" t="s">
        <v>15</v>
      </c>
      <c r="B47" s="19" t="s">
        <v>348</v>
      </c>
      <c r="C47" s="7">
        <v>2011</v>
      </c>
      <c r="D47" s="9" t="s">
        <v>6</v>
      </c>
      <c r="E47" s="9" t="s">
        <v>255</v>
      </c>
      <c r="F47" s="53">
        <v>19.110800000000001</v>
      </c>
    </row>
    <row r="48" spans="1:6">
      <c r="A48" s="19" t="s">
        <v>16</v>
      </c>
      <c r="B48" s="19" t="s">
        <v>349</v>
      </c>
      <c r="C48" s="7">
        <v>2011</v>
      </c>
      <c r="D48" s="9" t="s">
        <v>6</v>
      </c>
      <c r="E48" s="9" t="s">
        <v>255</v>
      </c>
      <c r="F48" s="53">
        <v>18.010000000000002</v>
      </c>
    </row>
    <row r="49" spans="1:6">
      <c r="A49" s="19" t="s">
        <v>17</v>
      </c>
      <c r="B49" s="19" t="s">
        <v>350</v>
      </c>
      <c r="C49" s="7">
        <v>2011</v>
      </c>
      <c r="D49" s="9" t="s">
        <v>6</v>
      </c>
      <c r="E49" s="9" t="s">
        <v>255</v>
      </c>
      <c r="F49" s="53">
        <v>17.289400000000001</v>
      </c>
    </row>
    <row r="50" spans="1:6">
      <c r="A50" s="19" t="s">
        <v>18</v>
      </c>
      <c r="B50" s="19" t="s">
        <v>351</v>
      </c>
      <c r="C50" s="7">
        <v>2011</v>
      </c>
      <c r="D50" s="9" t="s">
        <v>6</v>
      </c>
      <c r="E50" s="9" t="s">
        <v>255</v>
      </c>
      <c r="F50" s="53">
        <v>18.074000000000002</v>
      </c>
    </row>
    <row r="51" spans="1:6">
      <c r="A51" s="19" t="s">
        <v>19</v>
      </c>
      <c r="B51" s="19" t="s">
        <v>352</v>
      </c>
      <c r="C51" s="7">
        <v>2011</v>
      </c>
      <c r="D51" s="9" t="s">
        <v>6</v>
      </c>
      <c r="E51" s="9" t="s">
        <v>255</v>
      </c>
      <c r="F51" s="53">
        <v>18.224699999999999</v>
      </c>
    </row>
    <row r="52" spans="1:6">
      <c r="A52" s="19" t="s">
        <v>20</v>
      </c>
      <c r="B52" s="19" t="s">
        <v>353</v>
      </c>
      <c r="C52" s="7">
        <v>2011</v>
      </c>
      <c r="D52" s="9" t="s">
        <v>6</v>
      </c>
      <c r="E52" s="9" t="s">
        <v>255</v>
      </c>
      <c r="F52" s="53">
        <v>17.854600000000001</v>
      </c>
    </row>
    <row r="53" spans="1:6">
      <c r="A53" s="19" t="s">
        <v>21</v>
      </c>
      <c r="B53" s="19" t="s">
        <v>354</v>
      </c>
      <c r="C53" s="7">
        <v>2011</v>
      </c>
      <c r="D53" s="9" t="s">
        <v>6</v>
      </c>
      <c r="E53" s="9" t="s">
        <v>255</v>
      </c>
      <c r="F53" s="53">
        <v>20.660599999999999</v>
      </c>
    </row>
    <row r="54" spans="1:6">
      <c r="A54" s="19" t="s">
        <v>22</v>
      </c>
      <c r="B54" s="19" t="s">
        <v>355</v>
      </c>
      <c r="C54" s="7">
        <v>2011</v>
      </c>
      <c r="D54" s="9" t="s">
        <v>6</v>
      </c>
      <c r="E54" s="9" t="s">
        <v>255</v>
      </c>
      <c r="F54" s="53">
        <v>16.758199999999999</v>
      </c>
    </row>
    <row r="55" spans="1:6">
      <c r="A55" s="19" t="s">
        <v>23</v>
      </c>
      <c r="B55" s="19" t="s">
        <v>356</v>
      </c>
      <c r="C55" s="7">
        <v>2011</v>
      </c>
      <c r="D55" s="9" t="s">
        <v>6</v>
      </c>
      <c r="E55" s="9" t="s">
        <v>255</v>
      </c>
      <c r="F55" s="53">
        <v>17.244700000000002</v>
      </c>
    </row>
    <row r="56" spans="1:6">
      <c r="A56" s="19" t="s">
        <v>24</v>
      </c>
      <c r="B56" s="19" t="s">
        <v>357</v>
      </c>
      <c r="C56" s="7">
        <v>2011</v>
      </c>
      <c r="D56" s="9" t="s">
        <v>6</v>
      </c>
      <c r="E56" s="9" t="s">
        <v>255</v>
      </c>
      <c r="F56" s="53">
        <v>18.0275</v>
      </c>
    </row>
    <row r="57" spans="1:6">
      <c r="A57" s="19" t="s">
        <v>25</v>
      </c>
      <c r="B57" s="19" t="s">
        <v>358</v>
      </c>
      <c r="C57" s="7">
        <v>2011</v>
      </c>
      <c r="D57" s="9" t="s">
        <v>6</v>
      </c>
      <c r="E57" s="9" t="s">
        <v>255</v>
      </c>
      <c r="F57" s="53">
        <v>16.7578</v>
      </c>
    </row>
    <row r="58" spans="1:6">
      <c r="A58" s="19" t="s">
        <v>26</v>
      </c>
      <c r="B58" s="19" t="s">
        <v>359</v>
      </c>
      <c r="C58" s="7">
        <v>2011</v>
      </c>
      <c r="D58" s="9" t="s">
        <v>6</v>
      </c>
      <c r="E58" s="9" t="s">
        <v>255</v>
      </c>
      <c r="F58" s="53">
        <v>18.086099999999998</v>
      </c>
    </row>
    <row r="59" spans="1:6">
      <c r="A59" s="19" t="s">
        <v>27</v>
      </c>
      <c r="B59" s="19" t="s">
        <v>360</v>
      </c>
      <c r="C59" s="7">
        <v>2011</v>
      </c>
      <c r="D59" s="9" t="s">
        <v>6</v>
      </c>
      <c r="E59" s="9" t="s">
        <v>255</v>
      </c>
      <c r="F59" s="53">
        <v>18.400200000000002</v>
      </c>
    </row>
    <row r="60" spans="1:6">
      <c r="A60" s="19" t="s">
        <v>28</v>
      </c>
      <c r="B60" s="19" t="s">
        <v>361</v>
      </c>
      <c r="C60" s="7">
        <v>2011</v>
      </c>
      <c r="D60" s="9" t="s">
        <v>6</v>
      </c>
      <c r="E60" s="9" t="s">
        <v>255</v>
      </c>
      <c r="F60" s="53">
        <v>19.773099999999999</v>
      </c>
    </row>
    <row r="61" spans="1:6">
      <c r="A61" s="19" t="s">
        <v>29</v>
      </c>
      <c r="B61" s="19" t="s">
        <v>362</v>
      </c>
      <c r="C61" s="7">
        <v>2011</v>
      </c>
      <c r="D61" s="9" t="s">
        <v>6</v>
      </c>
      <c r="E61" s="9" t="s">
        <v>255</v>
      </c>
      <c r="F61" s="53">
        <v>19.621600000000001</v>
      </c>
    </row>
    <row r="62" spans="1:6">
      <c r="A62" s="19" t="s">
        <v>30</v>
      </c>
      <c r="B62" s="19" t="s">
        <v>363</v>
      </c>
      <c r="C62" s="7">
        <v>2011</v>
      </c>
      <c r="D62" s="9" t="s">
        <v>6</v>
      </c>
      <c r="E62" s="9" t="s">
        <v>255</v>
      </c>
      <c r="F62" s="53">
        <v>16.776399999999999</v>
      </c>
    </row>
    <row r="63" spans="1:6">
      <c r="A63" s="19" t="s">
        <v>31</v>
      </c>
      <c r="B63" s="19" t="s">
        <v>364</v>
      </c>
      <c r="C63" s="7">
        <v>2011</v>
      </c>
      <c r="D63" s="9" t="s">
        <v>6</v>
      </c>
      <c r="E63" s="9" t="s">
        <v>255</v>
      </c>
      <c r="F63" s="53">
        <v>18.378699999999998</v>
      </c>
    </row>
    <row r="64" spans="1:6">
      <c r="A64" s="19" t="s">
        <v>32</v>
      </c>
      <c r="B64" s="19" t="s">
        <v>365</v>
      </c>
      <c r="C64" s="7">
        <v>2011</v>
      </c>
      <c r="D64" s="9" t="s">
        <v>6</v>
      </c>
      <c r="E64" s="9" t="s">
        <v>255</v>
      </c>
      <c r="F64" s="53">
        <v>18.0825</v>
      </c>
    </row>
    <row r="65" spans="1:6">
      <c r="A65" s="19" t="s">
        <v>33</v>
      </c>
      <c r="B65" s="19" t="s">
        <v>366</v>
      </c>
      <c r="C65" s="7">
        <v>2011</v>
      </c>
      <c r="D65" s="9" t="s">
        <v>6</v>
      </c>
      <c r="E65" s="9" t="s">
        <v>255</v>
      </c>
      <c r="F65" s="53">
        <v>18.776</v>
      </c>
    </row>
    <row r="66" spans="1:6">
      <c r="A66" s="19" t="s">
        <v>34</v>
      </c>
      <c r="B66" s="19" t="s">
        <v>367</v>
      </c>
      <c r="C66" s="7">
        <v>2011</v>
      </c>
      <c r="D66" s="9" t="s">
        <v>6</v>
      </c>
      <c r="E66" s="9" t="s">
        <v>255</v>
      </c>
      <c r="F66" s="53">
        <v>17.4374</v>
      </c>
    </row>
    <row r="67" spans="1:6">
      <c r="A67" s="19" t="s">
        <v>35</v>
      </c>
      <c r="B67" s="19" t="s">
        <v>368</v>
      </c>
      <c r="C67" s="7">
        <v>2011</v>
      </c>
      <c r="D67" s="9" t="s">
        <v>6</v>
      </c>
      <c r="E67" s="9" t="s">
        <v>255</v>
      </c>
      <c r="F67" s="53">
        <v>18.4512</v>
      </c>
    </row>
    <row r="68" spans="1:6">
      <c r="A68" s="20" t="s">
        <v>3</v>
      </c>
      <c r="B68" s="19" t="s">
        <v>336</v>
      </c>
      <c r="C68" s="7">
        <v>2012</v>
      </c>
      <c r="D68" s="9" t="s">
        <v>6</v>
      </c>
      <c r="E68" s="9" t="s">
        <v>255</v>
      </c>
      <c r="F68" s="53">
        <v>18.733000000000001</v>
      </c>
    </row>
    <row r="69" spans="1:6">
      <c r="A69" s="20" t="s">
        <v>4</v>
      </c>
      <c r="B69" s="19" t="s">
        <v>337</v>
      </c>
      <c r="C69" s="7">
        <v>2012</v>
      </c>
      <c r="D69" s="9" t="s">
        <v>6</v>
      </c>
      <c r="E69" s="9" t="s">
        <v>255</v>
      </c>
      <c r="F69" s="53">
        <v>18.7041</v>
      </c>
    </row>
    <row r="70" spans="1:6">
      <c r="A70" s="19" t="s">
        <v>5</v>
      </c>
      <c r="B70" s="19" t="s">
        <v>338</v>
      </c>
      <c r="C70" s="7">
        <v>2012</v>
      </c>
      <c r="D70" s="9" t="s">
        <v>6</v>
      </c>
      <c r="E70" s="9" t="s">
        <v>255</v>
      </c>
      <c r="F70" s="53">
        <v>19.036899999999999</v>
      </c>
    </row>
    <row r="71" spans="1:6">
      <c r="A71" s="19" t="s">
        <v>6</v>
      </c>
      <c r="B71" s="19" t="s">
        <v>339</v>
      </c>
      <c r="C71" s="7">
        <v>2012</v>
      </c>
      <c r="D71" s="9" t="s">
        <v>6</v>
      </c>
      <c r="E71" s="9" t="s">
        <v>255</v>
      </c>
      <c r="F71" s="53">
        <v>18.6496</v>
      </c>
    </row>
    <row r="72" spans="1:6">
      <c r="A72" s="19" t="s">
        <v>7</v>
      </c>
      <c r="B72" s="19" t="s">
        <v>340</v>
      </c>
      <c r="C72" s="7">
        <v>2012</v>
      </c>
      <c r="D72" s="9" t="s">
        <v>6</v>
      </c>
      <c r="E72" s="9" t="s">
        <v>255</v>
      </c>
      <c r="F72" s="53">
        <v>18.659800000000001</v>
      </c>
    </row>
    <row r="73" spans="1:6">
      <c r="A73" s="19" t="s">
        <v>8</v>
      </c>
      <c r="B73" s="19" t="s">
        <v>341</v>
      </c>
      <c r="C73" s="7">
        <v>2012</v>
      </c>
      <c r="D73" s="9" t="s">
        <v>6</v>
      </c>
      <c r="E73" s="9" t="s">
        <v>255</v>
      </c>
      <c r="F73" s="53">
        <v>22.6173</v>
      </c>
    </row>
    <row r="74" spans="1:6">
      <c r="A74" s="19" t="s">
        <v>9</v>
      </c>
      <c r="B74" s="19" t="s">
        <v>342</v>
      </c>
      <c r="C74" s="7">
        <v>2012</v>
      </c>
      <c r="D74" s="9" t="s">
        <v>6</v>
      </c>
      <c r="E74" s="9" t="s">
        <v>255</v>
      </c>
      <c r="F74" s="53">
        <v>18.994700000000002</v>
      </c>
    </row>
    <row r="75" spans="1:6">
      <c r="A75" s="19" t="s">
        <v>10</v>
      </c>
      <c r="B75" s="19" t="s">
        <v>343</v>
      </c>
      <c r="C75" s="7">
        <v>2012</v>
      </c>
      <c r="D75" s="9" t="s">
        <v>6</v>
      </c>
      <c r="E75" s="9" t="s">
        <v>255</v>
      </c>
      <c r="F75" s="53">
        <v>19.396599999999999</v>
      </c>
    </row>
    <row r="76" spans="1:6">
      <c r="A76" s="19" t="s">
        <v>11</v>
      </c>
      <c r="B76" s="19" t="s">
        <v>344</v>
      </c>
      <c r="C76" s="7">
        <v>2012</v>
      </c>
      <c r="D76" s="9" t="s">
        <v>6</v>
      </c>
      <c r="E76" s="9" t="s">
        <v>255</v>
      </c>
      <c r="F76" s="53">
        <v>22.446200000000001</v>
      </c>
    </row>
    <row r="77" spans="1:6">
      <c r="A77" s="19" t="s">
        <v>12</v>
      </c>
      <c r="B77" s="19" t="s">
        <v>345</v>
      </c>
      <c r="C77" s="7">
        <v>2012</v>
      </c>
      <c r="D77" s="9" t="s">
        <v>6</v>
      </c>
      <c r="E77" s="9" t="s">
        <v>255</v>
      </c>
      <c r="F77" s="53">
        <v>15.888999999999999</v>
      </c>
    </row>
    <row r="78" spans="1:6">
      <c r="A78" s="19" t="s">
        <v>13</v>
      </c>
      <c r="B78" s="19" t="s">
        <v>346</v>
      </c>
      <c r="C78" s="7">
        <v>2012</v>
      </c>
      <c r="D78" s="9" t="s">
        <v>6</v>
      </c>
      <c r="E78" s="9" t="s">
        <v>255</v>
      </c>
      <c r="F78" s="53">
        <v>21.3521</v>
      </c>
    </row>
    <row r="79" spans="1:6">
      <c r="A79" s="19" t="s">
        <v>14</v>
      </c>
      <c r="B79" s="19" t="s">
        <v>347</v>
      </c>
      <c r="C79" s="7">
        <v>2012</v>
      </c>
      <c r="D79" s="9" t="s">
        <v>6</v>
      </c>
      <c r="E79" s="9" t="s">
        <v>255</v>
      </c>
      <c r="F79" s="53">
        <v>17.9373</v>
      </c>
    </row>
    <row r="80" spans="1:6">
      <c r="A80" s="19" t="s">
        <v>15</v>
      </c>
      <c r="B80" s="19" t="s">
        <v>348</v>
      </c>
      <c r="C80" s="7">
        <v>2012</v>
      </c>
      <c r="D80" s="9" t="s">
        <v>6</v>
      </c>
      <c r="E80" s="9" t="s">
        <v>255</v>
      </c>
      <c r="F80" s="53">
        <v>19.792000000000002</v>
      </c>
    </row>
    <row r="81" spans="1:6">
      <c r="A81" s="19" t="s">
        <v>16</v>
      </c>
      <c r="B81" s="19" t="s">
        <v>349</v>
      </c>
      <c r="C81" s="7">
        <v>2012</v>
      </c>
      <c r="D81" s="9" t="s">
        <v>6</v>
      </c>
      <c r="E81" s="9" t="s">
        <v>255</v>
      </c>
      <c r="F81" s="53">
        <v>18.7727</v>
      </c>
    </row>
    <row r="82" spans="1:6">
      <c r="A82" s="19" t="s">
        <v>17</v>
      </c>
      <c r="B82" s="19" t="s">
        <v>350</v>
      </c>
      <c r="C82" s="7">
        <v>2012</v>
      </c>
      <c r="D82" s="9" t="s">
        <v>6</v>
      </c>
      <c r="E82" s="9" t="s">
        <v>255</v>
      </c>
      <c r="F82" s="53">
        <v>17.412199999999999</v>
      </c>
    </row>
    <row r="83" spans="1:6">
      <c r="A83" s="19" t="s">
        <v>18</v>
      </c>
      <c r="B83" s="19" t="s">
        <v>351</v>
      </c>
      <c r="C83" s="7">
        <v>2012</v>
      </c>
      <c r="D83" s="9" t="s">
        <v>6</v>
      </c>
      <c r="E83" s="9" t="s">
        <v>255</v>
      </c>
      <c r="F83" s="53">
        <v>19.435199999999998</v>
      </c>
    </row>
    <row r="84" spans="1:6">
      <c r="A84" s="19" t="s">
        <v>19</v>
      </c>
      <c r="B84" s="19" t="s">
        <v>352</v>
      </c>
      <c r="C84" s="7">
        <v>2012</v>
      </c>
      <c r="D84" s="9" t="s">
        <v>6</v>
      </c>
      <c r="E84" s="9" t="s">
        <v>255</v>
      </c>
      <c r="F84" s="53">
        <v>18.623000000000001</v>
      </c>
    </row>
    <row r="85" spans="1:6">
      <c r="A85" s="19" t="s">
        <v>20</v>
      </c>
      <c r="B85" s="19" t="s">
        <v>353</v>
      </c>
      <c r="C85" s="7">
        <v>2012</v>
      </c>
      <c r="D85" s="9" t="s">
        <v>6</v>
      </c>
      <c r="E85" s="9" t="s">
        <v>255</v>
      </c>
      <c r="F85" s="53">
        <v>17.335899999999999</v>
      </c>
    </row>
    <row r="86" spans="1:6">
      <c r="A86" s="19" t="s">
        <v>21</v>
      </c>
      <c r="B86" s="19" t="s">
        <v>354</v>
      </c>
      <c r="C86" s="7">
        <v>2012</v>
      </c>
      <c r="D86" s="9" t="s">
        <v>6</v>
      </c>
      <c r="E86" s="9" t="s">
        <v>255</v>
      </c>
      <c r="F86" s="53">
        <v>20.744</v>
      </c>
    </row>
    <row r="87" spans="1:6">
      <c r="A87" s="19" t="s">
        <v>22</v>
      </c>
      <c r="B87" s="19" t="s">
        <v>355</v>
      </c>
      <c r="C87" s="7">
        <v>2012</v>
      </c>
      <c r="D87" s="9" t="s">
        <v>6</v>
      </c>
      <c r="E87" s="9" t="s">
        <v>255</v>
      </c>
      <c r="F87" s="53">
        <v>17.3003</v>
      </c>
    </row>
    <row r="88" spans="1:6">
      <c r="A88" s="19" t="s">
        <v>23</v>
      </c>
      <c r="B88" s="19" t="s">
        <v>356</v>
      </c>
      <c r="C88" s="7">
        <v>2012</v>
      </c>
      <c r="D88" s="9" t="s">
        <v>6</v>
      </c>
      <c r="E88" s="9" t="s">
        <v>255</v>
      </c>
      <c r="F88" s="53">
        <v>17.5916</v>
      </c>
    </row>
    <row r="89" spans="1:6">
      <c r="A89" s="19" t="s">
        <v>24</v>
      </c>
      <c r="B89" s="19" t="s">
        <v>357</v>
      </c>
      <c r="C89" s="7">
        <v>2012</v>
      </c>
      <c r="D89" s="9" t="s">
        <v>6</v>
      </c>
      <c r="E89" s="9" t="s">
        <v>255</v>
      </c>
      <c r="F89" s="53">
        <v>18.460999999999999</v>
      </c>
    </row>
    <row r="90" spans="1:6">
      <c r="A90" s="19" t="s">
        <v>25</v>
      </c>
      <c r="B90" s="19" t="s">
        <v>358</v>
      </c>
      <c r="C90" s="7">
        <v>2012</v>
      </c>
      <c r="D90" s="9" t="s">
        <v>6</v>
      </c>
      <c r="E90" s="9" t="s">
        <v>255</v>
      </c>
      <c r="F90" s="53">
        <v>16.820699999999999</v>
      </c>
    </row>
    <row r="91" spans="1:6">
      <c r="A91" s="19" t="s">
        <v>26</v>
      </c>
      <c r="B91" s="19" t="s">
        <v>359</v>
      </c>
      <c r="C91" s="7">
        <v>2012</v>
      </c>
      <c r="D91" s="9" t="s">
        <v>6</v>
      </c>
      <c r="E91" s="9" t="s">
        <v>255</v>
      </c>
      <c r="F91" s="53">
        <v>17.049299999999999</v>
      </c>
    </row>
    <row r="92" spans="1:6">
      <c r="A92" s="19" t="s">
        <v>27</v>
      </c>
      <c r="B92" s="19" t="s">
        <v>360</v>
      </c>
      <c r="C92" s="7">
        <v>2012</v>
      </c>
      <c r="D92" s="9" t="s">
        <v>6</v>
      </c>
      <c r="E92" s="9" t="s">
        <v>255</v>
      </c>
      <c r="F92" s="53">
        <v>19.109200000000001</v>
      </c>
    </row>
    <row r="93" spans="1:6">
      <c r="A93" s="19" t="s">
        <v>28</v>
      </c>
      <c r="B93" s="19" t="s">
        <v>361</v>
      </c>
      <c r="C93" s="7">
        <v>2012</v>
      </c>
      <c r="D93" s="9" t="s">
        <v>6</v>
      </c>
      <c r="E93" s="9" t="s">
        <v>255</v>
      </c>
      <c r="F93" s="53">
        <v>19.752199999999998</v>
      </c>
    </row>
    <row r="94" spans="1:6">
      <c r="A94" s="19" t="s">
        <v>29</v>
      </c>
      <c r="B94" s="19" t="s">
        <v>362</v>
      </c>
      <c r="C94" s="7">
        <v>2012</v>
      </c>
      <c r="D94" s="9" t="s">
        <v>6</v>
      </c>
      <c r="E94" s="9" t="s">
        <v>255</v>
      </c>
      <c r="F94" s="53">
        <v>19.809899999999999</v>
      </c>
    </row>
    <row r="95" spans="1:6">
      <c r="A95" s="19" t="s">
        <v>30</v>
      </c>
      <c r="B95" s="19" t="s">
        <v>363</v>
      </c>
      <c r="C95" s="7">
        <v>2012</v>
      </c>
      <c r="D95" s="9" t="s">
        <v>6</v>
      </c>
      <c r="E95" s="9" t="s">
        <v>255</v>
      </c>
      <c r="F95" s="53">
        <v>17.586600000000001</v>
      </c>
    </row>
    <row r="96" spans="1:6">
      <c r="A96" s="19" t="s">
        <v>31</v>
      </c>
      <c r="B96" s="19" t="s">
        <v>364</v>
      </c>
      <c r="C96" s="7">
        <v>2012</v>
      </c>
      <c r="D96" s="9" t="s">
        <v>6</v>
      </c>
      <c r="E96" s="9" t="s">
        <v>255</v>
      </c>
      <c r="F96" s="53">
        <v>18.9971</v>
      </c>
    </row>
    <row r="97" spans="1:6">
      <c r="A97" s="19" t="s">
        <v>32</v>
      </c>
      <c r="B97" s="19" t="s">
        <v>365</v>
      </c>
      <c r="C97" s="7">
        <v>2012</v>
      </c>
      <c r="D97" s="9" t="s">
        <v>6</v>
      </c>
      <c r="E97" s="9" t="s">
        <v>255</v>
      </c>
      <c r="F97" s="53">
        <v>18.8323</v>
      </c>
    </row>
    <row r="98" spans="1:6">
      <c r="A98" s="19" t="s">
        <v>33</v>
      </c>
      <c r="B98" s="19" t="s">
        <v>366</v>
      </c>
      <c r="C98" s="7">
        <v>2012</v>
      </c>
      <c r="D98" s="9" t="s">
        <v>6</v>
      </c>
      <c r="E98" s="9" t="s">
        <v>255</v>
      </c>
      <c r="F98" s="53">
        <v>19.197399999999998</v>
      </c>
    </row>
    <row r="99" spans="1:6">
      <c r="A99" s="19" t="s">
        <v>34</v>
      </c>
      <c r="B99" s="19" t="s">
        <v>367</v>
      </c>
      <c r="C99" s="7">
        <v>2012</v>
      </c>
      <c r="D99" s="9" t="s">
        <v>6</v>
      </c>
      <c r="E99" s="9" t="s">
        <v>255</v>
      </c>
      <c r="F99" s="53">
        <v>17.647400000000001</v>
      </c>
    </row>
    <row r="100" spans="1:6">
      <c r="A100" s="19" t="s">
        <v>35</v>
      </c>
      <c r="B100" s="19" t="s">
        <v>368</v>
      </c>
      <c r="C100" s="7">
        <v>2012</v>
      </c>
      <c r="D100" s="9" t="s">
        <v>6</v>
      </c>
      <c r="E100" s="9" t="s">
        <v>255</v>
      </c>
      <c r="F100" s="53">
        <v>18.325299999999999</v>
      </c>
    </row>
    <row r="101" spans="1:6">
      <c r="A101" s="20" t="s">
        <v>3</v>
      </c>
      <c r="B101" s="19" t="s">
        <v>336</v>
      </c>
      <c r="C101" s="7">
        <v>2013</v>
      </c>
      <c r="D101" s="9" t="s">
        <v>6</v>
      </c>
      <c r="E101" s="9" t="s">
        <v>255</v>
      </c>
      <c r="F101" s="53">
        <v>18.834299999999999</v>
      </c>
    </row>
    <row r="102" spans="1:6">
      <c r="A102" s="20" t="s">
        <v>4</v>
      </c>
      <c r="B102" s="19" t="s">
        <v>337</v>
      </c>
      <c r="C102" s="7">
        <v>2013</v>
      </c>
      <c r="D102" s="9" t="s">
        <v>6</v>
      </c>
      <c r="E102" s="9" t="s">
        <v>255</v>
      </c>
      <c r="F102" s="53">
        <v>18.667899999999999</v>
      </c>
    </row>
    <row r="103" spans="1:6">
      <c r="A103" s="19" t="s">
        <v>5</v>
      </c>
      <c r="B103" s="19" t="s">
        <v>338</v>
      </c>
      <c r="C103" s="7">
        <v>2013</v>
      </c>
      <c r="D103" s="9" t="s">
        <v>6</v>
      </c>
      <c r="E103" s="9" t="s">
        <v>255</v>
      </c>
      <c r="F103" s="53">
        <v>18.9009</v>
      </c>
    </row>
    <row r="104" spans="1:6">
      <c r="A104" s="19" t="s">
        <v>6</v>
      </c>
      <c r="B104" s="19" t="s">
        <v>339</v>
      </c>
      <c r="C104" s="7">
        <v>2013</v>
      </c>
      <c r="D104" s="9" t="s">
        <v>6</v>
      </c>
      <c r="E104" s="9" t="s">
        <v>255</v>
      </c>
      <c r="F104" s="53">
        <v>17.874300000000002</v>
      </c>
    </row>
    <row r="105" spans="1:6">
      <c r="A105" s="19" t="s">
        <v>7</v>
      </c>
      <c r="B105" s="19" t="s">
        <v>340</v>
      </c>
      <c r="C105" s="7">
        <v>2013</v>
      </c>
      <c r="D105" s="9" t="s">
        <v>6</v>
      </c>
      <c r="E105" s="9" t="s">
        <v>255</v>
      </c>
      <c r="F105" s="53">
        <v>19.296500000000002</v>
      </c>
    </row>
    <row r="106" spans="1:6">
      <c r="A106" s="19" t="s">
        <v>8</v>
      </c>
      <c r="B106" s="19" t="s">
        <v>341</v>
      </c>
      <c r="C106" s="7">
        <v>2013</v>
      </c>
      <c r="D106" s="9" t="s">
        <v>6</v>
      </c>
      <c r="E106" s="9" t="s">
        <v>255</v>
      </c>
      <c r="F106" s="53">
        <v>22.8279</v>
      </c>
    </row>
    <row r="107" spans="1:6">
      <c r="A107" s="19" t="s">
        <v>9</v>
      </c>
      <c r="B107" s="19" t="s">
        <v>342</v>
      </c>
      <c r="C107" s="7">
        <v>2013</v>
      </c>
      <c r="D107" s="9" t="s">
        <v>6</v>
      </c>
      <c r="E107" s="9" t="s">
        <v>255</v>
      </c>
      <c r="F107" s="53">
        <v>19.068100000000001</v>
      </c>
    </row>
    <row r="108" spans="1:6">
      <c r="A108" s="19" t="s">
        <v>10</v>
      </c>
      <c r="B108" s="19" t="s">
        <v>343</v>
      </c>
      <c r="C108" s="7">
        <v>2013</v>
      </c>
      <c r="D108" s="9" t="s">
        <v>6</v>
      </c>
      <c r="E108" s="9" t="s">
        <v>255</v>
      </c>
      <c r="F108" s="53">
        <v>19.509399999999999</v>
      </c>
    </row>
    <row r="109" spans="1:6">
      <c r="A109" s="19" t="s">
        <v>11</v>
      </c>
      <c r="B109" s="19" t="s">
        <v>344</v>
      </c>
      <c r="C109" s="7">
        <v>2013</v>
      </c>
      <c r="D109" s="9" t="s">
        <v>6</v>
      </c>
      <c r="E109" s="9" t="s">
        <v>255</v>
      </c>
      <c r="F109" s="53">
        <v>21.917000000000002</v>
      </c>
    </row>
    <row r="110" spans="1:6">
      <c r="A110" s="19" t="s">
        <v>12</v>
      </c>
      <c r="B110" s="19" t="s">
        <v>345</v>
      </c>
      <c r="C110" s="7">
        <v>2013</v>
      </c>
      <c r="D110" s="9" t="s">
        <v>6</v>
      </c>
      <c r="E110" s="9" t="s">
        <v>255</v>
      </c>
      <c r="F110" s="53">
        <v>15.8323</v>
      </c>
    </row>
    <row r="111" spans="1:6">
      <c r="A111" s="19" t="s">
        <v>13</v>
      </c>
      <c r="B111" s="19" t="s">
        <v>346</v>
      </c>
      <c r="C111" s="7">
        <v>2013</v>
      </c>
      <c r="D111" s="9" t="s">
        <v>6</v>
      </c>
      <c r="E111" s="9" t="s">
        <v>255</v>
      </c>
      <c r="F111" s="53">
        <v>21.093599999999999</v>
      </c>
    </row>
    <row r="112" spans="1:6">
      <c r="A112" s="19" t="s">
        <v>14</v>
      </c>
      <c r="B112" s="19" t="s">
        <v>347</v>
      </c>
      <c r="C112" s="7">
        <v>2013</v>
      </c>
      <c r="D112" s="9" t="s">
        <v>6</v>
      </c>
      <c r="E112" s="9" t="s">
        <v>255</v>
      </c>
      <c r="F112" s="53">
        <v>18.351199999999999</v>
      </c>
    </row>
    <row r="113" spans="1:6">
      <c r="A113" s="19" t="s">
        <v>15</v>
      </c>
      <c r="B113" s="19" t="s">
        <v>348</v>
      </c>
      <c r="C113" s="7">
        <v>2013</v>
      </c>
      <c r="D113" s="9" t="s">
        <v>6</v>
      </c>
      <c r="E113" s="9" t="s">
        <v>255</v>
      </c>
      <c r="F113" s="53">
        <v>19.8627</v>
      </c>
    </row>
    <row r="114" spans="1:6">
      <c r="A114" s="19" t="s">
        <v>16</v>
      </c>
      <c r="B114" s="19" t="s">
        <v>349</v>
      </c>
      <c r="C114" s="7">
        <v>2013</v>
      </c>
      <c r="D114" s="9" t="s">
        <v>6</v>
      </c>
      <c r="E114" s="9" t="s">
        <v>255</v>
      </c>
      <c r="F114" s="53">
        <v>18.718900000000001</v>
      </c>
    </row>
    <row r="115" spans="1:6">
      <c r="A115" s="19" t="s">
        <v>17</v>
      </c>
      <c r="B115" s="19" t="s">
        <v>350</v>
      </c>
      <c r="C115" s="7">
        <v>2013</v>
      </c>
      <c r="D115" s="9" t="s">
        <v>6</v>
      </c>
      <c r="E115" s="9" t="s">
        <v>255</v>
      </c>
      <c r="F115" s="53">
        <v>17.782599999999999</v>
      </c>
    </row>
    <row r="116" spans="1:6">
      <c r="A116" s="19" t="s">
        <v>18</v>
      </c>
      <c r="B116" s="19" t="s">
        <v>351</v>
      </c>
      <c r="C116" s="7">
        <v>2013</v>
      </c>
      <c r="D116" s="9" t="s">
        <v>6</v>
      </c>
      <c r="E116" s="9" t="s">
        <v>255</v>
      </c>
      <c r="F116" s="53">
        <v>18.994700000000002</v>
      </c>
    </row>
    <row r="117" spans="1:6">
      <c r="A117" s="19" t="s">
        <v>19</v>
      </c>
      <c r="B117" s="19" t="s">
        <v>352</v>
      </c>
      <c r="C117" s="7">
        <v>2013</v>
      </c>
      <c r="D117" s="9" t="s">
        <v>6</v>
      </c>
      <c r="E117" s="9" t="s">
        <v>255</v>
      </c>
      <c r="F117" s="53">
        <v>18.843399999999999</v>
      </c>
    </row>
    <row r="118" spans="1:6">
      <c r="A118" s="19" t="s">
        <v>20</v>
      </c>
      <c r="B118" s="19" t="s">
        <v>353</v>
      </c>
      <c r="C118" s="7">
        <v>2013</v>
      </c>
      <c r="D118" s="9" t="s">
        <v>6</v>
      </c>
      <c r="E118" s="9" t="s">
        <v>255</v>
      </c>
      <c r="F118" s="53">
        <v>18.484500000000001</v>
      </c>
    </row>
    <row r="119" spans="1:6">
      <c r="A119" s="19" t="s">
        <v>21</v>
      </c>
      <c r="B119" s="19" t="s">
        <v>354</v>
      </c>
      <c r="C119" s="7">
        <v>2013</v>
      </c>
      <c r="D119" s="9" t="s">
        <v>6</v>
      </c>
      <c r="E119" s="9" t="s">
        <v>255</v>
      </c>
      <c r="F119" s="53">
        <v>20.995200000000001</v>
      </c>
    </row>
    <row r="120" spans="1:6">
      <c r="A120" s="19" t="s">
        <v>22</v>
      </c>
      <c r="B120" s="19" t="s">
        <v>355</v>
      </c>
      <c r="C120" s="7">
        <v>2013</v>
      </c>
      <c r="D120" s="9" t="s">
        <v>6</v>
      </c>
      <c r="E120" s="9" t="s">
        <v>255</v>
      </c>
      <c r="F120" s="53">
        <v>17.465800000000002</v>
      </c>
    </row>
    <row r="121" spans="1:6">
      <c r="A121" s="19" t="s">
        <v>23</v>
      </c>
      <c r="B121" s="19" t="s">
        <v>356</v>
      </c>
      <c r="C121" s="7">
        <v>2013</v>
      </c>
      <c r="D121" s="9" t="s">
        <v>6</v>
      </c>
      <c r="E121" s="9" t="s">
        <v>255</v>
      </c>
      <c r="F121" s="53">
        <v>17.630700000000001</v>
      </c>
    </row>
    <row r="122" spans="1:6">
      <c r="A122" s="19" t="s">
        <v>24</v>
      </c>
      <c r="B122" s="19" t="s">
        <v>357</v>
      </c>
      <c r="C122" s="7">
        <v>2013</v>
      </c>
      <c r="D122" s="9" t="s">
        <v>6</v>
      </c>
      <c r="E122" s="9" t="s">
        <v>255</v>
      </c>
      <c r="F122" s="53">
        <v>18.6492</v>
      </c>
    </row>
    <row r="123" spans="1:6">
      <c r="A123" s="19" t="s">
        <v>25</v>
      </c>
      <c r="B123" s="19" t="s">
        <v>358</v>
      </c>
      <c r="C123" s="7">
        <v>2013</v>
      </c>
      <c r="D123" s="9" t="s">
        <v>6</v>
      </c>
      <c r="E123" s="9" t="s">
        <v>255</v>
      </c>
      <c r="F123" s="53">
        <v>17.325199999999999</v>
      </c>
    </row>
    <row r="124" spans="1:6">
      <c r="A124" s="19" t="s">
        <v>26</v>
      </c>
      <c r="B124" s="19" t="s">
        <v>359</v>
      </c>
      <c r="C124" s="7">
        <v>2013</v>
      </c>
      <c r="D124" s="9" t="s">
        <v>6</v>
      </c>
      <c r="E124" s="9" t="s">
        <v>255</v>
      </c>
      <c r="F124" s="53">
        <v>17.354500000000002</v>
      </c>
    </row>
    <row r="125" spans="1:6">
      <c r="A125" s="19" t="s">
        <v>27</v>
      </c>
      <c r="B125" s="19" t="s">
        <v>360</v>
      </c>
      <c r="C125" s="7">
        <v>2013</v>
      </c>
      <c r="D125" s="9" t="s">
        <v>6</v>
      </c>
      <c r="E125" s="9" t="s">
        <v>255</v>
      </c>
      <c r="F125" s="53">
        <v>19.227699999999999</v>
      </c>
    </row>
    <row r="126" spans="1:6">
      <c r="A126" s="19" t="s">
        <v>28</v>
      </c>
      <c r="B126" s="19" t="s">
        <v>361</v>
      </c>
      <c r="C126" s="7">
        <v>2013</v>
      </c>
      <c r="D126" s="9" t="s">
        <v>6</v>
      </c>
      <c r="E126" s="9" t="s">
        <v>255</v>
      </c>
      <c r="F126" s="53">
        <v>19.274799999999999</v>
      </c>
    </row>
    <row r="127" spans="1:6">
      <c r="A127" s="19" t="s">
        <v>29</v>
      </c>
      <c r="B127" s="19" t="s">
        <v>362</v>
      </c>
      <c r="C127" s="7">
        <v>2013</v>
      </c>
      <c r="D127" s="9" t="s">
        <v>6</v>
      </c>
      <c r="E127" s="9" t="s">
        <v>255</v>
      </c>
      <c r="F127" s="53">
        <v>20.122</v>
      </c>
    </row>
    <row r="128" spans="1:6">
      <c r="A128" s="19" t="s">
        <v>30</v>
      </c>
      <c r="B128" s="19" t="s">
        <v>363</v>
      </c>
      <c r="C128" s="7">
        <v>2013</v>
      </c>
      <c r="D128" s="9" t="s">
        <v>6</v>
      </c>
      <c r="E128" s="9" t="s">
        <v>255</v>
      </c>
      <c r="F128" s="53">
        <v>19.212199999999999</v>
      </c>
    </row>
    <row r="129" spans="1:6">
      <c r="A129" s="19" t="s">
        <v>31</v>
      </c>
      <c r="B129" s="19" t="s">
        <v>364</v>
      </c>
      <c r="C129" s="7">
        <v>2013</v>
      </c>
      <c r="D129" s="9" t="s">
        <v>6</v>
      </c>
      <c r="E129" s="9" t="s">
        <v>255</v>
      </c>
      <c r="F129" s="53">
        <v>18.849699999999999</v>
      </c>
    </row>
    <row r="130" spans="1:6">
      <c r="A130" s="19" t="s">
        <v>32</v>
      </c>
      <c r="B130" s="19" t="s">
        <v>365</v>
      </c>
      <c r="C130" s="7">
        <v>2013</v>
      </c>
      <c r="D130" s="9" t="s">
        <v>6</v>
      </c>
      <c r="E130" s="9" t="s">
        <v>255</v>
      </c>
      <c r="F130" s="53">
        <v>19.2483</v>
      </c>
    </row>
    <row r="131" spans="1:6">
      <c r="A131" s="19" t="s">
        <v>33</v>
      </c>
      <c r="B131" s="19" t="s">
        <v>366</v>
      </c>
      <c r="C131" s="7">
        <v>2013</v>
      </c>
      <c r="D131" s="9" t="s">
        <v>6</v>
      </c>
      <c r="E131" s="9" t="s">
        <v>255</v>
      </c>
      <c r="F131" s="53">
        <v>19.360900000000001</v>
      </c>
    </row>
    <row r="132" spans="1:6">
      <c r="A132" s="19" t="s">
        <v>34</v>
      </c>
      <c r="B132" s="19" t="s">
        <v>367</v>
      </c>
      <c r="C132" s="7">
        <v>2013</v>
      </c>
      <c r="D132" s="9" t="s">
        <v>6</v>
      </c>
      <c r="E132" s="9" t="s">
        <v>255</v>
      </c>
      <c r="F132" s="53">
        <v>18.050899999999999</v>
      </c>
    </row>
    <row r="133" spans="1:6">
      <c r="A133" s="19" t="s">
        <v>35</v>
      </c>
      <c r="B133" s="19" t="s">
        <v>368</v>
      </c>
      <c r="C133" s="7">
        <v>2013</v>
      </c>
      <c r="D133" s="9" t="s">
        <v>6</v>
      </c>
      <c r="E133" s="9" t="s">
        <v>255</v>
      </c>
      <c r="F133" s="53">
        <v>18.348700000000001</v>
      </c>
    </row>
    <row r="134" spans="1:6">
      <c r="A134" s="20" t="s">
        <v>3</v>
      </c>
      <c r="B134" s="19" t="s">
        <v>336</v>
      </c>
      <c r="C134" s="7">
        <v>2014</v>
      </c>
      <c r="D134" s="9" t="s">
        <v>6</v>
      </c>
      <c r="E134" s="9" t="s">
        <v>255</v>
      </c>
      <c r="F134" s="53">
        <v>18.607600000000001</v>
      </c>
    </row>
    <row r="135" spans="1:6">
      <c r="A135" s="20" t="s">
        <v>4</v>
      </c>
      <c r="B135" s="19" t="s">
        <v>337</v>
      </c>
      <c r="C135" s="7">
        <v>2014</v>
      </c>
      <c r="D135" s="9" t="s">
        <v>6</v>
      </c>
      <c r="E135" s="9" t="s">
        <v>255</v>
      </c>
      <c r="F135" s="53">
        <v>19.640499999999999</v>
      </c>
    </row>
    <row r="136" spans="1:6">
      <c r="A136" s="19" t="s">
        <v>5</v>
      </c>
      <c r="B136" s="19" t="s">
        <v>338</v>
      </c>
      <c r="C136" s="7">
        <v>2014</v>
      </c>
      <c r="D136" s="9" t="s">
        <v>6</v>
      </c>
      <c r="E136" s="9" t="s">
        <v>255</v>
      </c>
      <c r="F136" s="53">
        <v>19.125599999999999</v>
      </c>
    </row>
    <row r="137" spans="1:6">
      <c r="A137" s="19" t="s">
        <v>6</v>
      </c>
      <c r="B137" s="19" t="s">
        <v>339</v>
      </c>
      <c r="C137" s="7">
        <v>2014</v>
      </c>
      <c r="D137" s="9" t="s">
        <v>6</v>
      </c>
      <c r="E137" s="9" t="s">
        <v>255</v>
      </c>
      <c r="F137" s="53">
        <v>18.081700000000001</v>
      </c>
    </row>
    <row r="138" spans="1:6">
      <c r="A138" s="19" t="s">
        <v>7</v>
      </c>
      <c r="B138" s="19" t="s">
        <v>340</v>
      </c>
      <c r="C138" s="7">
        <v>2014</v>
      </c>
      <c r="D138" s="9" t="s">
        <v>6</v>
      </c>
      <c r="E138" s="9" t="s">
        <v>255</v>
      </c>
      <c r="F138" s="53">
        <v>19.260400000000001</v>
      </c>
    </row>
    <row r="139" spans="1:6">
      <c r="A139" s="19" t="s">
        <v>8</v>
      </c>
      <c r="B139" s="19" t="s">
        <v>341</v>
      </c>
      <c r="C139" s="7">
        <v>2014</v>
      </c>
      <c r="D139" s="9" t="s">
        <v>6</v>
      </c>
      <c r="E139" s="9" t="s">
        <v>255</v>
      </c>
      <c r="F139" s="53">
        <v>22.2654</v>
      </c>
    </row>
    <row r="140" spans="1:6">
      <c r="A140" s="19" t="s">
        <v>9</v>
      </c>
      <c r="B140" s="19" t="s">
        <v>342</v>
      </c>
      <c r="C140" s="7">
        <v>2014</v>
      </c>
      <c r="D140" s="9" t="s">
        <v>6</v>
      </c>
      <c r="E140" s="9" t="s">
        <v>255</v>
      </c>
      <c r="F140" s="53">
        <v>18.747199999999999</v>
      </c>
    </row>
    <row r="141" spans="1:6">
      <c r="A141" s="19" t="s">
        <v>10</v>
      </c>
      <c r="B141" s="19" t="s">
        <v>343</v>
      </c>
      <c r="C141" s="7">
        <v>2014</v>
      </c>
      <c r="D141" s="9" t="s">
        <v>6</v>
      </c>
      <c r="E141" s="9" t="s">
        <v>255</v>
      </c>
      <c r="F141" s="53">
        <v>19.345400000000001</v>
      </c>
    </row>
    <row r="142" spans="1:6">
      <c r="A142" s="19" t="s">
        <v>11</v>
      </c>
      <c r="B142" s="19" t="s">
        <v>344</v>
      </c>
      <c r="C142" s="7">
        <v>2014</v>
      </c>
      <c r="D142" s="9" t="s">
        <v>6</v>
      </c>
      <c r="E142" s="9" t="s">
        <v>255</v>
      </c>
      <c r="F142" s="53">
        <v>22.026199999999999</v>
      </c>
    </row>
    <row r="143" spans="1:6">
      <c r="A143" s="19" t="s">
        <v>12</v>
      </c>
      <c r="B143" s="19" t="s">
        <v>345</v>
      </c>
      <c r="C143" s="7">
        <v>2014</v>
      </c>
      <c r="D143" s="9" t="s">
        <v>6</v>
      </c>
      <c r="E143" s="9" t="s">
        <v>255</v>
      </c>
      <c r="F143" s="53">
        <v>15.206</v>
      </c>
    </row>
    <row r="144" spans="1:6">
      <c r="A144" s="19" t="s">
        <v>13</v>
      </c>
      <c r="B144" s="19" t="s">
        <v>346</v>
      </c>
      <c r="C144" s="7">
        <v>2014</v>
      </c>
      <c r="D144" s="9" t="s">
        <v>6</v>
      </c>
      <c r="E144" s="9" t="s">
        <v>255</v>
      </c>
      <c r="F144" s="53">
        <v>20.548100000000002</v>
      </c>
    </row>
    <row r="145" spans="1:6">
      <c r="A145" s="19" t="s">
        <v>14</v>
      </c>
      <c r="B145" s="19" t="s">
        <v>347</v>
      </c>
      <c r="C145" s="7">
        <v>2014</v>
      </c>
      <c r="D145" s="9" t="s">
        <v>6</v>
      </c>
      <c r="E145" s="9" t="s">
        <v>255</v>
      </c>
      <c r="F145" s="53">
        <v>18.2699</v>
      </c>
    </row>
    <row r="146" spans="1:6">
      <c r="A146" s="19" t="s">
        <v>15</v>
      </c>
      <c r="B146" s="19" t="s">
        <v>348</v>
      </c>
      <c r="C146" s="7">
        <v>2014</v>
      </c>
      <c r="D146" s="9" t="s">
        <v>6</v>
      </c>
      <c r="E146" s="9" t="s">
        <v>255</v>
      </c>
      <c r="F146" s="53">
        <v>19.935199999999998</v>
      </c>
    </row>
    <row r="147" spans="1:6">
      <c r="A147" s="19" t="s">
        <v>16</v>
      </c>
      <c r="B147" s="19" t="s">
        <v>349</v>
      </c>
      <c r="C147" s="7">
        <v>2014</v>
      </c>
      <c r="D147" s="9" t="s">
        <v>6</v>
      </c>
      <c r="E147" s="9" t="s">
        <v>255</v>
      </c>
      <c r="F147" s="53">
        <v>18.3308</v>
      </c>
    </row>
    <row r="148" spans="1:6">
      <c r="A148" s="19" t="s">
        <v>17</v>
      </c>
      <c r="B148" s="19" t="s">
        <v>350</v>
      </c>
      <c r="C148" s="7">
        <v>2014</v>
      </c>
      <c r="D148" s="9" t="s">
        <v>6</v>
      </c>
      <c r="E148" s="9" t="s">
        <v>255</v>
      </c>
      <c r="F148" s="53">
        <v>17.470099999999999</v>
      </c>
    </row>
    <row r="149" spans="1:6">
      <c r="A149" s="19" t="s">
        <v>18</v>
      </c>
      <c r="B149" s="19" t="s">
        <v>351</v>
      </c>
      <c r="C149" s="7">
        <v>2014</v>
      </c>
      <c r="D149" s="9" t="s">
        <v>6</v>
      </c>
      <c r="E149" s="9" t="s">
        <v>255</v>
      </c>
      <c r="F149" s="53">
        <v>18.4693</v>
      </c>
    </row>
    <row r="150" spans="1:6">
      <c r="A150" s="19" t="s">
        <v>19</v>
      </c>
      <c r="B150" s="19" t="s">
        <v>352</v>
      </c>
      <c r="C150" s="7">
        <v>2014</v>
      </c>
      <c r="D150" s="9" t="s">
        <v>6</v>
      </c>
      <c r="E150" s="9" t="s">
        <v>255</v>
      </c>
      <c r="F150" s="53">
        <v>18.6737</v>
      </c>
    </row>
    <row r="151" spans="1:6">
      <c r="A151" s="19" t="s">
        <v>20</v>
      </c>
      <c r="B151" s="19" t="s">
        <v>353</v>
      </c>
      <c r="C151" s="7">
        <v>2014</v>
      </c>
      <c r="D151" s="9" t="s">
        <v>6</v>
      </c>
      <c r="E151" s="9" t="s">
        <v>255</v>
      </c>
      <c r="F151" s="53">
        <v>18.1127</v>
      </c>
    </row>
    <row r="152" spans="1:6">
      <c r="A152" s="19" t="s">
        <v>21</v>
      </c>
      <c r="B152" s="19" t="s">
        <v>354</v>
      </c>
      <c r="C152" s="7">
        <v>2014</v>
      </c>
      <c r="D152" s="9" t="s">
        <v>6</v>
      </c>
      <c r="E152" s="9" t="s">
        <v>255</v>
      </c>
      <c r="F152" s="53">
        <v>19.711200000000002</v>
      </c>
    </row>
    <row r="153" spans="1:6">
      <c r="A153" s="19" t="s">
        <v>22</v>
      </c>
      <c r="B153" s="19" t="s">
        <v>355</v>
      </c>
      <c r="C153" s="7">
        <v>2014</v>
      </c>
      <c r="D153" s="9" t="s">
        <v>6</v>
      </c>
      <c r="E153" s="9" t="s">
        <v>255</v>
      </c>
      <c r="F153" s="53">
        <v>16.943300000000001</v>
      </c>
    </row>
    <row r="154" spans="1:6">
      <c r="A154" s="19" t="s">
        <v>23</v>
      </c>
      <c r="B154" s="19" t="s">
        <v>356</v>
      </c>
      <c r="C154" s="7">
        <v>2014</v>
      </c>
      <c r="D154" s="9" t="s">
        <v>6</v>
      </c>
      <c r="E154" s="9" t="s">
        <v>255</v>
      </c>
      <c r="F154" s="53">
        <v>18.258900000000001</v>
      </c>
    </row>
    <row r="155" spans="1:6">
      <c r="A155" s="19" t="s">
        <v>24</v>
      </c>
      <c r="B155" s="19" t="s">
        <v>357</v>
      </c>
      <c r="C155" s="7">
        <v>2014</v>
      </c>
      <c r="D155" s="9" t="s">
        <v>6</v>
      </c>
      <c r="E155" s="9" t="s">
        <v>255</v>
      </c>
      <c r="F155" s="53">
        <v>18.690999999999999</v>
      </c>
    </row>
    <row r="156" spans="1:6">
      <c r="A156" s="19" t="s">
        <v>25</v>
      </c>
      <c r="B156" s="19" t="s">
        <v>358</v>
      </c>
      <c r="C156" s="7">
        <v>2014</v>
      </c>
      <c r="D156" s="9" t="s">
        <v>6</v>
      </c>
      <c r="E156" s="9" t="s">
        <v>255</v>
      </c>
      <c r="F156" s="53">
        <v>16.937200000000001</v>
      </c>
    </row>
    <row r="157" spans="1:6">
      <c r="A157" s="19" t="s">
        <v>26</v>
      </c>
      <c r="B157" s="19" t="s">
        <v>359</v>
      </c>
      <c r="C157" s="7">
        <v>2014</v>
      </c>
      <c r="D157" s="9" t="s">
        <v>6</v>
      </c>
      <c r="E157" s="9" t="s">
        <v>255</v>
      </c>
      <c r="F157" s="53">
        <v>17.562899999999999</v>
      </c>
    </row>
    <row r="158" spans="1:6">
      <c r="A158" s="19" t="s">
        <v>27</v>
      </c>
      <c r="B158" s="19" t="s">
        <v>360</v>
      </c>
      <c r="C158" s="7">
        <v>2014</v>
      </c>
      <c r="D158" s="9" t="s">
        <v>6</v>
      </c>
      <c r="E158" s="9" t="s">
        <v>255</v>
      </c>
      <c r="F158" s="53">
        <v>18.349399999999999</v>
      </c>
    </row>
    <row r="159" spans="1:6">
      <c r="A159" s="19" t="s">
        <v>28</v>
      </c>
      <c r="B159" s="19" t="s">
        <v>361</v>
      </c>
      <c r="C159" s="7">
        <v>2014</v>
      </c>
      <c r="D159" s="9" t="s">
        <v>6</v>
      </c>
      <c r="E159" s="9" t="s">
        <v>255</v>
      </c>
      <c r="F159" s="53">
        <v>19.617699999999999</v>
      </c>
    </row>
    <row r="160" spans="1:6">
      <c r="A160" s="19" t="s">
        <v>29</v>
      </c>
      <c r="B160" s="19" t="s">
        <v>362</v>
      </c>
      <c r="C160" s="7">
        <v>2014</v>
      </c>
      <c r="D160" s="9" t="s">
        <v>6</v>
      </c>
      <c r="E160" s="9" t="s">
        <v>255</v>
      </c>
      <c r="F160" s="53">
        <v>19.578700000000001</v>
      </c>
    </row>
    <row r="161" spans="1:6">
      <c r="A161" s="19" t="s">
        <v>30</v>
      </c>
      <c r="B161" s="19" t="s">
        <v>363</v>
      </c>
      <c r="C161" s="7">
        <v>2014</v>
      </c>
      <c r="D161" s="9" t="s">
        <v>6</v>
      </c>
      <c r="E161" s="9" t="s">
        <v>255</v>
      </c>
      <c r="F161" s="53">
        <v>19.7349</v>
      </c>
    </row>
    <row r="162" spans="1:6">
      <c r="A162" s="19" t="s">
        <v>31</v>
      </c>
      <c r="B162" s="19" t="s">
        <v>364</v>
      </c>
      <c r="C162" s="7">
        <v>2014</v>
      </c>
      <c r="D162" s="9" t="s">
        <v>6</v>
      </c>
      <c r="E162" s="9" t="s">
        <v>255</v>
      </c>
      <c r="F162" s="53">
        <v>18.284099999999999</v>
      </c>
    </row>
    <row r="163" spans="1:6">
      <c r="A163" s="19" t="s">
        <v>32</v>
      </c>
      <c r="B163" s="19" t="s">
        <v>365</v>
      </c>
      <c r="C163" s="7">
        <v>2014</v>
      </c>
      <c r="D163" s="9" t="s">
        <v>6</v>
      </c>
      <c r="E163" s="9" t="s">
        <v>255</v>
      </c>
      <c r="F163" s="53">
        <v>19.5244</v>
      </c>
    </row>
    <row r="164" spans="1:6">
      <c r="A164" s="19" t="s">
        <v>33</v>
      </c>
      <c r="B164" s="19" t="s">
        <v>366</v>
      </c>
      <c r="C164" s="7">
        <v>2014</v>
      </c>
      <c r="D164" s="9" t="s">
        <v>6</v>
      </c>
      <c r="E164" s="9" t="s">
        <v>255</v>
      </c>
      <c r="F164" s="53">
        <v>19.030799999999999</v>
      </c>
    </row>
    <row r="165" spans="1:6">
      <c r="A165" s="19" t="s">
        <v>34</v>
      </c>
      <c r="B165" s="19" t="s">
        <v>367</v>
      </c>
      <c r="C165" s="7">
        <v>2014</v>
      </c>
      <c r="D165" s="9" t="s">
        <v>6</v>
      </c>
      <c r="E165" s="9" t="s">
        <v>255</v>
      </c>
      <c r="F165" s="53">
        <v>18.064</v>
      </c>
    </row>
    <row r="166" spans="1:6">
      <c r="A166" s="19" t="s">
        <v>35</v>
      </c>
      <c r="B166" s="19" t="s">
        <v>368</v>
      </c>
      <c r="C166" s="7">
        <v>2014</v>
      </c>
      <c r="D166" s="9" t="s">
        <v>6</v>
      </c>
      <c r="E166" s="9" t="s">
        <v>255</v>
      </c>
      <c r="F166" s="53">
        <v>18.104199999999999</v>
      </c>
    </row>
    <row r="167" spans="1:6">
      <c r="A167" s="20" t="s">
        <v>3</v>
      </c>
      <c r="B167" s="19" t="s">
        <v>336</v>
      </c>
      <c r="C167" s="7">
        <v>2015</v>
      </c>
      <c r="D167" s="9" t="s">
        <v>6</v>
      </c>
      <c r="E167" s="9" t="s">
        <v>255</v>
      </c>
      <c r="F167" s="53">
        <v>17.6816</v>
      </c>
    </row>
    <row r="168" spans="1:6">
      <c r="A168" s="20" t="s">
        <v>4</v>
      </c>
      <c r="B168" s="19" t="s">
        <v>337</v>
      </c>
      <c r="C168" s="7">
        <v>2015</v>
      </c>
      <c r="D168" s="9" t="s">
        <v>6</v>
      </c>
      <c r="E168" s="9" t="s">
        <v>255</v>
      </c>
      <c r="F168" s="53">
        <v>17.781600000000001</v>
      </c>
    </row>
    <row r="169" spans="1:6">
      <c r="A169" s="19" t="s">
        <v>5</v>
      </c>
      <c r="B169" s="19" t="s">
        <v>338</v>
      </c>
      <c r="C169" s="7">
        <v>2015</v>
      </c>
      <c r="D169" s="9" t="s">
        <v>6</v>
      </c>
      <c r="E169" s="9" t="s">
        <v>255</v>
      </c>
      <c r="F169" s="53">
        <v>18.0428</v>
      </c>
    </row>
    <row r="170" spans="1:6">
      <c r="A170" s="19" t="s">
        <v>6</v>
      </c>
      <c r="B170" s="19" t="s">
        <v>339</v>
      </c>
      <c r="C170" s="7">
        <v>2015</v>
      </c>
      <c r="D170" s="9" t="s">
        <v>6</v>
      </c>
      <c r="E170" s="9" t="s">
        <v>255</v>
      </c>
      <c r="F170" s="53">
        <v>16.7469</v>
      </c>
    </row>
    <row r="171" spans="1:6">
      <c r="A171" s="19" t="s">
        <v>7</v>
      </c>
      <c r="B171" s="19" t="s">
        <v>340</v>
      </c>
      <c r="C171" s="7">
        <v>2015</v>
      </c>
      <c r="D171" s="9" t="s">
        <v>6</v>
      </c>
      <c r="E171" s="9" t="s">
        <v>255</v>
      </c>
      <c r="F171" s="53">
        <v>19.043600000000001</v>
      </c>
    </row>
    <row r="172" spans="1:6">
      <c r="A172" s="19" t="s">
        <v>8</v>
      </c>
      <c r="B172" s="19" t="s">
        <v>341</v>
      </c>
      <c r="C172" s="7">
        <v>2015</v>
      </c>
      <c r="D172" s="9" t="s">
        <v>6</v>
      </c>
      <c r="E172" s="9" t="s">
        <v>255</v>
      </c>
      <c r="F172" s="53">
        <v>21.679099999999998</v>
      </c>
    </row>
    <row r="173" spans="1:6">
      <c r="A173" s="19" t="s">
        <v>9</v>
      </c>
      <c r="B173" s="19" t="s">
        <v>342</v>
      </c>
      <c r="C173" s="7">
        <v>2015</v>
      </c>
      <c r="D173" s="9" t="s">
        <v>6</v>
      </c>
      <c r="E173" s="9" t="s">
        <v>255</v>
      </c>
      <c r="F173" s="53">
        <v>17.0337</v>
      </c>
    </row>
    <row r="174" spans="1:6">
      <c r="A174" s="19" t="s">
        <v>10</v>
      </c>
      <c r="B174" s="19" t="s">
        <v>343</v>
      </c>
      <c r="C174" s="7">
        <v>2015</v>
      </c>
      <c r="D174" s="9" t="s">
        <v>6</v>
      </c>
      <c r="E174" s="9" t="s">
        <v>255</v>
      </c>
      <c r="F174" s="53">
        <v>17.690799999999999</v>
      </c>
    </row>
    <row r="175" spans="1:6">
      <c r="A175" s="19" t="s">
        <v>11</v>
      </c>
      <c r="B175" s="19" t="s">
        <v>344</v>
      </c>
      <c r="C175" s="7">
        <v>2015</v>
      </c>
      <c r="D175" s="9" t="s">
        <v>6</v>
      </c>
      <c r="E175" s="9" t="s">
        <v>255</v>
      </c>
      <c r="F175" s="53">
        <v>21.119900000000001</v>
      </c>
    </row>
    <row r="176" spans="1:6">
      <c r="A176" s="19" t="s">
        <v>12</v>
      </c>
      <c r="B176" s="19" t="s">
        <v>345</v>
      </c>
      <c r="C176" s="7">
        <v>2015</v>
      </c>
      <c r="D176" s="9" t="s">
        <v>6</v>
      </c>
      <c r="E176" s="9" t="s">
        <v>255</v>
      </c>
      <c r="F176" s="53">
        <v>13.879899999999999</v>
      </c>
    </row>
    <row r="177" spans="1:6">
      <c r="A177" s="19" t="s">
        <v>13</v>
      </c>
      <c r="B177" s="19" t="s">
        <v>346</v>
      </c>
      <c r="C177" s="7">
        <v>2015</v>
      </c>
      <c r="D177" s="9" t="s">
        <v>6</v>
      </c>
      <c r="E177" s="9" t="s">
        <v>255</v>
      </c>
      <c r="F177" s="53">
        <v>20.5228</v>
      </c>
    </row>
    <row r="178" spans="1:6">
      <c r="A178" s="19" t="s">
        <v>14</v>
      </c>
      <c r="B178" s="19" t="s">
        <v>347</v>
      </c>
      <c r="C178" s="7">
        <v>2015</v>
      </c>
      <c r="D178" s="9" t="s">
        <v>6</v>
      </c>
      <c r="E178" s="9" t="s">
        <v>255</v>
      </c>
      <c r="F178" s="53">
        <v>17.306799999999999</v>
      </c>
    </row>
    <row r="179" spans="1:6">
      <c r="A179" s="19" t="s">
        <v>15</v>
      </c>
      <c r="B179" s="19" t="s">
        <v>348</v>
      </c>
      <c r="C179" s="7">
        <v>2015</v>
      </c>
      <c r="D179" s="9" t="s">
        <v>6</v>
      </c>
      <c r="E179" s="9" t="s">
        <v>255</v>
      </c>
      <c r="F179" s="53">
        <v>19.6508</v>
      </c>
    </row>
    <row r="180" spans="1:6">
      <c r="A180" s="19" t="s">
        <v>16</v>
      </c>
      <c r="B180" s="19" t="s">
        <v>349</v>
      </c>
      <c r="C180" s="7">
        <v>2015</v>
      </c>
      <c r="D180" s="9" t="s">
        <v>6</v>
      </c>
      <c r="E180" s="9" t="s">
        <v>255</v>
      </c>
      <c r="F180" s="53">
        <v>17.795300000000001</v>
      </c>
    </row>
    <row r="181" spans="1:6">
      <c r="A181" s="19" t="s">
        <v>17</v>
      </c>
      <c r="B181" s="19" t="s">
        <v>350</v>
      </c>
      <c r="C181" s="7">
        <v>2015</v>
      </c>
      <c r="D181" s="9" t="s">
        <v>6</v>
      </c>
      <c r="E181" s="9" t="s">
        <v>255</v>
      </c>
      <c r="F181" s="53">
        <v>16.488299999999999</v>
      </c>
    </row>
    <row r="182" spans="1:6">
      <c r="A182" s="19" t="s">
        <v>18</v>
      </c>
      <c r="B182" s="19" t="s">
        <v>351</v>
      </c>
      <c r="C182" s="7">
        <v>2015</v>
      </c>
      <c r="D182" s="9" t="s">
        <v>6</v>
      </c>
      <c r="E182" s="9" t="s">
        <v>255</v>
      </c>
      <c r="F182" s="53">
        <v>17.692399999999999</v>
      </c>
    </row>
    <row r="183" spans="1:6">
      <c r="A183" s="19" t="s">
        <v>19</v>
      </c>
      <c r="B183" s="19" t="s">
        <v>352</v>
      </c>
      <c r="C183" s="7">
        <v>2015</v>
      </c>
      <c r="D183" s="9" t="s">
        <v>6</v>
      </c>
      <c r="E183" s="9" t="s">
        <v>255</v>
      </c>
      <c r="F183" s="53">
        <v>18.292200000000001</v>
      </c>
    </row>
    <row r="184" spans="1:6">
      <c r="A184" s="19" t="s">
        <v>20</v>
      </c>
      <c r="B184" s="19" t="s">
        <v>353</v>
      </c>
      <c r="C184" s="7">
        <v>2015</v>
      </c>
      <c r="D184" s="9" t="s">
        <v>6</v>
      </c>
      <c r="E184" s="9" t="s">
        <v>255</v>
      </c>
      <c r="F184" s="53">
        <v>16.994700000000002</v>
      </c>
    </row>
    <row r="185" spans="1:6">
      <c r="A185" s="19" t="s">
        <v>21</v>
      </c>
      <c r="B185" s="19" t="s">
        <v>354</v>
      </c>
      <c r="C185" s="7">
        <v>2015</v>
      </c>
      <c r="D185" s="9" t="s">
        <v>6</v>
      </c>
      <c r="E185" s="9" t="s">
        <v>255</v>
      </c>
      <c r="F185" s="53">
        <v>18.625900000000001</v>
      </c>
    </row>
    <row r="186" spans="1:6">
      <c r="A186" s="19" t="s">
        <v>22</v>
      </c>
      <c r="B186" s="19" t="s">
        <v>355</v>
      </c>
      <c r="C186" s="7">
        <v>2015</v>
      </c>
      <c r="D186" s="9" t="s">
        <v>6</v>
      </c>
      <c r="E186" s="9" t="s">
        <v>255</v>
      </c>
      <c r="F186" s="53">
        <v>15.876200000000001</v>
      </c>
    </row>
    <row r="187" spans="1:6">
      <c r="A187" s="19" t="s">
        <v>23</v>
      </c>
      <c r="B187" s="19" t="s">
        <v>356</v>
      </c>
      <c r="C187" s="7">
        <v>2015</v>
      </c>
      <c r="D187" s="9" t="s">
        <v>6</v>
      </c>
      <c r="E187" s="9" t="s">
        <v>255</v>
      </c>
      <c r="F187" s="53">
        <v>16.436699999999998</v>
      </c>
    </row>
    <row r="188" spans="1:6">
      <c r="A188" s="19" t="s">
        <v>24</v>
      </c>
      <c r="B188" s="19" t="s">
        <v>357</v>
      </c>
      <c r="C188" s="7">
        <v>2015</v>
      </c>
      <c r="D188" s="9" t="s">
        <v>6</v>
      </c>
      <c r="E188" s="9" t="s">
        <v>255</v>
      </c>
      <c r="F188" s="53">
        <v>18.350200000000001</v>
      </c>
    </row>
    <row r="189" spans="1:6">
      <c r="A189" s="19" t="s">
        <v>25</v>
      </c>
      <c r="B189" s="19" t="s">
        <v>358</v>
      </c>
      <c r="C189" s="7">
        <v>2015</v>
      </c>
      <c r="D189" s="9" t="s">
        <v>6</v>
      </c>
      <c r="E189" s="9" t="s">
        <v>255</v>
      </c>
      <c r="F189" s="53">
        <v>15.6401</v>
      </c>
    </row>
    <row r="190" spans="1:6">
      <c r="A190" s="19" t="s">
        <v>26</v>
      </c>
      <c r="B190" s="19" t="s">
        <v>359</v>
      </c>
      <c r="C190" s="7">
        <v>2015</v>
      </c>
      <c r="D190" s="9" t="s">
        <v>6</v>
      </c>
      <c r="E190" s="9" t="s">
        <v>255</v>
      </c>
      <c r="F190" s="53">
        <v>16.433800000000002</v>
      </c>
    </row>
    <row r="191" spans="1:6">
      <c r="A191" s="19" t="s">
        <v>27</v>
      </c>
      <c r="B191" s="19" t="s">
        <v>360</v>
      </c>
      <c r="C191" s="7">
        <v>2015</v>
      </c>
      <c r="D191" s="9" t="s">
        <v>6</v>
      </c>
      <c r="E191" s="9" t="s">
        <v>255</v>
      </c>
      <c r="F191" s="53">
        <v>17.993099999999998</v>
      </c>
    </row>
    <row r="192" spans="1:6">
      <c r="A192" s="19" t="s">
        <v>28</v>
      </c>
      <c r="B192" s="19" t="s">
        <v>361</v>
      </c>
      <c r="C192" s="7">
        <v>2015</v>
      </c>
      <c r="D192" s="9" t="s">
        <v>6</v>
      </c>
      <c r="E192" s="9" t="s">
        <v>255</v>
      </c>
      <c r="F192" s="53">
        <v>17.988199999999999</v>
      </c>
    </row>
    <row r="193" spans="1:6">
      <c r="A193" s="19" t="s">
        <v>29</v>
      </c>
      <c r="B193" s="19" t="s">
        <v>362</v>
      </c>
      <c r="C193" s="7">
        <v>2015</v>
      </c>
      <c r="D193" s="9" t="s">
        <v>6</v>
      </c>
      <c r="E193" s="9" t="s">
        <v>255</v>
      </c>
      <c r="F193" s="53">
        <v>18.562000000000001</v>
      </c>
    </row>
    <row r="194" spans="1:6">
      <c r="A194" s="19" t="s">
        <v>30</v>
      </c>
      <c r="B194" s="19" t="s">
        <v>363</v>
      </c>
      <c r="C194" s="7">
        <v>2015</v>
      </c>
      <c r="D194" s="9" t="s">
        <v>6</v>
      </c>
      <c r="E194" s="9" t="s">
        <v>255</v>
      </c>
      <c r="F194" s="53">
        <v>18.974799999999998</v>
      </c>
    </row>
    <row r="195" spans="1:6">
      <c r="A195" s="19" t="s">
        <v>31</v>
      </c>
      <c r="B195" s="19" t="s">
        <v>364</v>
      </c>
      <c r="C195" s="7">
        <v>2015</v>
      </c>
      <c r="D195" s="9" t="s">
        <v>6</v>
      </c>
      <c r="E195" s="9" t="s">
        <v>255</v>
      </c>
      <c r="F195" s="53">
        <v>17.670500000000001</v>
      </c>
    </row>
    <row r="196" spans="1:6">
      <c r="A196" s="19" t="s">
        <v>32</v>
      </c>
      <c r="B196" s="19" t="s">
        <v>365</v>
      </c>
      <c r="C196" s="7">
        <v>2015</v>
      </c>
      <c r="D196" s="9" t="s">
        <v>6</v>
      </c>
      <c r="E196" s="9" t="s">
        <v>255</v>
      </c>
      <c r="F196" s="53">
        <v>19.349900000000002</v>
      </c>
    </row>
    <row r="197" spans="1:6">
      <c r="A197" s="19" t="s">
        <v>33</v>
      </c>
      <c r="B197" s="19" t="s">
        <v>366</v>
      </c>
      <c r="C197" s="7">
        <v>2015</v>
      </c>
      <c r="D197" s="9" t="s">
        <v>6</v>
      </c>
      <c r="E197" s="9" t="s">
        <v>255</v>
      </c>
      <c r="F197" s="53">
        <v>17.9086</v>
      </c>
    </row>
    <row r="198" spans="1:6">
      <c r="A198" s="19" t="s">
        <v>34</v>
      </c>
      <c r="B198" s="19" t="s">
        <v>367</v>
      </c>
      <c r="C198" s="7">
        <v>2015</v>
      </c>
      <c r="D198" s="9" t="s">
        <v>6</v>
      </c>
      <c r="E198" s="9" t="s">
        <v>255</v>
      </c>
      <c r="F198" s="53">
        <v>17.1309</v>
      </c>
    </row>
    <row r="199" spans="1:6">
      <c r="A199" s="19" t="s">
        <v>35</v>
      </c>
      <c r="B199" s="19" t="s">
        <v>368</v>
      </c>
      <c r="C199" s="7">
        <v>2015</v>
      </c>
      <c r="D199" s="9" t="s">
        <v>6</v>
      </c>
      <c r="E199" s="9" t="s">
        <v>255</v>
      </c>
      <c r="F199" s="53">
        <v>17.900200000000002</v>
      </c>
    </row>
    <row r="200" spans="1:6">
      <c r="A200" s="20" t="s">
        <v>3</v>
      </c>
      <c r="B200" s="19" t="s">
        <v>336</v>
      </c>
      <c r="C200" s="7">
        <v>2016</v>
      </c>
      <c r="D200" s="9" t="s">
        <v>6</v>
      </c>
      <c r="E200" s="9" t="s">
        <v>255</v>
      </c>
      <c r="F200" s="53">
        <v>17.401499999999999</v>
      </c>
    </row>
    <row r="201" spans="1:6">
      <c r="A201" s="20" t="s">
        <v>4</v>
      </c>
      <c r="B201" s="19" t="s">
        <v>337</v>
      </c>
      <c r="C201" s="7">
        <v>2016</v>
      </c>
      <c r="D201" s="9" t="s">
        <v>6</v>
      </c>
      <c r="E201" s="9" t="s">
        <v>255</v>
      </c>
      <c r="F201" s="53">
        <v>17.295100000000001</v>
      </c>
    </row>
    <row r="202" spans="1:6">
      <c r="A202" s="19" t="s">
        <v>5</v>
      </c>
      <c r="B202" s="19" t="s">
        <v>338</v>
      </c>
      <c r="C202" s="7">
        <v>2016</v>
      </c>
      <c r="D202" s="9" t="s">
        <v>6</v>
      </c>
      <c r="E202" s="9" t="s">
        <v>255</v>
      </c>
      <c r="F202" s="53">
        <v>17.845700000000001</v>
      </c>
    </row>
    <row r="203" spans="1:6">
      <c r="A203" s="19" t="s">
        <v>6</v>
      </c>
      <c r="B203" s="19" t="s">
        <v>339</v>
      </c>
      <c r="C203" s="7">
        <v>2016</v>
      </c>
      <c r="D203" s="9" t="s">
        <v>6</v>
      </c>
      <c r="E203" s="9" t="s">
        <v>255</v>
      </c>
      <c r="F203" s="53">
        <v>16.548400000000001</v>
      </c>
    </row>
    <row r="204" spans="1:6">
      <c r="A204" s="19" t="s">
        <v>7</v>
      </c>
      <c r="B204" s="19" t="s">
        <v>340</v>
      </c>
      <c r="C204" s="7">
        <v>2016</v>
      </c>
      <c r="D204" s="9" t="s">
        <v>6</v>
      </c>
      <c r="E204" s="9" t="s">
        <v>255</v>
      </c>
      <c r="F204" s="53">
        <v>18.067499999999999</v>
      </c>
    </row>
    <row r="205" spans="1:6">
      <c r="A205" s="19" t="s">
        <v>8</v>
      </c>
      <c r="B205" s="19" t="s">
        <v>341</v>
      </c>
      <c r="C205" s="7">
        <v>2016</v>
      </c>
      <c r="D205" s="9" t="s">
        <v>6</v>
      </c>
      <c r="E205" s="9" t="s">
        <v>255</v>
      </c>
      <c r="F205" s="53">
        <v>21.307300000000001</v>
      </c>
    </row>
    <row r="206" spans="1:6">
      <c r="A206" s="19" t="s">
        <v>9</v>
      </c>
      <c r="B206" s="19" t="s">
        <v>342</v>
      </c>
      <c r="C206" s="7">
        <v>2016</v>
      </c>
      <c r="D206" s="9" t="s">
        <v>6</v>
      </c>
      <c r="E206" s="9" t="s">
        <v>255</v>
      </c>
      <c r="F206" s="53">
        <v>16.4145</v>
      </c>
    </row>
    <row r="207" spans="1:6">
      <c r="A207" s="19" t="s">
        <v>10</v>
      </c>
      <c r="B207" s="19" t="s">
        <v>343</v>
      </c>
      <c r="C207" s="7">
        <v>2016</v>
      </c>
      <c r="D207" s="9" t="s">
        <v>6</v>
      </c>
      <c r="E207" s="9" t="s">
        <v>255</v>
      </c>
      <c r="F207" s="53">
        <v>18.051300000000001</v>
      </c>
    </row>
    <row r="208" spans="1:6">
      <c r="A208" s="19" t="s">
        <v>11</v>
      </c>
      <c r="B208" s="19" t="s">
        <v>344</v>
      </c>
      <c r="C208" s="7">
        <v>2016</v>
      </c>
      <c r="D208" s="9" t="s">
        <v>6</v>
      </c>
      <c r="E208" s="9" t="s">
        <v>255</v>
      </c>
      <c r="F208" s="53">
        <v>20.636800000000001</v>
      </c>
    </row>
    <row r="209" spans="1:6">
      <c r="A209" s="19" t="s">
        <v>12</v>
      </c>
      <c r="B209" s="19" t="s">
        <v>345</v>
      </c>
      <c r="C209" s="7">
        <v>2016</v>
      </c>
      <c r="D209" s="9" t="s">
        <v>6</v>
      </c>
      <c r="E209" s="9" t="s">
        <v>255</v>
      </c>
      <c r="F209" s="53">
        <v>13.509399999999999</v>
      </c>
    </row>
    <row r="210" spans="1:6">
      <c r="A210" s="19" t="s">
        <v>13</v>
      </c>
      <c r="B210" s="19" t="s">
        <v>346</v>
      </c>
      <c r="C210" s="7">
        <v>2016</v>
      </c>
      <c r="D210" s="9" t="s">
        <v>6</v>
      </c>
      <c r="E210" s="9" t="s">
        <v>255</v>
      </c>
      <c r="F210" s="53">
        <v>19.819099999999999</v>
      </c>
    </row>
    <row r="211" spans="1:6">
      <c r="A211" s="19" t="s">
        <v>14</v>
      </c>
      <c r="B211" s="19" t="s">
        <v>347</v>
      </c>
      <c r="C211" s="7">
        <v>2016</v>
      </c>
      <c r="D211" s="9" t="s">
        <v>6</v>
      </c>
      <c r="E211" s="9" t="s">
        <v>255</v>
      </c>
      <c r="F211" s="53">
        <v>17.210100000000001</v>
      </c>
    </row>
    <row r="212" spans="1:6">
      <c r="A212" s="19" t="s">
        <v>15</v>
      </c>
      <c r="B212" s="19" t="s">
        <v>348</v>
      </c>
      <c r="C212" s="7">
        <v>2016</v>
      </c>
      <c r="D212" s="9" t="s">
        <v>6</v>
      </c>
      <c r="E212" s="9" t="s">
        <v>255</v>
      </c>
      <c r="F212" s="53">
        <v>18.904599999999999</v>
      </c>
    </row>
    <row r="213" spans="1:6">
      <c r="A213" s="19" t="s">
        <v>16</v>
      </c>
      <c r="B213" s="19" t="s">
        <v>349</v>
      </c>
      <c r="C213" s="7">
        <v>2016</v>
      </c>
      <c r="D213" s="9" t="s">
        <v>6</v>
      </c>
      <c r="E213" s="9" t="s">
        <v>255</v>
      </c>
      <c r="F213" s="53">
        <v>16.850999999999999</v>
      </c>
    </row>
    <row r="214" spans="1:6">
      <c r="A214" s="19" t="s">
        <v>17</v>
      </c>
      <c r="B214" s="19" t="s">
        <v>350</v>
      </c>
      <c r="C214" s="7">
        <v>2016</v>
      </c>
      <c r="D214" s="9" t="s">
        <v>6</v>
      </c>
      <c r="E214" s="9" t="s">
        <v>255</v>
      </c>
      <c r="F214" s="53">
        <v>16.584099999999999</v>
      </c>
    </row>
    <row r="215" spans="1:6">
      <c r="A215" s="19" t="s">
        <v>18</v>
      </c>
      <c r="B215" s="19" t="s">
        <v>351</v>
      </c>
      <c r="C215" s="7">
        <v>2016</v>
      </c>
      <c r="D215" s="9" t="s">
        <v>6</v>
      </c>
      <c r="E215" s="9" t="s">
        <v>255</v>
      </c>
      <c r="F215" s="53">
        <v>17.6294</v>
      </c>
    </row>
    <row r="216" spans="1:6">
      <c r="A216" s="19" t="s">
        <v>19</v>
      </c>
      <c r="B216" s="19" t="s">
        <v>352</v>
      </c>
      <c r="C216" s="7">
        <v>2016</v>
      </c>
      <c r="D216" s="9" t="s">
        <v>6</v>
      </c>
      <c r="E216" s="9" t="s">
        <v>255</v>
      </c>
      <c r="F216" s="53">
        <v>18.1812</v>
      </c>
    </row>
    <row r="217" spans="1:6">
      <c r="A217" s="19" t="s">
        <v>20</v>
      </c>
      <c r="B217" s="19" t="s">
        <v>353</v>
      </c>
      <c r="C217" s="7">
        <v>2016</v>
      </c>
      <c r="D217" s="9" t="s">
        <v>6</v>
      </c>
      <c r="E217" s="9" t="s">
        <v>255</v>
      </c>
      <c r="F217" s="53">
        <v>17.239599999999999</v>
      </c>
    </row>
    <row r="218" spans="1:6">
      <c r="A218" s="19" t="s">
        <v>21</v>
      </c>
      <c r="B218" s="19" t="s">
        <v>354</v>
      </c>
      <c r="C218" s="7">
        <v>2016</v>
      </c>
      <c r="D218" s="9" t="s">
        <v>6</v>
      </c>
      <c r="E218" s="9" t="s">
        <v>255</v>
      </c>
      <c r="F218" s="53">
        <v>18.0776</v>
      </c>
    </row>
    <row r="219" spans="1:6">
      <c r="A219" s="19" t="s">
        <v>22</v>
      </c>
      <c r="B219" s="19" t="s">
        <v>355</v>
      </c>
      <c r="C219" s="7">
        <v>2016</v>
      </c>
      <c r="D219" s="9" t="s">
        <v>6</v>
      </c>
      <c r="E219" s="9" t="s">
        <v>255</v>
      </c>
      <c r="F219" s="53">
        <v>15.3042</v>
      </c>
    </row>
    <row r="220" spans="1:6">
      <c r="A220" s="19" t="s">
        <v>23</v>
      </c>
      <c r="B220" s="19" t="s">
        <v>356</v>
      </c>
      <c r="C220" s="7">
        <v>2016</v>
      </c>
      <c r="D220" s="9" t="s">
        <v>6</v>
      </c>
      <c r="E220" s="9" t="s">
        <v>255</v>
      </c>
      <c r="F220" s="53">
        <v>16.063500000000001</v>
      </c>
    </row>
    <row r="221" spans="1:6">
      <c r="A221" s="19" t="s">
        <v>24</v>
      </c>
      <c r="B221" s="19" t="s">
        <v>357</v>
      </c>
      <c r="C221" s="7">
        <v>2016</v>
      </c>
      <c r="D221" s="9" t="s">
        <v>6</v>
      </c>
      <c r="E221" s="9" t="s">
        <v>255</v>
      </c>
      <c r="F221" s="53">
        <v>17.8066</v>
      </c>
    </row>
    <row r="222" spans="1:6">
      <c r="A222" s="19" t="s">
        <v>25</v>
      </c>
      <c r="B222" s="19" t="s">
        <v>358</v>
      </c>
      <c r="C222" s="7">
        <v>2016</v>
      </c>
      <c r="D222" s="9" t="s">
        <v>6</v>
      </c>
      <c r="E222" s="9" t="s">
        <v>255</v>
      </c>
      <c r="F222" s="53">
        <v>15.2933</v>
      </c>
    </row>
    <row r="223" spans="1:6">
      <c r="A223" s="19" t="s">
        <v>26</v>
      </c>
      <c r="B223" s="19" t="s">
        <v>359</v>
      </c>
      <c r="C223" s="7">
        <v>2016</v>
      </c>
      <c r="D223" s="9" t="s">
        <v>6</v>
      </c>
      <c r="E223" s="9" t="s">
        <v>255</v>
      </c>
      <c r="F223" s="53">
        <v>15.579499999999999</v>
      </c>
    </row>
    <row r="224" spans="1:6">
      <c r="A224" s="19" t="s">
        <v>27</v>
      </c>
      <c r="B224" s="19" t="s">
        <v>360</v>
      </c>
      <c r="C224" s="7">
        <v>2016</v>
      </c>
      <c r="D224" s="9" t="s">
        <v>6</v>
      </c>
      <c r="E224" s="9" t="s">
        <v>255</v>
      </c>
      <c r="F224" s="53">
        <v>17.129300000000001</v>
      </c>
    </row>
    <row r="225" spans="1:6">
      <c r="A225" s="19" t="s">
        <v>28</v>
      </c>
      <c r="B225" s="19" t="s">
        <v>361</v>
      </c>
      <c r="C225" s="7">
        <v>2016</v>
      </c>
      <c r="D225" s="9" t="s">
        <v>6</v>
      </c>
      <c r="E225" s="9" t="s">
        <v>255</v>
      </c>
      <c r="F225" s="53">
        <v>17.0852</v>
      </c>
    </row>
    <row r="226" spans="1:6">
      <c r="A226" s="19" t="s">
        <v>29</v>
      </c>
      <c r="B226" s="19" t="s">
        <v>362</v>
      </c>
      <c r="C226" s="7">
        <v>2016</v>
      </c>
      <c r="D226" s="9" t="s">
        <v>6</v>
      </c>
      <c r="E226" s="9" t="s">
        <v>255</v>
      </c>
      <c r="F226" s="53">
        <v>18.240600000000001</v>
      </c>
    </row>
    <row r="227" spans="1:6">
      <c r="A227" s="19" t="s">
        <v>30</v>
      </c>
      <c r="B227" s="19" t="s">
        <v>363</v>
      </c>
      <c r="C227" s="7">
        <v>2016</v>
      </c>
      <c r="D227" s="9" t="s">
        <v>6</v>
      </c>
      <c r="E227" s="9" t="s">
        <v>255</v>
      </c>
      <c r="F227" s="53">
        <v>18.1373</v>
      </c>
    </row>
    <row r="228" spans="1:6">
      <c r="A228" s="19" t="s">
        <v>31</v>
      </c>
      <c r="B228" s="19" t="s">
        <v>364</v>
      </c>
      <c r="C228" s="7">
        <v>2016</v>
      </c>
      <c r="D228" s="9" t="s">
        <v>6</v>
      </c>
      <c r="E228" s="9" t="s">
        <v>255</v>
      </c>
      <c r="F228" s="53">
        <v>17.380800000000001</v>
      </c>
    </row>
    <row r="229" spans="1:6">
      <c r="A229" s="19" t="s">
        <v>32</v>
      </c>
      <c r="B229" s="19" t="s">
        <v>365</v>
      </c>
      <c r="C229" s="7">
        <v>2016</v>
      </c>
      <c r="D229" s="9" t="s">
        <v>6</v>
      </c>
      <c r="E229" s="9" t="s">
        <v>255</v>
      </c>
      <c r="F229" s="53">
        <v>18.814399999999999</v>
      </c>
    </row>
    <row r="230" spans="1:6">
      <c r="A230" s="19" t="s">
        <v>33</v>
      </c>
      <c r="B230" s="19" t="s">
        <v>366</v>
      </c>
      <c r="C230" s="7">
        <v>2016</v>
      </c>
      <c r="D230" s="9" t="s">
        <v>6</v>
      </c>
      <c r="E230" s="9" t="s">
        <v>255</v>
      </c>
      <c r="F230" s="53">
        <v>17.976299999999998</v>
      </c>
    </row>
    <row r="231" spans="1:6">
      <c r="A231" s="19" t="s">
        <v>34</v>
      </c>
      <c r="B231" s="19" t="s">
        <v>367</v>
      </c>
      <c r="C231" s="7">
        <v>2016</v>
      </c>
      <c r="D231" s="9" t="s">
        <v>6</v>
      </c>
      <c r="E231" s="9" t="s">
        <v>255</v>
      </c>
      <c r="F231" s="53">
        <v>16.93</v>
      </c>
    </row>
    <row r="232" spans="1:6">
      <c r="A232" s="19" t="s">
        <v>35</v>
      </c>
      <c r="B232" s="19" t="s">
        <v>368</v>
      </c>
      <c r="C232" s="7">
        <v>2016</v>
      </c>
      <c r="D232" s="9" t="s">
        <v>6</v>
      </c>
      <c r="E232" s="9" t="s">
        <v>255</v>
      </c>
      <c r="F232" s="53">
        <v>17.2742</v>
      </c>
    </row>
    <row r="233" spans="1:6">
      <c r="A233" s="20" t="s">
        <v>3</v>
      </c>
      <c r="B233" s="19" t="s">
        <v>336</v>
      </c>
      <c r="C233" s="7">
        <v>2017</v>
      </c>
      <c r="D233" s="9" t="s">
        <v>6</v>
      </c>
      <c r="E233" s="9" t="s">
        <v>255</v>
      </c>
      <c r="F233" s="53">
        <v>17.461200000000002</v>
      </c>
    </row>
    <row r="234" spans="1:6">
      <c r="A234" s="20" t="s">
        <v>4</v>
      </c>
      <c r="B234" s="19" t="s">
        <v>337</v>
      </c>
      <c r="C234" s="7">
        <v>2017</v>
      </c>
      <c r="D234" s="9" t="s">
        <v>6</v>
      </c>
      <c r="E234" s="9" t="s">
        <v>255</v>
      </c>
      <c r="F234" s="53">
        <v>18.176400000000001</v>
      </c>
    </row>
    <row r="235" spans="1:6">
      <c r="A235" s="19" t="s">
        <v>5</v>
      </c>
      <c r="B235" s="19" t="s">
        <v>338</v>
      </c>
      <c r="C235" s="7">
        <v>2017</v>
      </c>
      <c r="D235" s="9" t="s">
        <v>6</v>
      </c>
      <c r="E235" s="9" t="s">
        <v>255</v>
      </c>
      <c r="F235" s="53">
        <v>17.8001</v>
      </c>
    </row>
    <row r="236" spans="1:6">
      <c r="A236" s="19" t="s">
        <v>6</v>
      </c>
      <c r="B236" s="19" t="s">
        <v>339</v>
      </c>
      <c r="C236" s="7">
        <v>2017</v>
      </c>
      <c r="D236" s="9" t="s">
        <v>6</v>
      </c>
      <c r="E236" s="9" t="s">
        <v>255</v>
      </c>
      <c r="F236" s="53">
        <v>15.9786</v>
      </c>
    </row>
    <row r="237" spans="1:6">
      <c r="A237" s="19" t="s">
        <v>7</v>
      </c>
      <c r="B237" s="19" t="s">
        <v>340</v>
      </c>
      <c r="C237" s="7">
        <v>2017</v>
      </c>
      <c r="D237" s="9" t="s">
        <v>6</v>
      </c>
      <c r="E237" s="9" t="s">
        <v>255</v>
      </c>
      <c r="F237" s="53">
        <v>17.360800000000001</v>
      </c>
    </row>
    <row r="238" spans="1:6">
      <c r="A238" s="19" t="s">
        <v>8</v>
      </c>
      <c r="B238" s="19" t="s">
        <v>341</v>
      </c>
      <c r="C238" s="7">
        <v>2017</v>
      </c>
      <c r="D238" s="9" t="s">
        <v>6</v>
      </c>
      <c r="E238" s="9" t="s">
        <v>255</v>
      </c>
      <c r="F238" s="53">
        <v>20.427600000000002</v>
      </c>
    </row>
    <row r="239" spans="1:6">
      <c r="A239" s="19" t="s">
        <v>9</v>
      </c>
      <c r="B239" s="19" t="s">
        <v>342</v>
      </c>
      <c r="C239" s="7">
        <v>2017</v>
      </c>
      <c r="D239" s="9" t="s">
        <v>6</v>
      </c>
      <c r="E239" s="9" t="s">
        <v>255</v>
      </c>
      <c r="F239" s="53">
        <v>16.549900000000001</v>
      </c>
    </row>
    <row r="240" spans="1:6">
      <c r="A240" s="19" t="s">
        <v>10</v>
      </c>
      <c r="B240" s="19" t="s">
        <v>343</v>
      </c>
      <c r="C240" s="7">
        <v>2017</v>
      </c>
      <c r="D240" s="9" t="s">
        <v>6</v>
      </c>
      <c r="E240" s="9" t="s">
        <v>255</v>
      </c>
      <c r="F240" s="53">
        <v>17.8995</v>
      </c>
    </row>
    <row r="241" spans="1:6">
      <c r="A241" s="19" t="s">
        <v>11</v>
      </c>
      <c r="B241" s="19" t="s">
        <v>344</v>
      </c>
      <c r="C241" s="7">
        <v>2017</v>
      </c>
      <c r="D241" s="9" t="s">
        <v>6</v>
      </c>
      <c r="E241" s="9" t="s">
        <v>255</v>
      </c>
      <c r="F241" s="53">
        <v>21.010999999999999</v>
      </c>
    </row>
    <row r="242" spans="1:6">
      <c r="A242" s="19" t="s">
        <v>12</v>
      </c>
      <c r="B242" s="19" t="s">
        <v>345</v>
      </c>
      <c r="C242" s="7">
        <v>2017</v>
      </c>
      <c r="D242" s="9" t="s">
        <v>6</v>
      </c>
      <c r="E242" s="9" t="s">
        <v>255</v>
      </c>
      <c r="F242" s="53">
        <v>13.2264</v>
      </c>
    </row>
    <row r="243" spans="1:6">
      <c r="A243" s="19" t="s">
        <v>13</v>
      </c>
      <c r="B243" s="19" t="s">
        <v>346</v>
      </c>
      <c r="C243" s="7">
        <v>2017</v>
      </c>
      <c r="D243" s="9" t="s">
        <v>6</v>
      </c>
      <c r="E243" s="9" t="s">
        <v>255</v>
      </c>
      <c r="F243" s="53">
        <v>19.600200000000001</v>
      </c>
    </row>
    <row r="244" spans="1:6">
      <c r="A244" s="19" t="s">
        <v>14</v>
      </c>
      <c r="B244" s="19" t="s">
        <v>347</v>
      </c>
      <c r="C244" s="7">
        <v>2017</v>
      </c>
      <c r="D244" s="9" t="s">
        <v>6</v>
      </c>
      <c r="E244" s="9" t="s">
        <v>255</v>
      </c>
      <c r="F244" s="53">
        <v>17.370799999999999</v>
      </c>
    </row>
    <row r="245" spans="1:6">
      <c r="A245" s="19" t="s">
        <v>15</v>
      </c>
      <c r="B245" s="19" t="s">
        <v>348</v>
      </c>
      <c r="C245" s="7">
        <v>2017</v>
      </c>
      <c r="D245" s="9" t="s">
        <v>6</v>
      </c>
      <c r="E245" s="9" t="s">
        <v>255</v>
      </c>
      <c r="F245" s="53">
        <v>18.820699999999999</v>
      </c>
    </row>
    <row r="246" spans="1:6">
      <c r="A246" s="19" t="s">
        <v>16</v>
      </c>
      <c r="B246" s="19" t="s">
        <v>349</v>
      </c>
      <c r="C246" s="7">
        <v>2017</v>
      </c>
      <c r="D246" s="9" t="s">
        <v>6</v>
      </c>
      <c r="E246" s="9" t="s">
        <v>255</v>
      </c>
      <c r="F246" s="53">
        <v>17.669799999999999</v>
      </c>
    </row>
    <row r="247" spans="1:6">
      <c r="A247" s="19" t="s">
        <v>17</v>
      </c>
      <c r="B247" s="19" t="s">
        <v>350</v>
      </c>
      <c r="C247" s="7">
        <v>2017</v>
      </c>
      <c r="D247" s="9" t="s">
        <v>6</v>
      </c>
      <c r="E247" s="9" t="s">
        <v>255</v>
      </c>
      <c r="F247" s="53">
        <v>16.937200000000001</v>
      </c>
    </row>
    <row r="248" spans="1:6">
      <c r="A248" s="19" t="s">
        <v>18</v>
      </c>
      <c r="B248" s="19" t="s">
        <v>351</v>
      </c>
      <c r="C248" s="7">
        <v>2017</v>
      </c>
      <c r="D248" s="9" t="s">
        <v>6</v>
      </c>
      <c r="E248" s="9" t="s">
        <v>255</v>
      </c>
      <c r="F248" s="53">
        <v>17.6296</v>
      </c>
    </row>
    <row r="249" spans="1:6">
      <c r="A249" s="19" t="s">
        <v>19</v>
      </c>
      <c r="B249" s="19" t="s">
        <v>352</v>
      </c>
      <c r="C249" s="7">
        <v>2017</v>
      </c>
      <c r="D249" s="9" t="s">
        <v>6</v>
      </c>
      <c r="E249" s="9" t="s">
        <v>255</v>
      </c>
      <c r="F249" s="53">
        <v>18.2179</v>
      </c>
    </row>
    <row r="250" spans="1:6">
      <c r="A250" s="19" t="s">
        <v>20</v>
      </c>
      <c r="B250" s="19" t="s">
        <v>353</v>
      </c>
      <c r="C250" s="7">
        <v>2017</v>
      </c>
      <c r="D250" s="9" t="s">
        <v>6</v>
      </c>
      <c r="E250" s="9" t="s">
        <v>255</v>
      </c>
      <c r="F250" s="53">
        <v>16.6982</v>
      </c>
    </row>
    <row r="251" spans="1:6">
      <c r="A251" s="19" t="s">
        <v>21</v>
      </c>
      <c r="B251" s="19" t="s">
        <v>354</v>
      </c>
      <c r="C251" s="7">
        <v>2017</v>
      </c>
      <c r="D251" s="9" t="s">
        <v>6</v>
      </c>
      <c r="E251" s="9" t="s">
        <v>255</v>
      </c>
      <c r="F251" s="53">
        <v>18.604399999999998</v>
      </c>
    </row>
    <row r="252" spans="1:6">
      <c r="A252" s="19" t="s">
        <v>22</v>
      </c>
      <c r="B252" s="19" t="s">
        <v>355</v>
      </c>
      <c r="C252" s="7">
        <v>2017</v>
      </c>
      <c r="D252" s="9" t="s">
        <v>6</v>
      </c>
      <c r="E252" s="9" t="s">
        <v>255</v>
      </c>
      <c r="F252" s="53">
        <v>15.4133</v>
      </c>
    </row>
    <row r="253" spans="1:6">
      <c r="A253" s="19" t="s">
        <v>23</v>
      </c>
      <c r="B253" s="19" t="s">
        <v>356</v>
      </c>
      <c r="C253" s="7">
        <v>2017</v>
      </c>
      <c r="D253" s="9" t="s">
        <v>6</v>
      </c>
      <c r="E253" s="9" t="s">
        <v>255</v>
      </c>
      <c r="F253" s="53">
        <v>16.1448</v>
      </c>
    </row>
    <row r="254" spans="1:6">
      <c r="A254" s="19" t="s">
        <v>24</v>
      </c>
      <c r="B254" s="19" t="s">
        <v>357</v>
      </c>
      <c r="C254" s="7">
        <v>2017</v>
      </c>
      <c r="D254" s="9" t="s">
        <v>6</v>
      </c>
      <c r="E254" s="9" t="s">
        <v>255</v>
      </c>
      <c r="F254" s="53">
        <v>18.209499999999998</v>
      </c>
    </row>
    <row r="255" spans="1:6">
      <c r="A255" s="19" t="s">
        <v>25</v>
      </c>
      <c r="B255" s="19" t="s">
        <v>358</v>
      </c>
      <c r="C255" s="7">
        <v>2017</v>
      </c>
      <c r="D255" s="9" t="s">
        <v>6</v>
      </c>
      <c r="E255" s="9" t="s">
        <v>255</v>
      </c>
      <c r="F255" s="53">
        <v>14.9846</v>
      </c>
    </row>
    <row r="256" spans="1:6">
      <c r="A256" s="19" t="s">
        <v>26</v>
      </c>
      <c r="B256" s="19" t="s">
        <v>359</v>
      </c>
      <c r="C256" s="7">
        <v>2017</v>
      </c>
      <c r="D256" s="9" t="s">
        <v>6</v>
      </c>
      <c r="E256" s="9" t="s">
        <v>255</v>
      </c>
      <c r="F256" s="53">
        <v>14.339399999999999</v>
      </c>
    </row>
    <row r="257" spans="1:6">
      <c r="A257" s="19" t="s">
        <v>27</v>
      </c>
      <c r="B257" s="19" t="s">
        <v>360</v>
      </c>
      <c r="C257" s="7">
        <v>2017</v>
      </c>
      <c r="D257" s="9" t="s">
        <v>6</v>
      </c>
      <c r="E257" s="9" t="s">
        <v>255</v>
      </c>
      <c r="F257" s="53">
        <v>17.465699999999998</v>
      </c>
    </row>
    <row r="258" spans="1:6">
      <c r="A258" s="19" t="s">
        <v>28</v>
      </c>
      <c r="B258" s="19" t="s">
        <v>361</v>
      </c>
      <c r="C258" s="7">
        <v>2017</v>
      </c>
      <c r="D258" s="9" t="s">
        <v>6</v>
      </c>
      <c r="E258" s="9" t="s">
        <v>255</v>
      </c>
      <c r="F258" s="53">
        <v>17.4512</v>
      </c>
    </row>
    <row r="259" spans="1:6">
      <c r="A259" s="19" t="s">
        <v>29</v>
      </c>
      <c r="B259" s="19" t="s">
        <v>362</v>
      </c>
      <c r="C259" s="7">
        <v>2017</v>
      </c>
      <c r="D259" s="9" t="s">
        <v>6</v>
      </c>
      <c r="E259" s="9" t="s">
        <v>255</v>
      </c>
      <c r="F259" s="53">
        <v>18.281199999999998</v>
      </c>
    </row>
    <row r="260" spans="1:6">
      <c r="A260" s="19" t="s">
        <v>30</v>
      </c>
      <c r="B260" s="19" t="s">
        <v>363</v>
      </c>
      <c r="C260" s="7">
        <v>2017</v>
      </c>
      <c r="D260" s="9" t="s">
        <v>6</v>
      </c>
      <c r="E260" s="9" t="s">
        <v>255</v>
      </c>
      <c r="F260" s="53">
        <v>18.3367</v>
      </c>
    </row>
    <row r="261" spans="1:6">
      <c r="A261" s="19" t="s">
        <v>31</v>
      </c>
      <c r="B261" s="19" t="s">
        <v>364</v>
      </c>
      <c r="C261" s="7">
        <v>2017</v>
      </c>
      <c r="D261" s="9" t="s">
        <v>6</v>
      </c>
      <c r="E261" s="9" t="s">
        <v>255</v>
      </c>
      <c r="F261" s="53">
        <v>17.4786</v>
      </c>
    </row>
    <row r="262" spans="1:6">
      <c r="A262" s="19" t="s">
        <v>32</v>
      </c>
      <c r="B262" s="19" t="s">
        <v>365</v>
      </c>
      <c r="C262" s="7">
        <v>2017</v>
      </c>
      <c r="D262" s="9" t="s">
        <v>6</v>
      </c>
      <c r="E262" s="9" t="s">
        <v>255</v>
      </c>
      <c r="F262" s="53">
        <v>19.477399999999999</v>
      </c>
    </row>
    <row r="263" spans="1:6">
      <c r="A263" s="19" t="s">
        <v>33</v>
      </c>
      <c r="B263" s="19" t="s">
        <v>366</v>
      </c>
      <c r="C263" s="7">
        <v>2017</v>
      </c>
      <c r="D263" s="9" t="s">
        <v>6</v>
      </c>
      <c r="E263" s="9" t="s">
        <v>255</v>
      </c>
      <c r="F263" s="53">
        <v>18.025400000000001</v>
      </c>
    </row>
    <row r="264" spans="1:6">
      <c r="A264" s="19" t="s">
        <v>34</v>
      </c>
      <c r="B264" s="19" t="s">
        <v>367</v>
      </c>
      <c r="C264" s="7">
        <v>2017</v>
      </c>
      <c r="D264" s="9" t="s">
        <v>6</v>
      </c>
      <c r="E264" s="9" t="s">
        <v>255</v>
      </c>
      <c r="F264" s="53">
        <v>17.1676</v>
      </c>
    </row>
    <row r="265" spans="1:6">
      <c r="A265" s="19" t="s">
        <v>35</v>
      </c>
      <c r="B265" s="19" t="s">
        <v>368</v>
      </c>
      <c r="C265" s="7">
        <v>2017</v>
      </c>
      <c r="D265" s="9" t="s">
        <v>6</v>
      </c>
      <c r="E265" s="9" t="s">
        <v>255</v>
      </c>
      <c r="F265" s="53">
        <v>17.024999999999999</v>
      </c>
    </row>
    <row r="266" spans="1:6">
      <c r="A266" s="20" t="s">
        <v>3</v>
      </c>
      <c r="B266" s="19" t="s">
        <v>336</v>
      </c>
      <c r="C266" s="7">
        <v>2018</v>
      </c>
      <c r="D266" s="9" t="s">
        <v>6</v>
      </c>
      <c r="E266" s="9" t="s">
        <v>255</v>
      </c>
      <c r="F266" s="53">
        <v>17.111999999999998</v>
      </c>
    </row>
    <row r="267" spans="1:6">
      <c r="A267" s="20" t="s">
        <v>4</v>
      </c>
      <c r="B267" s="19" t="s">
        <v>337</v>
      </c>
      <c r="C267" s="7">
        <v>2018</v>
      </c>
      <c r="D267" s="9" t="s">
        <v>6</v>
      </c>
      <c r="E267" s="9" t="s">
        <v>255</v>
      </c>
      <c r="F267" s="53">
        <v>18.4115</v>
      </c>
    </row>
    <row r="268" spans="1:6">
      <c r="A268" s="19" t="s">
        <v>5</v>
      </c>
      <c r="B268" s="19" t="s">
        <v>338</v>
      </c>
      <c r="C268" s="7">
        <v>2018</v>
      </c>
      <c r="D268" s="9" t="s">
        <v>6</v>
      </c>
      <c r="E268" s="9" t="s">
        <v>255</v>
      </c>
      <c r="F268" s="53">
        <v>16.7517</v>
      </c>
    </row>
    <row r="269" spans="1:6">
      <c r="A269" s="19" t="s">
        <v>6</v>
      </c>
      <c r="B269" s="19" t="s">
        <v>339</v>
      </c>
      <c r="C269" s="7">
        <v>2018</v>
      </c>
      <c r="D269" s="9" t="s">
        <v>6</v>
      </c>
      <c r="E269" s="9" t="s">
        <v>255</v>
      </c>
      <c r="F269" s="53">
        <v>15.5177</v>
      </c>
    </row>
    <row r="270" spans="1:6">
      <c r="A270" s="19" t="s">
        <v>7</v>
      </c>
      <c r="B270" s="19" t="s">
        <v>340</v>
      </c>
      <c r="C270" s="7">
        <v>2018</v>
      </c>
      <c r="D270" s="9" t="s">
        <v>6</v>
      </c>
      <c r="E270" s="9" t="s">
        <v>255</v>
      </c>
      <c r="F270" s="53">
        <v>17.059899999999999</v>
      </c>
    </row>
    <row r="271" spans="1:6">
      <c r="A271" s="19" t="s">
        <v>8</v>
      </c>
      <c r="B271" s="19" t="s">
        <v>341</v>
      </c>
      <c r="C271" s="7">
        <v>2018</v>
      </c>
      <c r="D271" s="9" t="s">
        <v>6</v>
      </c>
      <c r="E271" s="9" t="s">
        <v>255</v>
      </c>
      <c r="F271" s="53">
        <v>20.192299999999999</v>
      </c>
    </row>
    <row r="272" spans="1:6">
      <c r="A272" s="19" t="s">
        <v>9</v>
      </c>
      <c r="B272" s="19" t="s">
        <v>342</v>
      </c>
      <c r="C272" s="7">
        <v>2018</v>
      </c>
      <c r="D272" s="9" t="s">
        <v>6</v>
      </c>
      <c r="E272" s="9" t="s">
        <v>255</v>
      </c>
      <c r="F272" s="53">
        <v>16.7151</v>
      </c>
    </row>
    <row r="273" spans="1:6">
      <c r="A273" s="19" t="s">
        <v>10</v>
      </c>
      <c r="B273" s="19" t="s">
        <v>343</v>
      </c>
      <c r="C273" s="7">
        <v>2018</v>
      </c>
      <c r="D273" s="9" t="s">
        <v>6</v>
      </c>
      <c r="E273" s="9" t="s">
        <v>255</v>
      </c>
      <c r="F273" s="53">
        <v>17.8339</v>
      </c>
    </row>
    <row r="274" spans="1:6">
      <c r="A274" s="19" t="s">
        <v>11</v>
      </c>
      <c r="B274" s="19" t="s">
        <v>344</v>
      </c>
      <c r="C274" s="7">
        <v>2018</v>
      </c>
      <c r="D274" s="9" t="s">
        <v>6</v>
      </c>
      <c r="E274" s="9" t="s">
        <v>255</v>
      </c>
      <c r="F274" s="53">
        <v>20.133199999999999</v>
      </c>
    </row>
    <row r="275" spans="1:6">
      <c r="A275" s="19" t="s">
        <v>12</v>
      </c>
      <c r="B275" s="19" t="s">
        <v>345</v>
      </c>
      <c r="C275" s="7">
        <v>2018</v>
      </c>
      <c r="D275" s="9" t="s">
        <v>6</v>
      </c>
      <c r="E275" s="9" t="s">
        <v>255</v>
      </c>
      <c r="F275" s="53">
        <v>12.5817</v>
      </c>
    </row>
    <row r="276" spans="1:6">
      <c r="A276" s="19" t="s">
        <v>13</v>
      </c>
      <c r="B276" s="19" t="s">
        <v>346</v>
      </c>
      <c r="C276" s="7">
        <v>2018</v>
      </c>
      <c r="D276" s="9" t="s">
        <v>6</v>
      </c>
      <c r="E276" s="9" t="s">
        <v>255</v>
      </c>
      <c r="F276" s="53">
        <v>18.923200000000001</v>
      </c>
    </row>
    <row r="277" spans="1:6">
      <c r="A277" s="19" t="s">
        <v>14</v>
      </c>
      <c r="B277" s="19" t="s">
        <v>347</v>
      </c>
      <c r="C277" s="7">
        <v>2018</v>
      </c>
      <c r="D277" s="9" t="s">
        <v>6</v>
      </c>
      <c r="E277" s="9" t="s">
        <v>255</v>
      </c>
      <c r="F277" s="53">
        <v>17.11</v>
      </c>
    </row>
    <row r="278" spans="1:6">
      <c r="A278" s="19" t="s">
        <v>15</v>
      </c>
      <c r="B278" s="19" t="s">
        <v>348</v>
      </c>
      <c r="C278" s="7">
        <v>2018</v>
      </c>
      <c r="D278" s="9" t="s">
        <v>6</v>
      </c>
      <c r="E278" s="9" t="s">
        <v>255</v>
      </c>
      <c r="F278" s="53">
        <v>18.703800000000001</v>
      </c>
    </row>
    <row r="279" spans="1:6">
      <c r="A279" s="19" t="s">
        <v>16</v>
      </c>
      <c r="B279" s="19" t="s">
        <v>349</v>
      </c>
      <c r="C279" s="7">
        <v>2018</v>
      </c>
      <c r="D279" s="9" t="s">
        <v>6</v>
      </c>
      <c r="E279" s="9" t="s">
        <v>255</v>
      </c>
      <c r="F279" s="53">
        <v>17.600200000000001</v>
      </c>
    </row>
    <row r="280" spans="1:6">
      <c r="A280" s="19" t="s">
        <v>17</v>
      </c>
      <c r="B280" s="19" t="s">
        <v>350</v>
      </c>
      <c r="C280" s="7">
        <v>2018</v>
      </c>
      <c r="D280" s="9" t="s">
        <v>6</v>
      </c>
      <c r="E280" s="9" t="s">
        <v>255</v>
      </c>
      <c r="F280" s="53">
        <v>15.779400000000001</v>
      </c>
    </row>
    <row r="281" spans="1:6">
      <c r="A281" s="19" t="s">
        <v>18</v>
      </c>
      <c r="B281" s="19" t="s">
        <v>351</v>
      </c>
      <c r="C281" s="7">
        <v>2018</v>
      </c>
      <c r="D281" s="9" t="s">
        <v>6</v>
      </c>
      <c r="E281" s="9" t="s">
        <v>255</v>
      </c>
      <c r="F281" s="53">
        <v>17.729900000000001</v>
      </c>
    </row>
    <row r="282" spans="1:6">
      <c r="A282" s="19" t="s">
        <v>19</v>
      </c>
      <c r="B282" s="19" t="s">
        <v>352</v>
      </c>
      <c r="C282" s="7">
        <v>2018</v>
      </c>
      <c r="D282" s="9" t="s">
        <v>6</v>
      </c>
      <c r="E282" s="9" t="s">
        <v>255</v>
      </c>
      <c r="F282" s="53">
        <v>17.936499999999999</v>
      </c>
    </row>
    <row r="283" spans="1:6">
      <c r="A283" s="19" t="s">
        <v>20</v>
      </c>
      <c r="B283" s="19" t="s">
        <v>353</v>
      </c>
      <c r="C283" s="7">
        <v>2018</v>
      </c>
      <c r="D283" s="9" t="s">
        <v>6</v>
      </c>
      <c r="E283" s="9" t="s">
        <v>255</v>
      </c>
      <c r="F283" s="53">
        <v>16.135200000000001</v>
      </c>
    </row>
    <row r="284" spans="1:6">
      <c r="A284" s="19" t="s">
        <v>21</v>
      </c>
      <c r="B284" s="19" t="s">
        <v>354</v>
      </c>
      <c r="C284" s="7">
        <v>2018</v>
      </c>
      <c r="D284" s="9" t="s">
        <v>6</v>
      </c>
      <c r="E284" s="9" t="s">
        <v>255</v>
      </c>
      <c r="F284" s="53">
        <v>18.160499999999999</v>
      </c>
    </row>
    <row r="285" spans="1:6">
      <c r="A285" s="19" t="s">
        <v>22</v>
      </c>
      <c r="B285" s="19" t="s">
        <v>355</v>
      </c>
      <c r="C285" s="7">
        <v>2018</v>
      </c>
      <c r="D285" s="9" t="s">
        <v>6</v>
      </c>
      <c r="E285" s="9" t="s">
        <v>255</v>
      </c>
      <c r="F285" s="53">
        <v>15.521100000000001</v>
      </c>
    </row>
    <row r="286" spans="1:6">
      <c r="A286" s="19" t="s">
        <v>23</v>
      </c>
      <c r="B286" s="19" t="s">
        <v>356</v>
      </c>
      <c r="C286" s="7">
        <v>2018</v>
      </c>
      <c r="D286" s="9" t="s">
        <v>6</v>
      </c>
      <c r="E286" s="9" t="s">
        <v>255</v>
      </c>
      <c r="F286" s="53">
        <v>15.2966</v>
      </c>
    </row>
    <row r="287" spans="1:6">
      <c r="A287" s="19" t="s">
        <v>24</v>
      </c>
      <c r="B287" s="19" t="s">
        <v>357</v>
      </c>
      <c r="C287" s="7">
        <v>2018</v>
      </c>
      <c r="D287" s="9" t="s">
        <v>6</v>
      </c>
      <c r="E287" s="9" t="s">
        <v>255</v>
      </c>
      <c r="F287" s="53">
        <v>17.9818</v>
      </c>
    </row>
    <row r="288" spans="1:6">
      <c r="A288" s="19" t="s">
        <v>25</v>
      </c>
      <c r="B288" s="19" t="s">
        <v>358</v>
      </c>
      <c r="C288" s="7">
        <v>2018</v>
      </c>
      <c r="D288" s="9" t="s">
        <v>6</v>
      </c>
      <c r="E288" s="9" t="s">
        <v>255</v>
      </c>
      <c r="F288" s="53">
        <v>14.9314</v>
      </c>
    </row>
    <row r="289" spans="1:6">
      <c r="A289" s="19" t="s">
        <v>26</v>
      </c>
      <c r="B289" s="19" t="s">
        <v>359</v>
      </c>
      <c r="C289" s="7">
        <v>2018</v>
      </c>
      <c r="D289" s="9" t="s">
        <v>6</v>
      </c>
      <c r="E289" s="9" t="s">
        <v>255</v>
      </c>
      <c r="F289" s="53">
        <v>14.5373</v>
      </c>
    </row>
    <row r="290" spans="1:6">
      <c r="A290" s="19" t="s">
        <v>27</v>
      </c>
      <c r="B290" s="19" t="s">
        <v>360</v>
      </c>
      <c r="C290" s="7">
        <v>2018</v>
      </c>
      <c r="D290" s="9" t="s">
        <v>6</v>
      </c>
      <c r="E290" s="9" t="s">
        <v>255</v>
      </c>
      <c r="F290" s="53">
        <v>17.071300000000001</v>
      </c>
    </row>
    <row r="291" spans="1:6">
      <c r="A291" s="19" t="s">
        <v>28</v>
      </c>
      <c r="B291" s="19" t="s">
        <v>361</v>
      </c>
      <c r="C291" s="7">
        <v>2018</v>
      </c>
      <c r="D291" s="9" t="s">
        <v>6</v>
      </c>
      <c r="E291" s="9" t="s">
        <v>255</v>
      </c>
      <c r="F291" s="53">
        <v>16.7483</v>
      </c>
    </row>
    <row r="292" spans="1:6">
      <c r="A292" s="19" t="s">
        <v>29</v>
      </c>
      <c r="B292" s="19" t="s">
        <v>362</v>
      </c>
      <c r="C292" s="7">
        <v>2018</v>
      </c>
      <c r="D292" s="9" t="s">
        <v>6</v>
      </c>
      <c r="E292" s="9" t="s">
        <v>255</v>
      </c>
      <c r="F292" s="53">
        <v>17.7682</v>
      </c>
    </row>
    <row r="293" spans="1:6">
      <c r="A293" s="19" t="s">
        <v>30</v>
      </c>
      <c r="B293" s="19" t="s">
        <v>363</v>
      </c>
      <c r="C293" s="7">
        <v>2018</v>
      </c>
      <c r="D293" s="9" t="s">
        <v>6</v>
      </c>
      <c r="E293" s="9" t="s">
        <v>255</v>
      </c>
      <c r="F293" s="53">
        <v>17.471900000000002</v>
      </c>
    </row>
    <row r="294" spans="1:6">
      <c r="A294" s="19" t="s">
        <v>31</v>
      </c>
      <c r="B294" s="19" t="s">
        <v>364</v>
      </c>
      <c r="C294" s="7">
        <v>2018</v>
      </c>
      <c r="D294" s="9" t="s">
        <v>6</v>
      </c>
      <c r="E294" s="9" t="s">
        <v>255</v>
      </c>
      <c r="F294" s="53">
        <v>16.863399999999999</v>
      </c>
    </row>
    <row r="295" spans="1:6">
      <c r="A295" s="19" t="s">
        <v>32</v>
      </c>
      <c r="B295" s="19" t="s">
        <v>365</v>
      </c>
      <c r="C295" s="7">
        <v>2018</v>
      </c>
      <c r="D295" s="9" t="s">
        <v>6</v>
      </c>
      <c r="E295" s="9" t="s">
        <v>255</v>
      </c>
      <c r="F295" s="53">
        <v>19.322900000000001</v>
      </c>
    </row>
    <row r="296" spans="1:6">
      <c r="A296" s="19" t="s">
        <v>33</v>
      </c>
      <c r="B296" s="19" t="s">
        <v>366</v>
      </c>
      <c r="C296" s="7">
        <v>2018</v>
      </c>
      <c r="D296" s="9" t="s">
        <v>6</v>
      </c>
      <c r="E296" s="9" t="s">
        <v>255</v>
      </c>
      <c r="F296" s="53">
        <v>18.265499999999999</v>
      </c>
    </row>
    <row r="297" spans="1:6">
      <c r="A297" s="19" t="s">
        <v>34</v>
      </c>
      <c r="B297" s="19" t="s">
        <v>367</v>
      </c>
      <c r="C297" s="7">
        <v>2018</v>
      </c>
      <c r="D297" s="9" t="s">
        <v>6</v>
      </c>
      <c r="E297" s="9" t="s">
        <v>255</v>
      </c>
      <c r="F297" s="53">
        <v>16.256499999999999</v>
      </c>
    </row>
    <row r="298" spans="1:6">
      <c r="A298" s="19" t="s">
        <v>35</v>
      </c>
      <c r="B298" s="19" t="s">
        <v>368</v>
      </c>
      <c r="C298" s="7">
        <v>2018</v>
      </c>
      <c r="D298" s="9" t="s">
        <v>6</v>
      </c>
      <c r="E298" s="9" t="s">
        <v>255</v>
      </c>
      <c r="F298" s="53">
        <v>16.8368</v>
      </c>
    </row>
    <row r="299" spans="1:6">
      <c r="A299" s="20" t="s">
        <v>3</v>
      </c>
      <c r="B299" s="19" t="s">
        <v>336</v>
      </c>
      <c r="C299" s="7">
        <v>2019</v>
      </c>
      <c r="D299" s="9" t="s">
        <v>6</v>
      </c>
      <c r="E299" s="9" t="s">
        <v>255</v>
      </c>
      <c r="F299" s="53">
        <v>16.635300000000001</v>
      </c>
    </row>
    <row r="300" spans="1:6">
      <c r="A300" s="20" t="s">
        <v>4</v>
      </c>
      <c r="B300" s="19" t="s">
        <v>337</v>
      </c>
      <c r="C300" s="7">
        <v>2019</v>
      </c>
      <c r="D300" s="9" t="s">
        <v>6</v>
      </c>
      <c r="E300" s="9" t="s">
        <v>255</v>
      </c>
      <c r="F300" s="53">
        <v>17.154</v>
      </c>
    </row>
    <row r="301" spans="1:6">
      <c r="A301" s="19" t="s">
        <v>5</v>
      </c>
      <c r="B301" s="19" t="s">
        <v>338</v>
      </c>
      <c r="C301" s="7">
        <v>2019</v>
      </c>
      <c r="D301" s="9" t="s">
        <v>6</v>
      </c>
      <c r="E301" s="9" t="s">
        <v>255</v>
      </c>
      <c r="F301" s="53">
        <v>16.167400000000001</v>
      </c>
    </row>
    <row r="302" spans="1:6">
      <c r="A302" s="19" t="s">
        <v>6</v>
      </c>
      <c r="B302" s="19" t="s">
        <v>339</v>
      </c>
      <c r="C302" s="7">
        <v>2019</v>
      </c>
      <c r="D302" s="9" t="s">
        <v>6</v>
      </c>
      <c r="E302" s="9" t="s">
        <v>255</v>
      </c>
      <c r="F302" s="53">
        <v>13.7783</v>
      </c>
    </row>
    <row r="303" spans="1:6">
      <c r="A303" s="19" t="s">
        <v>7</v>
      </c>
      <c r="B303" s="19" t="s">
        <v>340</v>
      </c>
      <c r="C303" s="7">
        <v>2019</v>
      </c>
      <c r="D303" s="9" t="s">
        <v>6</v>
      </c>
      <c r="E303" s="9" t="s">
        <v>255</v>
      </c>
      <c r="F303" s="53">
        <v>16.4053</v>
      </c>
    </row>
    <row r="304" spans="1:6">
      <c r="A304" s="19" t="s">
        <v>8</v>
      </c>
      <c r="B304" s="19" t="s">
        <v>341</v>
      </c>
      <c r="C304" s="7">
        <v>2019</v>
      </c>
      <c r="D304" s="9" t="s">
        <v>6</v>
      </c>
      <c r="E304" s="9" t="s">
        <v>255</v>
      </c>
      <c r="F304" s="53">
        <v>18.572600000000001</v>
      </c>
    </row>
    <row r="305" spans="1:6">
      <c r="A305" s="19" t="s">
        <v>9</v>
      </c>
      <c r="B305" s="19" t="s">
        <v>342</v>
      </c>
      <c r="C305" s="7">
        <v>2019</v>
      </c>
      <c r="D305" s="9" t="s">
        <v>6</v>
      </c>
      <c r="E305" s="9" t="s">
        <v>255</v>
      </c>
      <c r="F305" s="53">
        <v>15.3734</v>
      </c>
    </row>
    <row r="306" spans="1:6">
      <c r="A306" s="19" t="s">
        <v>10</v>
      </c>
      <c r="B306" s="19" t="s">
        <v>343</v>
      </c>
      <c r="C306" s="7">
        <v>2019</v>
      </c>
      <c r="D306" s="9" t="s">
        <v>6</v>
      </c>
      <c r="E306" s="9" t="s">
        <v>255</v>
      </c>
      <c r="F306" s="53">
        <v>18.5303</v>
      </c>
    </row>
    <row r="307" spans="1:6">
      <c r="A307" s="19" t="s">
        <v>11</v>
      </c>
      <c r="B307" s="19" t="s">
        <v>344</v>
      </c>
      <c r="C307" s="7">
        <v>2019</v>
      </c>
      <c r="D307" s="9" t="s">
        <v>6</v>
      </c>
      <c r="E307" s="9" t="s">
        <v>255</v>
      </c>
      <c r="F307" s="53">
        <v>19.525500000000001</v>
      </c>
    </row>
    <row r="308" spans="1:6">
      <c r="A308" s="19" t="s">
        <v>12</v>
      </c>
      <c r="B308" s="19" t="s">
        <v>345</v>
      </c>
      <c r="C308" s="7">
        <v>2019</v>
      </c>
      <c r="D308" s="9" t="s">
        <v>6</v>
      </c>
      <c r="E308" s="9" t="s">
        <v>255</v>
      </c>
      <c r="F308" s="53">
        <v>12.0427</v>
      </c>
    </row>
    <row r="309" spans="1:6">
      <c r="A309" s="19" t="s">
        <v>13</v>
      </c>
      <c r="B309" s="19" t="s">
        <v>346</v>
      </c>
      <c r="C309" s="7">
        <v>2019</v>
      </c>
      <c r="D309" s="9" t="s">
        <v>6</v>
      </c>
      <c r="E309" s="9" t="s">
        <v>255</v>
      </c>
      <c r="F309" s="53">
        <v>17.937100000000001</v>
      </c>
    </row>
    <row r="310" spans="1:6">
      <c r="A310" s="19" t="s">
        <v>14</v>
      </c>
      <c r="B310" s="19" t="s">
        <v>347</v>
      </c>
      <c r="C310" s="7">
        <v>2019</v>
      </c>
      <c r="D310" s="9" t="s">
        <v>6</v>
      </c>
      <c r="E310" s="9" t="s">
        <v>255</v>
      </c>
      <c r="F310" s="53">
        <v>16.388100000000001</v>
      </c>
    </row>
    <row r="311" spans="1:6">
      <c r="A311" s="19" t="s">
        <v>15</v>
      </c>
      <c r="B311" s="19" t="s">
        <v>348</v>
      </c>
      <c r="C311" s="7">
        <v>2019</v>
      </c>
      <c r="D311" s="9" t="s">
        <v>6</v>
      </c>
      <c r="E311" s="9" t="s">
        <v>255</v>
      </c>
      <c r="F311" s="53">
        <v>19.076000000000001</v>
      </c>
    </row>
    <row r="312" spans="1:6">
      <c r="A312" s="19" t="s">
        <v>16</v>
      </c>
      <c r="B312" s="19" t="s">
        <v>349</v>
      </c>
      <c r="C312" s="7">
        <v>2019</v>
      </c>
      <c r="D312" s="9" t="s">
        <v>6</v>
      </c>
      <c r="E312" s="9" t="s">
        <v>255</v>
      </c>
      <c r="F312" s="53">
        <v>17.041</v>
      </c>
    </row>
    <row r="313" spans="1:6">
      <c r="A313" s="19" t="s">
        <v>17</v>
      </c>
      <c r="B313" s="19" t="s">
        <v>350</v>
      </c>
      <c r="C313" s="7">
        <v>2019</v>
      </c>
      <c r="D313" s="9" t="s">
        <v>6</v>
      </c>
      <c r="E313" s="9" t="s">
        <v>255</v>
      </c>
      <c r="F313" s="53">
        <v>15.075200000000001</v>
      </c>
    </row>
    <row r="314" spans="1:6">
      <c r="A314" s="19" t="s">
        <v>18</v>
      </c>
      <c r="B314" s="19" t="s">
        <v>351</v>
      </c>
      <c r="C314" s="7">
        <v>2019</v>
      </c>
      <c r="D314" s="9" t="s">
        <v>6</v>
      </c>
      <c r="E314" s="9" t="s">
        <v>255</v>
      </c>
      <c r="F314" s="53">
        <v>16.854099999999999</v>
      </c>
    </row>
    <row r="315" spans="1:6">
      <c r="A315" s="19" t="s">
        <v>19</v>
      </c>
      <c r="B315" s="19" t="s">
        <v>352</v>
      </c>
      <c r="C315" s="7">
        <v>2019</v>
      </c>
      <c r="D315" s="9" t="s">
        <v>6</v>
      </c>
      <c r="E315" s="9" t="s">
        <v>255</v>
      </c>
      <c r="F315" s="53">
        <v>17.325600000000001</v>
      </c>
    </row>
    <row r="316" spans="1:6">
      <c r="A316" s="19" t="s">
        <v>20</v>
      </c>
      <c r="B316" s="19" t="s">
        <v>353</v>
      </c>
      <c r="C316" s="7">
        <v>2019</v>
      </c>
      <c r="D316" s="9" t="s">
        <v>6</v>
      </c>
      <c r="E316" s="9" t="s">
        <v>255</v>
      </c>
      <c r="F316" s="53">
        <v>15.749499999999999</v>
      </c>
    </row>
    <row r="317" spans="1:6">
      <c r="A317" s="19" t="s">
        <v>21</v>
      </c>
      <c r="B317" s="19" t="s">
        <v>354</v>
      </c>
      <c r="C317" s="7">
        <v>2019</v>
      </c>
      <c r="D317" s="9" t="s">
        <v>6</v>
      </c>
      <c r="E317" s="9" t="s">
        <v>255</v>
      </c>
      <c r="F317" s="53">
        <v>16.629799999999999</v>
      </c>
    </row>
    <row r="318" spans="1:6">
      <c r="A318" s="19" t="s">
        <v>22</v>
      </c>
      <c r="B318" s="19" t="s">
        <v>355</v>
      </c>
      <c r="C318" s="7">
        <v>2019</v>
      </c>
      <c r="D318" s="9" t="s">
        <v>6</v>
      </c>
      <c r="E318" s="9" t="s">
        <v>255</v>
      </c>
      <c r="F318" s="53">
        <v>15.0634</v>
      </c>
    </row>
    <row r="319" spans="1:6">
      <c r="A319" s="19" t="s">
        <v>23</v>
      </c>
      <c r="B319" s="19" t="s">
        <v>356</v>
      </c>
      <c r="C319" s="7">
        <v>2019</v>
      </c>
      <c r="D319" s="9" t="s">
        <v>6</v>
      </c>
      <c r="E319" s="9" t="s">
        <v>255</v>
      </c>
      <c r="F319" s="53">
        <v>15.8018</v>
      </c>
    </row>
    <row r="320" spans="1:6">
      <c r="A320" s="19" t="s">
        <v>24</v>
      </c>
      <c r="B320" s="19" t="s">
        <v>357</v>
      </c>
      <c r="C320" s="7">
        <v>2019</v>
      </c>
      <c r="D320" s="9" t="s">
        <v>6</v>
      </c>
      <c r="E320" s="9" t="s">
        <v>255</v>
      </c>
      <c r="F320" s="53">
        <v>17.811900000000001</v>
      </c>
    </row>
    <row r="321" spans="1:6">
      <c r="A321" s="19" t="s">
        <v>25</v>
      </c>
      <c r="B321" s="19" t="s">
        <v>358</v>
      </c>
      <c r="C321" s="7">
        <v>2019</v>
      </c>
      <c r="D321" s="9" t="s">
        <v>6</v>
      </c>
      <c r="E321" s="9" t="s">
        <v>255</v>
      </c>
      <c r="F321" s="53">
        <v>14.1869</v>
      </c>
    </row>
    <row r="322" spans="1:6">
      <c r="A322" s="19" t="s">
        <v>26</v>
      </c>
      <c r="B322" s="19" t="s">
        <v>359</v>
      </c>
      <c r="C322" s="7">
        <v>2019</v>
      </c>
      <c r="D322" s="9" t="s">
        <v>6</v>
      </c>
      <c r="E322" s="9" t="s">
        <v>255</v>
      </c>
      <c r="F322" s="53">
        <v>14.801</v>
      </c>
    </row>
    <row r="323" spans="1:6">
      <c r="A323" s="19" t="s">
        <v>27</v>
      </c>
      <c r="B323" s="19" t="s">
        <v>360</v>
      </c>
      <c r="C323" s="7">
        <v>2019</v>
      </c>
      <c r="D323" s="9" t="s">
        <v>6</v>
      </c>
      <c r="E323" s="9" t="s">
        <v>255</v>
      </c>
      <c r="F323" s="53">
        <v>16.064299999999999</v>
      </c>
    </row>
    <row r="324" spans="1:6">
      <c r="A324" s="19" t="s">
        <v>28</v>
      </c>
      <c r="B324" s="19" t="s">
        <v>361</v>
      </c>
      <c r="C324" s="7">
        <v>2019</v>
      </c>
      <c r="D324" s="9" t="s">
        <v>6</v>
      </c>
      <c r="E324" s="9" t="s">
        <v>255</v>
      </c>
      <c r="F324" s="53">
        <v>16.070699999999999</v>
      </c>
    </row>
    <row r="325" spans="1:6">
      <c r="A325" s="19" t="s">
        <v>29</v>
      </c>
      <c r="B325" s="19" t="s">
        <v>362</v>
      </c>
      <c r="C325" s="7">
        <v>2019</v>
      </c>
      <c r="D325" s="9" t="s">
        <v>6</v>
      </c>
      <c r="E325" s="9" t="s">
        <v>255</v>
      </c>
      <c r="F325" s="53">
        <v>17.209499999999998</v>
      </c>
    </row>
    <row r="326" spans="1:6">
      <c r="A326" s="19" t="s">
        <v>30</v>
      </c>
      <c r="B326" s="19" t="s">
        <v>363</v>
      </c>
      <c r="C326" s="7">
        <v>2019</v>
      </c>
      <c r="D326" s="9" t="s">
        <v>6</v>
      </c>
      <c r="E326" s="9" t="s">
        <v>255</v>
      </c>
      <c r="F326" s="53">
        <v>17.5078</v>
      </c>
    </row>
    <row r="327" spans="1:6">
      <c r="A327" s="19" t="s">
        <v>31</v>
      </c>
      <c r="B327" s="19" t="s">
        <v>364</v>
      </c>
      <c r="C327" s="7">
        <v>2019</v>
      </c>
      <c r="D327" s="9" t="s">
        <v>6</v>
      </c>
      <c r="E327" s="9" t="s">
        <v>255</v>
      </c>
      <c r="F327" s="53">
        <v>15.5855</v>
      </c>
    </row>
    <row r="328" spans="1:6">
      <c r="A328" s="19" t="s">
        <v>32</v>
      </c>
      <c r="B328" s="19" t="s">
        <v>365</v>
      </c>
      <c r="C328" s="7">
        <v>2019</v>
      </c>
      <c r="D328" s="9" t="s">
        <v>6</v>
      </c>
      <c r="E328" s="9" t="s">
        <v>255</v>
      </c>
      <c r="F328" s="53">
        <v>18.349599999999999</v>
      </c>
    </row>
    <row r="329" spans="1:6">
      <c r="A329" s="19" t="s">
        <v>33</v>
      </c>
      <c r="B329" s="19" t="s">
        <v>366</v>
      </c>
      <c r="C329" s="7">
        <v>2019</v>
      </c>
      <c r="D329" s="9" t="s">
        <v>6</v>
      </c>
      <c r="E329" s="9" t="s">
        <v>255</v>
      </c>
      <c r="F329" s="53">
        <v>18.108000000000001</v>
      </c>
    </row>
    <row r="330" spans="1:6">
      <c r="A330" s="19" t="s">
        <v>34</v>
      </c>
      <c r="B330" s="19" t="s">
        <v>367</v>
      </c>
      <c r="C330" s="7">
        <v>2019</v>
      </c>
      <c r="D330" s="9" t="s">
        <v>6</v>
      </c>
      <c r="E330" s="9" t="s">
        <v>255</v>
      </c>
      <c r="F330" s="53">
        <v>15.8947</v>
      </c>
    </row>
    <row r="331" spans="1:6">
      <c r="A331" s="19" t="s">
        <v>35</v>
      </c>
      <c r="B331" s="19" t="s">
        <v>368</v>
      </c>
      <c r="C331" s="7">
        <v>2019</v>
      </c>
      <c r="D331" s="9" t="s">
        <v>6</v>
      </c>
      <c r="E331" s="9" t="s">
        <v>255</v>
      </c>
      <c r="F331" s="53">
        <v>15.596</v>
      </c>
    </row>
    <row r="332" spans="1:6">
      <c r="A332" s="20" t="s">
        <v>3</v>
      </c>
      <c r="B332" s="19" t="s">
        <v>336</v>
      </c>
      <c r="C332" s="7">
        <v>2020</v>
      </c>
      <c r="D332" s="9" t="s">
        <v>6</v>
      </c>
      <c r="E332" s="9" t="s">
        <v>255</v>
      </c>
      <c r="F332" s="53">
        <v>14.512499999999999</v>
      </c>
    </row>
    <row r="333" spans="1:6">
      <c r="A333" s="20" t="s">
        <v>4</v>
      </c>
      <c r="B333" s="19" t="s">
        <v>337</v>
      </c>
      <c r="C333" s="7">
        <v>2020</v>
      </c>
      <c r="D333" s="9" t="s">
        <v>6</v>
      </c>
      <c r="E333" s="9" t="s">
        <v>255</v>
      </c>
      <c r="F333" s="53">
        <v>15.5036</v>
      </c>
    </row>
    <row r="334" spans="1:6">
      <c r="A334" s="19" t="s">
        <v>5</v>
      </c>
      <c r="B334" s="19" t="s">
        <v>338</v>
      </c>
      <c r="C334" s="7">
        <v>2020</v>
      </c>
      <c r="D334" s="9" t="s">
        <v>6</v>
      </c>
      <c r="E334" s="9" t="s">
        <v>255</v>
      </c>
      <c r="F334" s="53">
        <v>10.765599999999999</v>
      </c>
    </row>
    <row r="335" spans="1:6">
      <c r="A335" s="19" t="s">
        <v>6</v>
      </c>
      <c r="B335" s="19" t="s">
        <v>339</v>
      </c>
      <c r="C335" s="7">
        <v>2020</v>
      </c>
      <c r="D335" s="9" t="s">
        <v>6</v>
      </c>
      <c r="E335" s="9" t="s">
        <v>255</v>
      </c>
      <c r="F335" s="53">
        <v>11.8751</v>
      </c>
    </row>
    <row r="336" spans="1:6">
      <c r="A336" s="19" t="s">
        <v>7</v>
      </c>
      <c r="B336" s="19" t="s">
        <v>340</v>
      </c>
      <c r="C336" s="7">
        <v>2020</v>
      </c>
      <c r="D336" s="9" t="s">
        <v>6</v>
      </c>
      <c r="E336" s="9" t="s">
        <v>255</v>
      </c>
      <c r="F336" s="53">
        <v>12.9811</v>
      </c>
    </row>
    <row r="337" spans="1:6">
      <c r="A337" s="19" t="s">
        <v>8</v>
      </c>
      <c r="B337" s="19" t="s">
        <v>341</v>
      </c>
      <c r="C337" s="7">
        <v>2020</v>
      </c>
      <c r="D337" s="9" t="s">
        <v>6</v>
      </c>
      <c r="E337" s="9" t="s">
        <v>255</v>
      </c>
      <c r="F337" s="53">
        <v>16.757200000000001</v>
      </c>
    </row>
    <row r="338" spans="1:6">
      <c r="A338" s="19" t="s">
        <v>9</v>
      </c>
      <c r="B338" s="19" t="s">
        <v>342</v>
      </c>
      <c r="C338" s="7">
        <v>2020</v>
      </c>
      <c r="D338" s="9" t="s">
        <v>6</v>
      </c>
      <c r="E338" s="9" t="s">
        <v>255</v>
      </c>
      <c r="F338" s="53">
        <v>14.8705</v>
      </c>
    </row>
    <row r="339" spans="1:6">
      <c r="A339" s="19" t="s">
        <v>10</v>
      </c>
      <c r="B339" s="19" t="s">
        <v>343</v>
      </c>
      <c r="C339" s="7">
        <v>2020</v>
      </c>
      <c r="D339" s="9" t="s">
        <v>6</v>
      </c>
      <c r="E339" s="9" t="s">
        <v>255</v>
      </c>
      <c r="F339" s="53">
        <v>16.8931</v>
      </c>
    </row>
    <row r="340" spans="1:6">
      <c r="A340" s="19" t="s">
        <v>11</v>
      </c>
      <c r="B340" s="19" t="s">
        <v>344</v>
      </c>
      <c r="C340" s="7">
        <v>2020</v>
      </c>
      <c r="D340" s="9" t="s">
        <v>6</v>
      </c>
      <c r="E340" s="9" t="s">
        <v>255</v>
      </c>
      <c r="F340" s="53">
        <v>17.375399999999999</v>
      </c>
    </row>
    <row r="341" spans="1:6">
      <c r="A341" s="19" t="s">
        <v>12</v>
      </c>
      <c r="B341" s="19" t="s">
        <v>345</v>
      </c>
      <c r="C341" s="7">
        <v>2020</v>
      </c>
      <c r="D341" s="9" t="s">
        <v>6</v>
      </c>
      <c r="E341" s="9" t="s">
        <v>255</v>
      </c>
      <c r="F341" s="53">
        <v>9.6151</v>
      </c>
    </row>
    <row r="342" spans="1:6">
      <c r="A342" s="19" t="s">
        <v>13</v>
      </c>
      <c r="B342" s="19" t="s">
        <v>346</v>
      </c>
      <c r="C342" s="7">
        <v>2020</v>
      </c>
      <c r="D342" s="9" t="s">
        <v>6</v>
      </c>
      <c r="E342" s="9" t="s">
        <v>255</v>
      </c>
      <c r="F342" s="53">
        <v>16.939499999999999</v>
      </c>
    </row>
    <row r="343" spans="1:6">
      <c r="A343" s="19" t="s">
        <v>14</v>
      </c>
      <c r="B343" s="19" t="s">
        <v>347</v>
      </c>
      <c r="C343" s="7">
        <v>2020</v>
      </c>
      <c r="D343" s="9" t="s">
        <v>6</v>
      </c>
      <c r="E343" s="9" t="s">
        <v>255</v>
      </c>
      <c r="F343" s="53">
        <v>13.8765</v>
      </c>
    </row>
    <row r="344" spans="1:6">
      <c r="A344" s="19" t="s">
        <v>15</v>
      </c>
      <c r="B344" s="19" t="s">
        <v>348</v>
      </c>
      <c r="C344" s="7">
        <v>2020</v>
      </c>
      <c r="D344" s="9" t="s">
        <v>6</v>
      </c>
      <c r="E344" s="9" t="s">
        <v>255</v>
      </c>
      <c r="F344" s="53">
        <v>17.726800000000001</v>
      </c>
    </row>
    <row r="345" spans="1:6">
      <c r="A345" s="19" t="s">
        <v>16</v>
      </c>
      <c r="B345" s="19" t="s">
        <v>349</v>
      </c>
      <c r="C345" s="7">
        <v>2020</v>
      </c>
      <c r="D345" s="9" t="s">
        <v>6</v>
      </c>
      <c r="E345" s="9" t="s">
        <v>255</v>
      </c>
      <c r="F345" s="53">
        <v>12.408899999999999</v>
      </c>
    </row>
    <row r="346" spans="1:6">
      <c r="A346" s="19" t="s">
        <v>17</v>
      </c>
      <c r="B346" s="19" t="s">
        <v>350</v>
      </c>
      <c r="C346" s="7">
        <v>2020</v>
      </c>
      <c r="D346" s="9" t="s">
        <v>6</v>
      </c>
      <c r="E346" s="9" t="s">
        <v>255</v>
      </c>
      <c r="F346" s="53">
        <v>12.3345</v>
      </c>
    </row>
    <row r="347" spans="1:6">
      <c r="A347" s="19" t="s">
        <v>18</v>
      </c>
      <c r="B347" s="19" t="s">
        <v>351</v>
      </c>
      <c r="C347" s="7">
        <v>2020</v>
      </c>
      <c r="D347" s="9" t="s">
        <v>6</v>
      </c>
      <c r="E347" s="9" t="s">
        <v>255</v>
      </c>
      <c r="F347" s="53">
        <v>14.777799999999999</v>
      </c>
    </row>
    <row r="348" spans="1:6">
      <c r="A348" s="19" t="s">
        <v>19</v>
      </c>
      <c r="B348" s="19" t="s">
        <v>352</v>
      </c>
      <c r="C348" s="7">
        <v>2020</v>
      </c>
      <c r="D348" s="9" t="s">
        <v>6</v>
      </c>
      <c r="E348" s="9" t="s">
        <v>255</v>
      </c>
      <c r="F348" s="53">
        <v>15.631399999999999</v>
      </c>
    </row>
    <row r="349" spans="1:6">
      <c r="A349" s="19" t="s">
        <v>20</v>
      </c>
      <c r="B349" s="19" t="s">
        <v>353</v>
      </c>
      <c r="C349" s="7">
        <v>2020</v>
      </c>
      <c r="D349" s="9" t="s">
        <v>6</v>
      </c>
      <c r="E349" s="9" t="s">
        <v>255</v>
      </c>
      <c r="F349" s="53">
        <v>13.608000000000001</v>
      </c>
    </row>
    <row r="350" spans="1:6">
      <c r="A350" s="19" t="s">
        <v>21</v>
      </c>
      <c r="B350" s="19" t="s">
        <v>354</v>
      </c>
      <c r="C350" s="7">
        <v>2020</v>
      </c>
      <c r="D350" s="9" t="s">
        <v>6</v>
      </c>
      <c r="E350" s="9" t="s">
        <v>255</v>
      </c>
      <c r="F350" s="53">
        <v>15.2943</v>
      </c>
    </row>
    <row r="351" spans="1:6">
      <c r="A351" s="19" t="s">
        <v>22</v>
      </c>
      <c r="B351" s="19" t="s">
        <v>355</v>
      </c>
      <c r="C351" s="7">
        <v>2020</v>
      </c>
      <c r="D351" s="9" t="s">
        <v>6</v>
      </c>
      <c r="E351" s="9" t="s">
        <v>255</v>
      </c>
      <c r="F351" s="53">
        <v>11.7837</v>
      </c>
    </row>
    <row r="352" spans="1:6">
      <c r="A352" s="19" t="s">
        <v>23</v>
      </c>
      <c r="B352" s="19" t="s">
        <v>356</v>
      </c>
      <c r="C352" s="7">
        <v>2020</v>
      </c>
      <c r="D352" s="9" t="s">
        <v>6</v>
      </c>
      <c r="E352" s="9" t="s">
        <v>255</v>
      </c>
      <c r="F352" s="53">
        <v>14.0631</v>
      </c>
    </row>
    <row r="353" spans="1:6">
      <c r="A353" s="19" t="s">
        <v>24</v>
      </c>
      <c r="B353" s="19" t="s">
        <v>357</v>
      </c>
      <c r="C353" s="7">
        <v>2020</v>
      </c>
      <c r="D353" s="9" t="s">
        <v>6</v>
      </c>
      <c r="E353" s="9" t="s">
        <v>255</v>
      </c>
      <c r="F353" s="53">
        <v>16.9224</v>
      </c>
    </row>
    <row r="354" spans="1:6">
      <c r="A354" s="19" t="s">
        <v>25</v>
      </c>
      <c r="B354" s="19" t="s">
        <v>358</v>
      </c>
      <c r="C354" s="7">
        <v>2020</v>
      </c>
      <c r="D354" s="9" t="s">
        <v>6</v>
      </c>
      <c r="E354" s="9" t="s">
        <v>255</v>
      </c>
      <c r="F354" s="53">
        <v>12.7784</v>
      </c>
    </row>
    <row r="355" spans="1:6">
      <c r="A355" s="19" t="s">
        <v>26</v>
      </c>
      <c r="B355" s="19" t="s">
        <v>359</v>
      </c>
      <c r="C355" s="7">
        <v>2020</v>
      </c>
      <c r="D355" s="9" t="s">
        <v>6</v>
      </c>
      <c r="E355" s="9" t="s">
        <v>255</v>
      </c>
      <c r="F355" s="53">
        <v>11.2407</v>
      </c>
    </row>
    <row r="356" spans="1:6">
      <c r="A356" s="19" t="s">
        <v>27</v>
      </c>
      <c r="B356" s="19" t="s">
        <v>360</v>
      </c>
      <c r="C356" s="7">
        <v>2020</v>
      </c>
      <c r="D356" s="9" t="s">
        <v>6</v>
      </c>
      <c r="E356" s="9" t="s">
        <v>255</v>
      </c>
      <c r="F356" s="53">
        <v>14.5458</v>
      </c>
    </row>
    <row r="357" spans="1:6">
      <c r="A357" s="19" t="s">
        <v>28</v>
      </c>
      <c r="B357" s="19" t="s">
        <v>361</v>
      </c>
      <c r="C357" s="7">
        <v>2020</v>
      </c>
      <c r="D357" s="9" t="s">
        <v>6</v>
      </c>
      <c r="E357" s="9" t="s">
        <v>255</v>
      </c>
      <c r="F357" s="53">
        <v>13.9732</v>
      </c>
    </row>
    <row r="358" spans="1:6">
      <c r="A358" s="19" t="s">
        <v>29</v>
      </c>
      <c r="B358" s="19" t="s">
        <v>362</v>
      </c>
      <c r="C358" s="7">
        <v>2020</v>
      </c>
      <c r="D358" s="9" t="s">
        <v>6</v>
      </c>
      <c r="E358" s="9" t="s">
        <v>255</v>
      </c>
      <c r="F358" s="53">
        <v>13.392899999999999</v>
      </c>
    </row>
    <row r="359" spans="1:6">
      <c r="A359" s="19" t="s">
        <v>30</v>
      </c>
      <c r="B359" s="19" t="s">
        <v>363</v>
      </c>
      <c r="C359" s="7">
        <v>2020</v>
      </c>
      <c r="D359" s="9" t="s">
        <v>6</v>
      </c>
      <c r="E359" s="9" t="s">
        <v>255</v>
      </c>
      <c r="F359" s="53">
        <v>15.2331</v>
      </c>
    </row>
    <row r="360" spans="1:6">
      <c r="A360" s="19" t="s">
        <v>31</v>
      </c>
      <c r="B360" s="19" t="s">
        <v>364</v>
      </c>
      <c r="C360" s="7">
        <v>2020</v>
      </c>
      <c r="D360" s="9" t="s">
        <v>6</v>
      </c>
      <c r="E360" s="9" t="s">
        <v>255</v>
      </c>
      <c r="F360" s="53">
        <v>13.716799999999999</v>
      </c>
    </row>
    <row r="361" spans="1:6">
      <c r="A361" s="19" t="s">
        <v>32</v>
      </c>
      <c r="B361" s="19" t="s">
        <v>365</v>
      </c>
      <c r="C361" s="7">
        <v>2020</v>
      </c>
      <c r="D361" s="9" t="s">
        <v>6</v>
      </c>
      <c r="E361" s="9" t="s">
        <v>255</v>
      </c>
      <c r="F361" s="53">
        <v>17.110600000000002</v>
      </c>
    </row>
    <row r="362" spans="1:6">
      <c r="A362" s="19" t="s">
        <v>33</v>
      </c>
      <c r="B362" s="19" t="s">
        <v>366</v>
      </c>
      <c r="C362" s="7">
        <v>2020</v>
      </c>
      <c r="D362" s="9" t="s">
        <v>6</v>
      </c>
      <c r="E362" s="9" t="s">
        <v>255</v>
      </c>
      <c r="F362" s="53">
        <v>16.208300000000001</v>
      </c>
    </row>
    <row r="363" spans="1:6">
      <c r="A363" s="19" t="s">
        <v>34</v>
      </c>
      <c r="B363" s="19" t="s">
        <v>367</v>
      </c>
      <c r="C363" s="7">
        <v>2020</v>
      </c>
      <c r="D363" s="9" t="s">
        <v>6</v>
      </c>
      <c r="E363" s="9" t="s">
        <v>255</v>
      </c>
      <c r="F363" s="53">
        <v>14.418200000000001</v>
      </c>
    </row>
    <row r="364" spans="1:6">
      <c r="A364" s="19" t="s">
        <v>35</v>
      </c>
      <c r="B364" s="19" t="s">
        <v>368</v>
      </c>
      <c r="C364" s="7">
        <v>2020</v>
      </c>
      <c r="D364" s="9" t="s">
        <v>6</v>
      </c>
      <c r="E364" s="9" t="s">
        <v>255</v>
      </c>
      <c r="F364" s="53">
        <v>15.175599999999999</v>
      </c>
    </row>
    <row r="365" spans="1:6">
      <c r="A365" s="20" t="s">
        <v>3</v>
      </c>
      <c r="B365" s="19" t="s">
        <v>336</v>
      </c>
      <c r="C365" s="7">
        <v>2021</v>
      </c>
      <c r="D365" s="9" t="s">
        <v>6</v>
      </c>
      <c r="E365" s="9" t="s">
        <v>255</v>
      </c>
      <c r="F365" s="53">
        <v>15.3</v>
      </c>
    </row>
    <row r="366" spans="1:6">
      <c r="A366" s="20" t="s">
        <v>4</v>
      </c>
      <c r="B366" s="19" t="s">
        <v>337</v>
      </c>
      <c r="C366" s="7">
        <v>2021</v>
      </c>
      <c r="D366" s="9" t="s">
        <v>6</v>
      </c>
      <c r="E366" s="9" t="s">
        <v>255</v>
      </c>
      <c r="F366" s="53">
        <v>16</v>
      </c>
    </row>
    <row r="367" spans="1:6">
      <c r="A367" s="19" t="s">
        <v>5</v>
      </c>
      <c r="B367" s="19" t="s">
        <v>338</v>
      </c>
      <c r="C367" s="7">
        <v>2021</v>
      </c>
      <c r="D367" s="9" t="s">
        <v>6</v>
      </c>
      <c r="E367" s="9" t="s">
        <v>255</v>
      </c>
      <c r="F367" s="53">
        <v>13.3</v>
      </c>
    </row>
    <row r="368" spans="1:6">
      <c r="A368" s="19" t="s">
        <v>6</v>
      </c>
      <c r="B368" s="19" t="s">
        <v>339</v>
      </c>
      <c r="C368" s="7">
        <v>2021</v>
      </c>
      <c r="D368" s="9" t="s">
        <v>6</v>
      </c>
      <c r="E368" s="9" t="s">
        <v>255</v>
      </c>
      <c r="F368" s="53">
        <v>13.2</v>
      </c>
    </row>
    <row r="369" spans="1:6">
      <c r="A369" s="19" t="s">
        <v>7</v>
      </c>
      <c r="B369" s="19" t="s">
        <v>340</v>
      </c>
      <c r="C369" s="7">
        <v>2021</v>
      </c>
      <c r="D369" s="9" t="s">
        <v>6</v>
      </c>
      <c r="E369" s="9" t="s">
        <v>255</v>
      </c>
      <c r="F369" s="53">
        <v>13.6</v>
      </c>
    </row>
    <row r="370" spans="1:6">
      <c r="A370" s="19" t="s">
        <v>8</v>
      </c>
      <c r="B370" s="19" t="s">
        <v>341</v>
      </c>
      <c r="C370" s="7">
        <v>2021</v>
      </c>
      <c r="D370" s="9" t="s">
        <v>6</v>
      </c>
      <c r="E370" s="9" t="s">
        <v>255</v>
      </c>
      <c r="F370" s="53">
        <v>16.600000000000001</v>
      </c>
    </row>
    <row r="371" spans="1:6">
      <c r="A371" s="19" t="s">
        <v>9</v>
      </c>
      <c r="B371" s="19" t="s">
        <v>342</v>
      </c>
      <c r="C371" s="7">
        <v>2021</v>
      </c>
      <c r="D371" s="9" t="s">
        <v>6</v>
      </c>
      <c r="E371" s="9" t="s">
        <v>255</v>
      </c>
      <c r="F371" s="53">
        <v>13.6</v>
      </c>
    </row>
    <row r="372" spans="1:6">
      <c r="A372" s="19" t="s">
        <v>10</v>
      </c>
      <c r="B372" s="19" t="s">
        <v>343</v>
      </c>
      <c r="C372" s="7">
        <v>2021</v>
      </c>
      <c r="D372" s="9" t="s">
        <v>6</v>
      </c>
      <c r="E372" s="9" t="s">
        <v>255</v>
      </c>
      <c r="F372" s="53">
        <v>17.399999999999999</v>
      </c>
    </row>
    <row r="373" spans="1:6">
      <c r="A373" s="19" t="s">
        <v>11</v>
      </c>
      <c r="B373" s="19" t="s">
        <v>344</v>
      </c>
      <c r="C373" s="7">
        <v>2021</v>
      </c>
      <c r="D373" s="9" t="s">
        <v>6</v>
      </c>
      <c r="E373" s="9" t="s">
        <v>255</v>
      </c>
      <c r="F373" s="53">
        <v>18.2</v>
      </c>
    </row>
    <row r="374" spans="1:6">
      <c r="A374" s="19" t="s">
        <v>12</v>
      </c>
      <c r="B374" s="19" t="s">
        <v>345</v>
      </c>
      <c r="C374" s="7">
        <v>2021</v>
      </c>
      <c r="D374" s="9" t="s">
        <v>6</v>
      </c>
      <c r="E374" s="9" t="s">
        <v>255</v>
      </c>
      <c r="F374" s="53">
        <v>10.6</v>
      </c>
    </row>
    <row r="375" spans="1:6">
      <c r="A375" s="19" t="s">
        <v>13</v>
      </c>
      <c r="B375" s="19" t="s">
        <v>346</v>
      </c>
      <c r="C375" s="7">
        <v>2021</v>
      </c>
      <c r="D375" s="9" t="s">
        <v>6</v>
      </c>
      <c r="E375" s="9" t="s">
        <v>255</v>
      </c>
      <c r="F375" s="53">
        <v>17.600000000000001</v>
      </c>
    </row>
    <row r="376" spans="1:6">
      <c r="A376" s="19" t="s">
        <v>14</v>
      </c>
      <c r="B376" s="19" t="s">
        <v>347</v>
      </c>
      <c r="C376" s="7">
        <v>2021</v>
      </c>
      <c r="D376" s="9" t="s">
        <v>6</v>
      </c>
      <c r="E376" s="9" t="s">
        <v>255</v>
      </c>
      <c r="F376" s="53">
        <v>15.9</v>
      </c>
    </row>
    <row r="377" spans="1:6">
      <c r="A377" s="19" t="s">
        <v>15</v>
      </c>
      <c r="B377" s="19" t="s">
        <v>348</v>
      </c>
      <c r="C377" s="7">
        <v>2021</v>
      </c>
      <c r="D377" s="9" t="s">
        <v>6</v>
      </c>
      <c r="E377" s="9" t="s">
        <v>255</v>
      </c>
      <c r="F377" s="53">
        <v>18</v>
      </c>
    </row>
    <row r="378" spans="1:6">
      <c r="A378" s="19" t="s">
        <v>16</v>
      </c>
      <c r="B378" s="19" t="s">
        <v>349</v>
      </c>
      <c r="C378" s="7">
        <v>2021</v>
      </c>
      <c r="D378" s="9" t="s">
        <v>6</v>
      </c>
      <c r="E378" s="9" t="s">
        <v>255</v>
      </c>
      <c r="F378" s="53">
        <v>15.1</v>
      </c>
    </row>
    <row r="379" spans="1:6">
      <c r="A379" s="19" t="s">
        <v>17</v>
      </c>
      <c r="B379" s="19" t="s">
        <v>350</v>
      </c>
      <c r="C379" s="7">
        <v>2021</v>
      </c>
      <c r="D379" s="9" t="s">
        <v>6</v>
      </c>
      <c r="E379" s="9" t="s">
        <v>255</v>
      </c>
      <c r="F379" s="53">
        <v>14</v>
      </c>
    </row>
    <row r="380" spans="1:6">
      <c r="A380" s="19" t="s">
        <v>18</v>
      </c>
      <c r="B380" s="19" t="s">
        <v>351</v>
      </c>
      <c r="C380" s="7">
        <v>2021</v>
      </c>
      <c r="D380" s="9" t="s">
        <v>6</v>
      </c>
      <c r="E380" s="9" t="s">
        <v>255</v>
      </c>
      <c r="F380" s="53">
        <v>15</v>
      </c>
    </row>
    <row r="381" spans="1:6">
      <c r="A381" s="19" t="s">
        <v>19</v>
      </c>
      <c r="B381" s="19" t="s">
        <v>352</v>
      </c>
      <c r="C381" s="7">
        <v>2021</v>
      </c>
      <c r="D381" s="9" t="s">
        <v>6</v>
      </c>
      <c r="E381" s="9" t="s">
        <v>255</v>
      </c>
      <c r="F381" s="53">
        <v>15.8</v>
      </c>
    </row>
    <row r="382" spans="1:6">
      <c r="A382" s="19" t="s">
        <v>20</v>
      </c>
      <c r="B382" s="19" t="s">
        <v>353</v>
      </c>
      <c r="C382" s="7">
        <v>2021</v>
      </c>
      <c r="D382" s="9" t="s">
        <v>6</v>
      </c>
      <c r="E382" s="9" t="s">
        <v>255</v>
      </c>
      <c r="F382" s="53">
        <v>14.9</v>
      </c>
    </row>
    <row r="383" spans="1:6">
      <c r="A383" s="19" t="s">
        <v>21</v>
      </c>
      <c r="B383" s="19" t="s">
        <v>354</v>
      </c>
      <c r="C383" s="7">
        <v>2021</v>
      </c>
      <c r="D383" s="9" t="s">
        <v>6</v>
      </c>
      <c r="E383" s="9" t="s">
        <v>255</v>
      </c>
      <c r="F383" s="53">
        <v>15.6</v>
      </c>
    </row>
    <row r="384" spans="1:6">
      <c r="A384" s="19" t="s">
        <v>22</v>
      </c>
      <c r="B384" s="19" t="s">
        <v>355</v>
      </c>
      <c r="C384" s="7">
        <v>2021</v>
      </c>
      <c r="D384" s="9" t="s">
        <v>6</v>
      </c>
      <c r="E384" s="9" t="s">
        <v>255</v>
      </c>
      <c r="F384" s="53">
        <v>12.7</v>
      </c>
    </row>
    <row r="385" spans="1:6">
      <c r="A385" s="19" t="s">
        <v>23</v>
      </c>
      <c r="B385" s="19" t="s">
        <v>356</v>
      </c>
      <c r="C385" s="7">
        <v>2021</v>
      </c>
      <c r="D385" s="9" t="s">
        <v>6</v>
      </c>
      <c r="E385" s="9" t="s">
        <v>255</v>
      </c>
      <c r="F385" s="53">
        <v>16</v>
      </c>
    </row>
    <row r="386" spans="1:6">
      <c r="A386" s="19" t="s">
        <v>24</v>
      </c>
      <c r="B386" s="19" t="s">
        <v>357</v>
      </c>
      <c r="C386" s="7">
        <v>2021</v>
      </c>
      <c r="D386" s="9" t="s">
        <v>6</v>
      </c>
      <c r="E386" s="9" t="s">
        <v>255</v>
      </c>
      <c r="F386" s="53">
        <v>17.5</v>
      </c>
    </row>
    <row r="387" spans="1:6">
      <c r="A387" s="19" t="s">
        <v>25</v>
      </c>
      <c r="B387" s="19" t="s">
        <v>358</v>
      </c>
      <c r="C387" s="7">
        <v>2021</v>
      </c>
      <c r="D387" s="9" t="s">
        <v>6</v>
      </c>
      <c r="E387" s="9" t="s">
        <v>255</v>
      </c>
      <c r="F387" s="53">
        <v>12.7</v>
      </c>
    </row>
    <row r="388" spans="1:6">
      <c r="A388" s="19" t="s">
        <v>26</v>
      </c>
      <c r="B388" s="19" t="s">
        <v>359</v>
      </c>
      <c r="C388" s="7">
        <v>2021</v>
      </c>
      <c r="D388" s="9" t="s">
        <v>6</v>
      </c>
      <c r="E388" s="9" t="s">
        <v>255</v>
      </c>
      <c r="F388" s="53">
        <v>13.6</v>
      </c>
    </row>
    <row r="389" spans="1:6">
      <c r="A389" s="19" t="s">
        <v>27</v>
      </c>
      <c r="B389" s="19" t="s">
        <v>360</v>
      </c>
      <c r="C389" s="7">
        <v>2021</v>
      </c>
      <c r="D389" s="9" t="s">
        <v>6</v>
      </c>
      <c r="E389" s="9" t="s">
        <v>255</v>
      </c>
      <c r="F389" s="53">
        <v>14.8</v>
      </c>
    </row>
    <row r="390" spans="1:6">
      <c r="A390" s="19" t="s">
        <v>28</v>
      </c>
      <c r="B390" s="19" t="s">
        <v>361</v>
      </c>
      <c r="C390" s="7">
        <v>2021</v>
      </c>
      <c r="D390" s="9" t="s">
        <v>6</v>
      </c>
      <c r="E390" s="9" t="s">
        <v>255</v>
      </c>
      <c r="F390" s="53">
        <v>14.8</v>
      </c>
    </row>
    <row r="391" spans="1:6">
      <c r="A391" s="19" t="s">
        <v>29</v>
      </c>
      <c r="B391" s="19" t="s">
        <v>362</v>
      </c>
      <c r="C391" s="7">
        <v>2021</v>
      </c>
      <c r="D391" s="9" t="s">
        <v>6</v>
      </c>
      <c r="E391" s="9" t="s">
        <v>255</v>
      </c>
      <c r="F391" s="53">
        <v>14.5</v>
      </c>
    </row>
    <row r="392" spans="1:6">
      <c r="A392" s="19" t="s">
        <v>30</v>
      </c>
      <c r="B392" s="19" t="s">
        <v>363</v>
      </c>
      <c r="C392" s="7">
        <v>2021</v>
      </c>
      <c r="D392" s="9" t="s">
        <v>6</v>
      </c>
      <c r="E392" s="9" t="s">
        <v>255</v>
      </c>
      <c r="F392" s="53">
        <v>16</v>
      </c>
    </row>
    <row r="393" spans="1:6">
      <c r="A393" s="19" t="s">
        <v>31</v>
      </c>
      <c r="B393" s="19" t="s">
        <v>364</v>
      </c>
      <c r="C393" s="7">
        <v>2021</v>
      </c>
      <c r="D393" s="9" t="s">
        <v>6</v>
      </c>
      <c r="E393" s="9" t="s">
        <v>255</v>
      </c>
      <c r="F393" s="53">
        <v>13.7</v>
      </c>
    </row>
    <row r="394" spans="1:6">
      <c r="A394" s="19" t="s">
        <v>32</v>
      </c>
      <c r="B394" s="19" t="s">
        <v>365</v>
      </c>
      <c r="C394" s="7">
        <v>2021</v>
      </c>
      <c r="D394" s="9" t="s">
        <v>6</v>
      </c>
      <c r="E394" s="9" t="s">
        <v>255</v>
      </c>
      <c r="F394" s="53">
        <v>17</v>
      </c>
    </row>
    <row r="395" spans="1:6">
      <c r="A395" s="19" t="s">
        <v>33</v>
      </c>
      <c r="B395" s="19" t="s">
        <v>366</v>
      </c>
      <c r="C395" s="7">
        <v>2021</v>
      </c>
      <c r="D395" s="9" t="s">
        <v>6</v>
      </c>
      <c r="E395" s="9" t="s">
        <v>255</v>
      </c>
      <c r="F395" s="53">
        <v>16.899999999999999</v>
      </c>
    </row>
    <row r="396" spans="1:6">
      <c r="A396" s="19" t="s">
        <v>34</v>
      </c>
      <c r="B396" s="19" t="s">
        <v>367</v>
      </c>
      <c r="C396" s="7">
        <v>2021</v>
      </c>
      <c r="D396" s="9" t="s">
        <v>6</v>
      </c>
      <c r="E396" s="9" t="s">
        <v>255</v>
      </c>
      <c r="F396" s="53">
        <v>14.3</v>
      </c>
    </row>
    <row r="397" spans="1:6">
      <c r="A397" s="19" t="s">
        <v>35</v>
      </c>
      <c r="B397" s="19" t="s">
        <v>368</v>
      </c>
      <c r="C397" s="7">
        <v>2021</v>
      </c>
      <c r="D397" s="9" t="s">
        <v>6</v>
      </c>
      <c r="E397" s="9" t="s">
        <v>255</v>
      </c>
      <c r="F397" s="53">
        <v>15.7</v>
      </c>
    </row>
    <row r="398" spans="1:6" ht="15.75" customHeight="1">
      <c r="F398" s="54"/>
    </row>
    <row r="399" spans="1:6" ht="15.75" customHeight="1">
      <c r="F399" s="54"/>
    </row>
    <row r="400" spans="1:6" ht="15.75" customHeight="1">
      <c r="F400" s="54"/>
    </row>
    <row r="401" spans="6:6" ht="15.75" customHeight="1">
      <c r="F401" s="54"/>
    </row>
    <row r="402" spans="6:6" ht="15.75" customHeight="1">
      <c r="F402" s="54"/>
    </row>
    <row r="403" spans="6:6" ht="15.75" customHeight="1">
      <c r="F403" s="54"/>
    </row>
    <row r="404" spans="6:6" ht="15.75" customHeight="1">
      <c r="F404" s="54"/>
    </row>
    <row r="405" spans="6:6" ht="15.75" customHeight="1">
      <c r="F405" s="54"/>
    </row>
    <row r="406" spans="6:6" ht="15.75" customHeight="1">
      <c r="F406" s="54"/>
    </row>
    <row r="407" spans="6:6" ht="15.75" customHeight="1">
      <c r="F407" s="54"/>
    </row>
    <row r="408" spans="6:6" ht="15.75" customHeight="1">
      <c r="F408" s="54"/>
    </row>
    <row r="409" spans="6:6" ht="15.75" customHeight="1">
      <c r="F409" s="54"/>
    </row>
    <row r="410" spans="6:6" ht="15.75" customHeight="1">
      <c r="F410" s="54"/>
    </row>
    <row r="411" spans="6:6" ht="15.75" customHeight="1">
      <c r="F411" s="54"/>
    </row>
    <row r="412" spans="6:6" ht="15.75" customHeight="1">
      <c r="F412" s="54"/>
    </row>
    <row r="413" spans="6:6" ht="15.75" customHeight="1">
      <c r="F413" s="54"/>
    </row>
    <row r="414" spans="6:6" ht="15.75" customHeight="1">
      <c r="F414" s="54"/>
    </row>
    <row r="415" spans="6:6" ht="15.75" customHeight="1">
      <c r="F415" s="54"/>
    </row>
    <row r="416" spans="6:6" ht="15.75" customHeight="1">
      <c r="F416" s="54"/>
    </row>
    <row r="417" spans="6:6" ht="15.75" customHeight="1">
      <c r="F417" s="54"/>
    </row>
    <row r="418" spans="6:6" ht="15.75" customHeight="1">
      <c r="F418" s="54"/>
    </row>
    <row r="419" spans="6:6" ht="15.75" customHeight="1">
      <c r="F419" s="54"/>
    </row>
    <row r="420" spans="6:6" ht="15.75" customHeight="1">
      <c r="F420" s="54"/>
    </row>
    <row r="421" spans="6:6" ht="15.75" customHeight="1">
      <c r="F421" s="54"/>
    </row>
    <row r="422" spans="6:6" ht="15.75" customHeight="1">
      <c r="F422" s="54"/>
    </row>
    <row r="423" spans="6:6" ht="15.75" customHeight="1">
      <c r="F423" s="54"/>
    </row>
    <row r="424" spans="6:6" ht="15.75" customHeight="1">
      <c r="F424" s="54"/>
    </row>
    <row r="425" spans="6:6" ht="15.75" customHeight="1">
      <c r="F425" s="54"/>
    </row>
    <row r="426" spans="6:6" ht="15.75" customHeight="1">
      <c r="F426" s="54"/>
    </row>
    <row r="427" spans="6:6" ht="15.75" customHeight="1">
      <c r="F427" s="54"/>
    </row>
    <row r="428" spans="6:6" ht="15.75" customHeight="1">
      <c r="F428" s="54"/>
    </row>
    <row r="429" spans="6:6" ht="15.75" customHeight="1">
      <c r="F429" s="54"/>
    </row>
    <row r="430" spans="6:6" ht="15.75" customHeight="1">
      <c r="F430" s="54"/>
    </row>
    <row r="431" spans="6:6" ht="15.75" customHeight="1">
      <c r="F431" s="54"/>
    </row>
    <row r="432" spans="6:6" ht="15.75" customHeight="1">
      <c r="F432" s="54"/>
    </row>
    <row r="433" spans="6:6" ht="15.75" customHeight="1">
      <c r="F433" s="54"/>
    </row>
    <row r="434" spans="6:6" ht="15.75" customHeight="1">
      <c r="F434" s="54"/>
    </row>
    <row r="435" spans="6:6" ht="15.75" customHeight="1">
      <c r="F435" s="54"/>
    </row>
    <row r="436" spans="6:6" ht="15.75" customHeight="1">
      <c r="F436" s="54"/>
    </row>
    <row r="437" spans="6:6" ht="15.75" customHeight="1">
      <c r="F437" s="54"/>
    </row>
    <row r="438" spans="6:6" ht="15.75" customHeight="1">
      <c r="F438" s="54"/>
    </row>
    <row r="439" spans="6:6" ht="15.75" customHeight="1">
      <c r="F439" s="54"/>
    </row>
    <row r="440" spans="6:6" ht="15.75" customHeight="1">
      <c r="F440" s="54"/>
    </row>
    <row r="441" spans="6:6" ht="15.75" customHeight="1">
      <c r="F441" s="54"/>
    </row>
    <row r="442" spans="6:6" ht="15.75" customHeight="1">
      <c r="F442" s="54"/>
    </row>
    <row r="443" spans="6:6" ht="15.75" customHeight="1">
      <c r="F443" s="54"/>
    </row>
    <row r="444" spans="6:6" ht="15.75" customHeight="1">
      <c r="F444" s="54"/>
    </row>
    <row r="445" spans="6:6" ht="15.75" customHeight="1">
      <c r="F445" s="54"/>
    </row>
    <row r="446" spans="6:6" ht="15.75" customHeight="1">
      <c r="F446" s="54"/>
    </row>
    <row r="447" spans="6:6" ht="15.75" customHeight="1">
      <c r="F447" s="54"/>
    </row>
    <row r="448" spans="6:6" ht="15.75" customHeight="1">
      <c r="F448" s="54"/>
    </row>
    <row r="449" spans="6:6" ht="15.75" customHeight="1">
      <c r="F449" s="54"/>
    </row>
    <row r="450" spans="6:6" ht="15.75" customHeight="1">
      <c r="F450" s="54"/>
    </row>
    <row r="451" spans="6:6" ht="15.75" customHeight="1">
      <c r="F451" s="54"/>
    </row>
    <row r="452" spans="6:6" ht="15.75" customHeight="1">
      <c r="F452" s="54"/>
    </row>
    <row r="453" spans="6:6" ht="15.75" customHeight="1">
      <c r="F453" s="54"/>
    </row>
    <row r="454" spans="6:6" ht="15.75" customHeight="1">
      <c r="F454" s="54"/>
    </row>
    <row r="455" spans="6:6" ht="15.75" customHeight="1">
      <c r="F455" s="54"/>
    </row>
    <row r="456" spans="6:6" ht="15.75" customHeight="1">
      <c r="F456" s="54"/>
    </row>
    <row r="457" spans="6:6" ht="15.75" customHeight="1">
      <c r="F457" s="54"/>
    </row>
    <row r="458" spans="6:6" ht="15.75" customHeight="1">
      <c r="F458" s="54"/>
    </row>
    <row r="459" spans="6:6" ht="15.75" customHeight="1">
      <c r="F459" s="54"/>
    </row>
    <row r="460" spans="6:6" ht="15.75" customHeight="1">
      <c r="F460" s="54"/>
    </row>
    <row r="461" spans="6:6" ht="15.75" customHeight="1">
      <c r="F461" s="54"/>
    </row>
    <row r="462" spans="6:6" ht="15.75" customHeight="1">
      <c r="F462" s="54"/>
    </row>
    <row r="463" spans="6:6" ht="15.75" customHeight="1">
      <c r="F463" s="54"/>
    </row>
    <row r="464" spans="6:6" ht="15.75" customHeight="1">
      <c r="F464" s="54"/>
    </row>
    <row r="465" spans="6:6" ht="15.75" customHeight="1">
      <c r="F465" s="54"/>
    </row>
    <row r="466" spans="6:6" ht="15.75" customHeight="1">
      <c r="F466" s="54"/>
    </row>
    <row r="467" spans="6:6" ht="15.75" customHeight="1">
      <c r="F467" s="54"/>
    </row>
    <row r="468" spans="6:6" ht="15.75" customHeight="1">
      <c r="F468" s="54"/>
    </row>
    <row r="469" spans="6:6" ht="15.75" customHeight="1">
      <c r="F469" s="54"/>
    </row>
    <row r="470" spans="6:6" ht="15.75" customHeight="1">
      <c r="F470" s="54"/>
    </row>
    <row r="471" spans="6:6" ht="15.75" customHeight="1">
      <c r="F471" s="54"/>
    </row>
    <row r="472" spans="6:6" ht="15.75" customHeight="1">
      <c r="F472" s="54"/>
    </row>
    <row r="473" spans="6:6" ht="15.75" customHeight="1">
      <c r="F473" s="54"/>
    </row>
    <row r="474" spans="6:6" ht="15.75" customHeight="1">
      <c r="F474" s="54"/>
    </row>
    <row r="475" spans="6:6" ht="15.75" customHeight="1">
      <c r="F475" s="54"/>
    </row>
    <row r="476" spans="6:6" ht="15.75" customHeight="1">
      <c r="F476" s="54"/>
    </row>
    <row r="477" spans="6:6" ht="15.75" customHeight="1">
      <c r="F477" s="54"/>
    </row>
    <row r="478" spans="6:6" ht="15.75" customHeight="1">
      <c r="F478" s="54"/>
    </row>
    <row r="479" spans="6:6" ht="15.75" customHeight="1">
      <c r="F479" s="54"/>
    </row>
    <row r="480" spans="6:6" ht="15.75" customHeight="1">
      <c r="F480" s="54"/>
    </row>
    <row r="481" spans="6:6" ht="15.75" customHeight="1">
      <c r="F481" s="54"/>
    </row>
    <row r="482" spans="6:6" ht="15.75" customHeight="1">
      <c r="F482" s="54"/>
    </row>
    <row r="483" spans="6:6" ht="15.75" customHeight="1">
      <c r="F483" s="54"/>
    </row>
    <row r="484" spans="6:6" ht="15.75" customHeight="1">
      <c r="F484" s="54"/>
    </row>
    <row r="485" spans="6:6" ht="15.75" customHeight="1">
      <c r="F485" s="54"/>
    </row>
    <row r="486" spans="6:6" ht="15.75" customHeight="1">
      <c r="F486" s="54"/>
    </row>
    <row r="487" spans="6:6" ht="15.75" customHeight="1">
      <c r="F487" s="54"/>
    </row>
    <row r="488" spans="6:6" ht="15.75" customHeight="1">
      <c r="F488" s="54"/>
    </row>
    <row r="489" spans="6:6" ht="15.75" customHeight="1">
      <c r="F489" s="54"/>
    </row>
    <row r="490" spans="6:6" ht="15.75" customHeight="1">
      <c r="F490" s="54"/>
    </row>
    <row r="491" spans="6:6" ht="15.75" customHeight="1">
      <c r="F491" s="54"/>
    </row>
    <row r="492" spans="6:6" ht="15.75" customHeight="1">
      <c r="F492" s="54"/>
    </row>
    <row r="493" spans="6:6" ht="15.75" customHeight="1">
      <c r="F493" s="54"/>
    </row>
    <row r="494" spans="6:6" ht="15.75" customHeight="1">
      <c r="F494" s="54"/>
    </row>
    <row r="495" spans="6:6" ht="15.75" customHeight="1">
      <c r="F495" s="54"/>
    </row>
    <row r="496" spans="6:6" ht="15.75" customHeight="1">
      <c r="F496" s="54"/>
    </row>
    <row r="497" spans="6:6" ht="15.75" customHeight="1">
      <c r="F497" s="54"/>
    </row>
    <row r="498" spans="6:6" ht="15.75" customHeight="1">
      <c r="F498" s="54"/>
    </row>
    <row r="499" spans="6:6" ht="15.75" customHeight="1">
      <c r="F499" s="54"/>
    </row>
    <row r="500" spans="6:6" ht="15.75" customHeight="1">
      <c r="F500" s="54"/>
    </row>
    <row r="501" spans="6:6" ht="15.75" customHeight="1">
      <c r="F501" s="54"/>
    </row>
    <row r="502" spans="6:6" ht="15.75" customHeight="1">
      <c r="F502" s="54"/>
    </row>
    <row r="503" spans="6:6" ht="15.75" customHeight="1">
      <c r="F503" s="54"/>
    </row>
    <row r="504" spans="6:6" ht="15.75" customHeight="1">
      <c r="F504" s="54"/>
    </row>
    <row r="505" spans="6:6" ht="15.75" customHeight="1">
      <c r="F505" s="54"/>
    </row>
    <row r="506" spans="6:6" ht="15.75" customHeight="1">
      <c r="F506" s="54"/>
    </row>
    <row r="507" spans="6:6" ht="15.75" customHeight="1">
      <c r="F507" s="54"/>
    </row>
    <row r="508" spans="6:6" ht="15.75" customHeight="1">
      <c r="F508" s="54"/>
    </row>
    <row r="509" spans="6:6" ht="15.75" customHeight="1">
      <c r="F509" s="54"/>
    </row>
    <row r="510" spans="6:6" ht="15.75" customHeight="1">
      <c r="F510" s="54"/>
    </row>
    <row r="511" spans="6:6" ht="15.75" customHeight="1">
      <c r="F511" s="54"/>
    </row>
    <row r="512" spans="6:6" ht="15.75" customHeight="1">
      <c r="F512" s="54"/>
    </row>
    <row r="513" spans="6:6" ht="15.75" customHeight="1">
      <c r="F513" s="54"/>
    </row>
    <row r="514" spans="6:6" ht="15.75" customHeight="1">
      <c r="F514" s="54"/>
    </row>
    <row r="515" spans="6:6" ht="15.75" customHeight="1">
      <c r="F515" s="54"/>
    </row>
    <row r="516" spans="6:6" ht="15.75" customHeight="1">
      <c r="F516" s="54"/>
    </row>
    <row r="517" spans="6:6" ht="15.75" customHeight="1">
      <c r="F517" s="54"/>
    </row>
    <row r="518" spans="6:6" ht="15.75" customHeight="1">
      <c r="F518" s="54"/>
    </row>
    <row r="519" spans="6:6" ht="15.75" customHeight="1">
      <c r="F519" s="54"/>
    </row>
    <row r="520" spans="6:6" ht="15.75" customHeight="1">
      <c r="F520" s="54"/>
    </row>
    <row r="521" spans="6:6" ht="15.75" customHeight="1">
      <c r="F521" s="54"/>
    </row>
    <row r="522" spans="6:6" ht="15.75" customHeight="1">
      <c r="F522" s="54"/>
    </row>
    <row r="523" spans="6:6" ht="15.75" customHeight="1">
      <c r="F523" s="54"/>
    </row>
    <row r="524" spans="6:6" ht="15.75" customHeight="1">
      <c r="F524" s="54"/>
    </row>
    <row r="525" spans="6:6" ht="15.75" customHeight="1">
      <c r="F525" s="54"/>
    </row>
    <row r="526" spans="6:6" ht="15.75" customHeight="1">
      <c r="F526" s="54"/>
    </row>
    <row r="527" spans="6:6" ht="15.75" customHeight="1">
      <c r="F527" s="54"/>
    </row>
    <row r="528" spans="6:6" ht="15.75" customHeight="1">
      <c r="F528" s="54"/>
    </row>
    <row r="529" spans="6:6" ht="15.75" customHeight="1">
      <c r="F529" s="54"/>
    </row>
    <row r="530" spans="6:6" ht="15.75" customHeight="1">
      <c r="F530" s="54"/>
    </row>
    <row r="531" spans="6:6" ht="15.75" customHeight="1">
      <c r="F531" s="54"/>
    </row>
    <row r="532" spans="6:6" ht="15.75" customHeight="1">
      <c r="F532" s="54"/>
    </row>
    <row r="533" spans="6:6" ht="15.75" customHeight="1">
      <c r="F533" s="54"/>
    </row>
    <row r="534" spans="6:6" ht="15.75" customHeight="1">
      <c r="F534" s="54"/>
    </row>
    <row r="535" spans="6:6" ht="15.75" customHeight="1">
      <c r="F535" s="54"/>
    </row>
    <row r="536" spans="6:6" ht="15.75" customHeight="1">
      <c r="F536" s="54"/>
    </row>
    <row r="537" spans="6:6" ht="15.75" customHeight="1">
      <c r="F537" s="54"/>
    </row>
    <row r="538" spans="6:6" ht="15.75" customHeight="1">
      <c r="F538" s="54"/>
    </row>
    <row r="539" spans="6:6" ht="15.75" customHeight="1">
      <c r="F539" s="54"/>
    </row>
    <row r="540" spans="6:6" ht="15.75" customHeight="1">
      <c r="F540" s="54"/>
    </row>
    <row r="541" spans="6:6" ht="15.75" customHeight="1">
      <c r="F541" s="54"/>
    </row>
    <row r="542" spans="6:6" ht="15.75" customHeight="1">
      <c r="F542" s="54"/>
    </row>
    <row r="543" spans="6:6" ht="15.75" customHeight="1">
      <c r="F543" s="54"/>
    </row>
    <row r="544" spans="6:6" ht="15.75" customHeight="1">
      <c r="F544" s="54"/>
    </row>
    <row r="545" spans="6:6" ht="15.75" customHeight="1">
      <c r="F545" s="54"/>
    </row>
    <row r="546" spans="6:6" ht="15.75" customHeight="1">
      <c r="F546" s="54"/>
    </row>
    <row r="547" spans="6:6" ht="15.75" customHeight="1">
      <c r="F547" s="54"/>
    </row>
    <row r="548" spans="6:6" ht="15.75" customHeight="1">
      <c r="F548" s="54"/>
    </row>
    <row r="549" spans="6:6" ht="15.75" customHeight="1">
      <c r="F549" s="54"/>
    </row>
    <row r="550" spans="6:6" ht="15.75" customHeight="1">
      <c r="F550" s="54"/>
    </row>
    <row r="551" spans="6:6" ht="15.75" customHeight="1">
      <c r="F551" s="54"/>
    </row>
    <row r="552" spans="6:6" ht="15.75" customHeight="1">
      <c r="F552" s="54"/>
    </row>
    <row r="553" spans="6:6" ht="15.75" customHeight="1">
      <c r="F553" s="54"/>
    </row>
    <row r="554" spans="6:6" ht="15.75" customHeight="1">
      <c r="F554" s="54"/>
    </row>
    <row r="555" spans="6:6" ht="15.75" customHeight="1">
      <c r="F555" s="54"/>
    </row>
    <row r="556" spans="6:6" ht="15.75" customHeight="1">
      <c r="F556" s="54"/>
    </row>
    <row r="557" spans="6:6" ht="15.75" customHeight="1">
      <c r="F557" s="54"/>
    </row>
    <row r="558" spans="6:6" ht="15.75" customHeight="1">
      <c r="F558" s="54"/>
    </row>
    <row r="559" spans="6:6" ht="15.75" customHeight="1">
      <c r="F559" s="54"/>
    </row>
    <row r="560" spans="6:6" ht="15.75" customHeight="1">
      <c r="F560" s="54"/>
    </row>
    <row r="561" spans="6:6" ht="15.75" customHeight="1">
      <c r="F561" s="54"/>
    </row>
    <row r="562" spans="6:6" ht="15.75" customHeight="1">
      <c r="F562" s="54"/>
    </row>
    <row r="563" spans="6:6" ht="15.75" customHeight="1">
      <c r="F563" s="54"/>
    </row>
    <row r="564" spans="6:6" ht="15.75" customHeight="1">
      <c r="F564" s="54"/>
    </row>
    <row r="565" spans="6:6" ht="15.75" customHeight="1">
      <c r="F565" s="54"/>
    </row>
    <row r="566" spans="6:6" ht="15.75" customHeight="1">
      <c r="F566" s="54"/>
    </row>
    <row r="567" spans="6:6" ht="15.75" customHeight="1">
      <c r="F567" s="54"/>
    </row>
    <row r="568" spans="6:6" ht="15.75" customHeight="1">
      <c r="F568" s="54"/>
    </row>
    <row r="569" spans="6:6" ht="15.75" customHeight="1">
      <c r="F569" s="54"/>
    </row>
    <row r="570" spans="6:6" ht="15.75" customHeight="1">
      <c r="F570" s="54"/>
    </row>
    <row r="571" spans="6:6" ht="15.75" customHeight="1">
      <c r="F571" s="54"/>
    </row>
    <row r="572" spans="6:6" ht="15.75" customHeight="1">
      <c r="F572" s="54"/>
    </row>
    <row r="573" spans="6:6" ht="15.75" customHeight="1">
      <c r="F573" s="54"/>
    </row>
    <row r="574" spans="6:6" ht="15.75" customHeight="1">
      <c r="F574" s="54"/>
    </row>
    <row r="575" spans="6:6" ht="15.75" customHeight="1">
      <c r="F575" s="54"/>
    </row>
    <row r="576" spans="6:6" ht="15.75" customHeight="1">
      <c r="F576" s="54"/>
    </row>
    <row r="577" spans="6:6" ht="15.75" customHeight="1">
      <c r="F577" s="54"/>
    </row>
    <row r="578" spans="6:6" ht="15.75" customHeight="1">
      <c r="F578" s="54"/>
    </row>
    <row r="579" spans="6:6" ht="15.75" customHeight="1">
      <c r="F579" s="54"/>
    </row>
    <row r="580" spans="6:6" ht="15.75" customHeight="1">
      <c r="F580" s="54"/>
    </row>
    <row r="581" spans="6:6" ht="15.75" customHeight="1">
      <c r="F581" s="54"/>
    </row>
    <row r="582" spans="6:6" ht="15.75" customHeight="1">
      <c r="F582" s="54"/>
    </row>
    <row r="583" spans="6:6" ht="15.75" customHeight="1">
      <c r="F583" s="54"/>
    </row>
    <row r="584" spans="6:6" ht="15.75" customHeight="1">
      <c r="F584" s="54"/>
    </row>
    <row r="585" spans="6:6" ht="15.75" customHeight="1">
      <c r="F585" s="54"/>
    </row>
    <row r="586" spans="6:6" ht="15.75" customHeight="1">
      <c r="F586" s="54"/>
    </row>
    <row r="587" spans="6:6" ht="15.75" customHeight="1">
      <c r="F587" s="54"/>
    </row>
    <row r="588" spans="6:6" ht="15.75" customHeight="1">
      <c r="F588" s="54"/>
    </row>
    <row r="589" spans="6:6" ht="15.75" customHeight="1">
      <c r="F589" s="54"/>
    </row>
    <row r="590" spans="6:6" ht="15.75" customHeight="1">
      <c r="F590" s="54"/>
    </row>
    <row r="591" spans="6:6" ht="15.75" customHeight="1">
      <c r="F591" s="54"/>
    </row>
    <row r="592" spans="6:6" ht="15.75" customHeight="1">
      <c r="F592" s="54"/>
    </row>
    <row r="593" spans="6:6" ht="15.75" customHeight="1">
      <c r="F593" s="54"/>
    </row>
    <row r="594" spans="6:6" ht="15.75" customHeight="1">
      <c r="F594" s="54"/>
    </row>
    <row r="595" spans="6:6" ht="15.75" customHeight="1">
      <c r="F595" s="54"/>
    </row>
    <row r="596" spans="6:6" ht="15.75" customHeight="1">
      <c r="F596" s="54"/>
    </row>
    <row r="597" spans="6:6" ht="15.75" customHeight="1">
      <c r="F597" s="54"/>
    </row>
    <row r="598" spans="6:6" ht="15.75" customHeight="1">
      <c r="F598" s="54"/>
    </row>
    <row r="599" spans="6:6" ht="15.75" customHeight="1">
      <c r="F599" s="54"/>
    </row>
    <row r="600" spans="6:6" ht="15.75" customHeight="1">
      <c r="F600" s="54"/>
    </row>
    <row r="601" spans="6:6" ht="15.75" customHeight="1">
      <c r="F601" s="54"/>
    </row>
    <row r="602" spans="6:6" ht="15.75" customHeight="1">
      <c r="F602" s="54"/>
    </row>
    <row r="603" spans="6:6" ht="15.75" customHeight="1">
      <c r="F603" s="54"/>
    </row>
    <row r="604" spans="6:6" ht="15.75" customHeight="1">
      <c r="F604" s="54"/>
    </row>
    <row r="605" spans="6:6" ht="15.75" customHeight="1">
      <c r="F605" s="54"/>
    </row>
    <row r="606" spans="6:6" ht="15.75" customHeight="1">
      <c r="F606" s="54"/>
    </row>
    <row r="607" spans="6:6" ht="15.75" customHeight="1">
      <c r="F607" s="54"/>
    </row>
    <row r="608" spans="6:6" ht="15.75" customHeight="1">
      <c r="F608" s="54"/>
    </row>
    <row r="609" spans="6:6" ht="15.75" customHeight="1">
      <c r="F609" s="54"/>
    </row>
    <row r="610" spans="6:6" ht="15.75" customHeight="1">
      <c r="F610" s="54"/>
    </row>
    <row r="611" spans="6:6" ht="15.75" customHeight="1">
      <c r="F611" s="54"/>
    </row>
    <row r="612" spans="6:6" ht="15.75" customHeight="1">
      <c r="F612" s="54"/>
    </row>
    <row r="613" spans="6:6" ht="15.75" customHeight="1">
      <c r="F613" s="54"/>
    </row>
    <row r="614" spans="6:6" ht="15.75" customHeight="1">
      <c r="F614" s="54"/>
    </row>
    <row r="615" spans="6:6" ht="15.75" customHeight="1">
      <c r="F615" s="54"/>
    </row>
    <row r="616" spans="6:6" ht="15.75" customHeight="1">
      <c r="F616" s="54"/>
    </row>
    <row r="617" spans="6:6" ht="15.75" customHeight="1">
      <c r="F617" s="54"/>
    </row>
    <row r="618" spans="6:6" ht="15.75" customHeight="1">
      <c r="F618" s="54"/>
    </row>
    <row r="619" spans="6:6" ht="15.75" customHeight="1">
      <c r="F619" s="54"/>
    </row>
    <row r="620" spans="6:6" ht="15.75" customHeight="1">
      <c r="F620" s="54"/>
    </row>
    <row r="621" spans="6:6" ht="15.75" customHeight="1">
      <c r="F621" s="54"/>
    </row>
    <row r="622" spans="6:6" ht="15.75" customHeight="1">
      <c r="F622" s="54"/>
    </row>
    <row r="623" spans="6:6" ht="15.75" customHeight="1">
      <c r="F623" s="54"/>
    </row>
    <row r="624" spans="6:6" ht="15.75" customHeight="1">
      <c r="F624" s="54"/>
    </row>
    <row r="625" spans="6:6" ht="15.75" customHeight="1">
      <c r="F625" s="54"/>
    </row>
    <row r="626" spans="6:6" ht="15.75" customHeight="1">
      <c r="F626" s="54"/>
    </row>
    <row r="627" spans="6:6" ht="15.75" customHeight="1">
      <c r="F627" s="54"/>
    </row>
    <row r="628" spans="6:6" ht="15.75" customHeight="1">
      <c r="F628" s="54"/>
    </row>
    <row r="629" spans="6:6" ht="15.75" customHeight="1">
      <c r="F629" s="54"/>
    </row>
    <row r="630" spans="6:6" ht="15.75" customHeight="1">
      <c r="F630" s="54"/>
    </row>
    <row r="631" spans="6:6" ht="15.75" customHeight="1">
      <c r="F631" s="54"/>
    </row>
    <row r="632" spans="6:6" ht="15.75" customHeight="1">
      <c r="F632" s="54"/>
    </row>
    <row r="633" spans="6:6" ht="15.75" customHeight="1">
      <c r="F633" s="54"/>
    </row>
    <row r="634" spans="6:6" ht="15.75" customHeight="1">
      <c r="F634" s="54"/>
    </row>
    <row r="635" spans="6:6" ht="15.75" customHeight="1">
      <c r="F635" s="54"/>
    </row>
    <row r="636" spans="6:6" ht="15.75" customHeight="1">
      <c r="F636" s="54"/>
    </row>
    <row r="637" spans="6:6" ht="15.75" customHeight="1">
      <c r="F637" s="54"/>
    </row>
    <row r="638" spans="6:6" ht="15.75" customHeight="1">
      <c r="F638" s="54"/>
    </row>
    <row r="639" spans="6:6" ht="15.75" customHeight="1">
      <c r="F639" s="54"/>
    </row>
    <row r="640" spans="6:6" ht="15.75" customHeight="1">
      <c r="F640" s="54"/>
    </row>
    <row r="641" spans="6:6" ht="15.75" customHeight="1">
      <c r="F641" s="54"/>
    </row>
    <row r="642" spans="6:6" ht="15.75" customHeight="1">
      <c r="F642" s="54"/>
    </row>
    <row r="643" spans="6:6" ht="15.75" customHeight="1">
      <c r="F643" s="54"/>
    </row>
    <row r="644" spans="6:6" ht="15.75" customHeight="1">
      <c r="F644" s="54"/>
    </row>
    <row r="645" spans="6:6" ht="15.75" customHeight="1">
      <c r="F645" s="54"/>
    </row>
    <row r="646" spans="6:6" ht="15.75" customHeight="1">
      <c r="F646" s="54"/>
    </row>
    <row r="647" spans="6:6" ht="15.75" customHeight="1">
      <c r="F647" s="54"/>
    </row>
    <row r="648" spans="6:6" ht="15.75" customHeight="1">
      <c r="F648" s="54"/>
    </row>
    <row r="649" spans="6:6" ht="15.75" customHeight="1">
      <c r="F649" s="54"/>
    </row>
    <row r="650" spans="6:6" ht="15.75" customHeight="1">
      <c r="F650" s="54"/>
    </row>
    <row r="651" spans="6:6" ht="15.75" customHeight="1">
      <c r="F651" s="54"/>
    </row>
    <row r="652" spans="6:6" ht="15.75" customHeight="1">
      <c r="F652" s="54"/>
    </row>
    <row r="653" spans="6:6" ht="15.75" customHeight="1">
      <c r="F653" s="54"/>
    </row>
    <row r="654" spans="6:6" ht="15.75" customHeight="1">
      <c r="F654" s="54"/>
    </row>
    <row r="655" spans="6:6" ht="15.75" customHeight="1">
      <c r="F655" s="54"/>
    </row>
    <row r="656" spans="6:6" ht="15.75" customHeight="1">
      <c r="F656" s="54"/>
    </row>
    <row r="657" spans="6:6" ht="15.75" customHeight="1">
      <c r="F657" s="54"/>
    </row>
    <row r="658" spans="6:6" ht="15.75" customHeight="1">
      <c r="F658" s="54"/>
    </row>
    <row r="659" spans="6:6" ht="15.75" customHeight="1">
      <c r="F659" s="54"/>
    </row>
    <row r="660" spans="6:6" ht="15.75" customHeight="1">
      <c r="F660" s="54"/>
    </row>
    <row r="661" spans="6:6" ht="15.75" customHeight="1">
      <c r="F661" s="54"/>
    </row>
    <row r="662" spans="6:6" ht="15.75" customHeight="1">
      <c r="F662" s="54"/>
    </row>
    <row r="663" spans="6:6" ht="15.75" customHeight="1">
      <c r="F663" s="54"/>
    </row>
    <row r="664" spans="6:6" ht="15.75" customHeight="1">
      <c r="F664" s="54"/>
    </row>
    <row r="665" spans="6:6" ht="15.75" customHeight="1">
      <c r="F665" s="54"/>
    </row>
    <row r="666" spans="6:6" ht="15.75" customHeight="1">
      <c r="F666" s="54"/>
    </row>
    <row r="667" spans="6:6" ht="15.75" customHeight="1">
      <c r="F667" s="54"/>
    </row>
    <row r="668" spans="6:6" ht="15.75" customHeight="1">
      <c r="F668" s="54"/>
    </row>
    <row r="669" spans="6:6" ht="15.75" customHeight="1">
      <c r="F669" s="54"/>
    </row>
    <row r="670" spans="6:6" ht="15.75" customHeight="1">
      <c r="F670" s="54"/>
    </row>
    <row r="671" spans="6:6" ht="15.75" customHeight="1">
      <c r="F671" s="54"/>
    </row>
    <row r="672" spans="6:6" ht="15.75" customHeight="1">
      <c r="F672" s="54"/>
    </row>
    <row r="673" spans="6:6" ht="15.75" customHeight="1">
      <c r="F673" s="54"/>
    </row>
    <row r="674" spans="6:6" ht="15.75" customHeight="1">
      <c r="F674" s="54"/>
    </row>
    <row r="675" spans="6:6" ht="15.75" customHeight="1">
      <c r="F675" s="54"/>
    </row>
    <row r="676" spans="6:6" ht="15.75" customHeight="1">
      <c r="F676" s="54"/>
    </row>
    <row r="677" spans="6:6" ht="15.75" customHeight="1">
      <c r="F677" s="54"/>
    </row>
    <row r="678" spans="6:6" ht="15.75" customHeight="1">
      <c r="F678" s="54"/>
    </row>
    <row r="679" spans="6:6" ht="15.75" customHeight="1">
      <c r="F679" s="54"/>
    </row>
    <row r="680" spans="6:6" ht="15.75" customHeight="1">
      <c r="F680" s="54"/>
    </row>
    <row r="681" spans="6:6" ht="15.75" customHeight="1">
      <c r="F681" s="54"/>
    </row>
    <row r="682" spans="6:6" ht="15.75" customHeight="1">
      <c r="F682" s="54"/>
    </row>
    <row r="683" spans="6:6" ht="15.75" customHeight="1">
      <c r="F683" s="54"/>
    </row>
    <row r="684" spans="6:6" ht="15.75" customHeight="1">
      <c r="F684" s="54"/>
    </row>
    <row r="685" spans="6:6" ht="15.75" customHeight="1">
      <c r="F685" s="54"/>
    </row>
    <row r="686" spans="6:6" ht="15.75" customHeight="1">
      <c r="F686" s="54"/>
    </row>
    <row r="687" spans="6:6" ht="15.75" customHeight="1">
      <c r="F687" s="54"/>
    </row>
    <row r="688" spans="6:6" ht="15.75" customHeight="1">
      <c r="F688" s="54"/>
    </row>
    <row r="689" spans="6:6" ht="15.75" customHeight="1">
      <c r="F689" s="54"/>
    </row>
    <row r="690" spans="6:6" ht="15.75" customHeight="1">
      <c r="F690" s="54"/>
    </row>
    <row r="691" spans="6:6" ht="15.75" customHeight="1">
      <c r="F691" s="54"/>
    </row>
    <row r="692" spans="6:6" ht="15.75" customHeight="1">
      <c r="F692" s="54"/>
    </row>
    <row r="693" spans="6:6" ht="15.75" customHeight="1">
      <c r="F693" s="54"/>
    </row>
    <row r="694" spans="6:6" ht="15.75" customHeight="1">
      <c r="F694" s="54"/>
    </row>
    <row r="695" spans="6:6" ht="15.75" customHeight="1">
      <c r="F695" s="54"/>
    </row>
    <row r="696" spans="6:6" ht="15.75" customHeight="1">
      <c r="F696" s="54"/>
    </row>
    <row r="697" spans="6:6" ht="15.75" customHeight="1">
      <c r="F697" s="54"/>
    </row>
    <row r="698" spans="6:6" ht="15.75" customHeight="1">
      <c r="F698" s="54"/>
    </row>
    <row r="699" spans="6:6" ht="15.75" customHeight="1">
      <c r="F699" s="54"/>
    </row>
    <row r="700" spans="6:6" ht="15.75" customHeight="1">
      <c r="F700" s="54"/>
    </row>
    <row r="701" spans="6:6" ht="15.75" customHeight="1">
      <c r="F701" s="54"/>
    </row>
    <row r="702" spans="6:6" ht="15.75" customHeight="1">
      <c r="F702" s="54"/>
    </row>
    <row r="703" spans="6:6" ht="15.75" customHeight="1">
      <c r="F703" s="54"/>
    </row>
    <row r="704" spans="6:6" ht="15.75" customHeight="1">
      <c r="F704" s="54"/>
    </row>
    <row r="705" spans="6:6" ht="15.75" customHeight="1">
      <c r="F705" s="54"/>
    </row>
    <row r="706" spans="6:6" ht="15.75" customHeight="1">
      <c r="F706" s="54"/>
    </row>
    <row r="707" spans="6:6" ht="15.75" customHeight="1">
      <c r="F707" s="54"/>
    </row>
    <row r="708" spans="6:6" ht="15.75" customHeight="1">
      <c r="F708" s="54"/>
    </row>
    <row r="709" spans="6:6" ht="15.75" customHeight="1">
      <c r="F709" s="54"/>
    </row>
    <row r="710" spans="6:6" ht="15.75" customHeight="1">
      <c r="F710" s="54"/>
    </row>
    <row r="711" spans="6:6" ht="15.75" customHeight="1">
      <c r="F711" s="54"/>
    </row>
    <row r="712" spans="6:6" ht="15.75" customHeight="1">
      <c r="F712" s="54"/>
    </row>
    <row r="713" spans="6:6" ht="15.75" customHeight="1">
      <c r="F713" s="54"/>
    </row>
    <row r="714" spans="6:6" ht="15.75" customHeight="1">
      <c r="F714" s="54"/>
    </row>
    <row r="715" spans="6:6" ht="15.75" customHeight="1">
      <c r="F715" s="54"/>
    </row>
    <row r="716" spans="6:6" ht="15.75" customHeight="1">
      <c r="F716" s="54"/>
    </row>
    <row r="717" spans="6:6" ht="15.75" customHeight="1">
      <c r="F717" s="54"/>
    </row>
    <row r="718" spans="6:6" ht="15.75" customHeight="1">
      <c r="F718" s="54"/>
    </row>
    <row r="719" spans="6:6" ht="15.75" customHeight="1">
      <c r="F719" s="54"/>
    </row>
    <row r="720" spans="6:6" ht="15.75" customHeight="1">
      <c r="F720" s="54"/>
    </row>
    <row r="721" spans="6:6" ht="15.75" customHeight="1">
      <c r="F721" s="54"/>
    </row>
    <row r="722" spans="6:6" ht="15.75" customHeight="1">
      <c r="F722" s="54"/>
    </row>
    <row r="723" spans="6:6" ht="15.75" customHeight="1">
      <c r="F723" s="54"/>
    </row>
    <row r="724" spans="6:6" ht="15.75" customHeight="1">
      <c r="F724" s="54"/>
    </row>
    <row r="725" spans="6:6" ht="15.75" customHeight="1">
      <c r="F725" s="54"/>
    </row>
    <row r="726" spans="6:6" ht="15.75" customHeight="1">
      <c r="F726" s="54"/>
    </row>
    <row r="727" spans="6:6" ht="15.75" customHeight="1">
      <c r="F727" s="54"/>
    </row>
    <row r="728" spans="6:6" ht="15.75" customHeight="1">
      <c r="F728" s="54"/>
    </row>
    <row r="729" spans="6:6" ht="15.75" customHeight="1">
      <c r="F729" s="54"/>
    </row>
    <row r="730" spans="6:6" ht="15.75" customHeight="1">
      <c r="F730" s="54"/>
    </row>
    <row r="731" spans="6:6" ht="15.75" customHeight="1">
      <c r="F731" s="54"/>
    </row>
    <row r="732" spans="6:6" ht="15.75" customHeight="1">
      <c r="F732" s="54"/>
    </row>
    <row r="733" spans="6:6" ht="15.75" customHeight="1">
      <c r="F733" s="54"/>
    </row>
    <row r="734" spans="6:6" ht="15.75" customHeight="1">
      <c r="F734" s="54"/>
    </row>
    <row r="735" spans="6:6" ht="15.75" customHeight="1">
      <c r="F735" s="54"/>
    </row>
    <row r="736" spans="6:6" ht="15.75" customHeight="1">
      <c r="F736" s="54"/>
    </row>
    <row r="737" spans="6:6" ht="15.75" customHeight="1">
      <c r="F737" s="54"/>
    </row>
    <row r="738" spans="6:6" ht="15.75" customHeight="1">
      <c r="F738" s="54"/>
    </row>
    <row r="739" spans="6:6" ht="15.75" customHeight="1">
      <c r="F739" s="54"/>
    </row>
    <row r="740" spans="6:6" ht="15.75" customHeight="1">
      <c r="F740" s="54"/>
    </row>
    <row r="741" spans="6:6" ht="15.75" customHeight="1">
      <c r="F741" s="54"/>
    </row>
    <row r="742" spans="6:6" ht="15.75" customHeight="1">
      <c r="F742" s="54"/>
    </row>
    <row r="743" spans="6:6" ht="15.75" customHeight="1">
      <c r="F743" s="54"/>
    </row>
    <row r="744" spans="6:6" ht="15.75" customHeight="1">
      <c r="F744" s="54"/>
    </row>
    <row r="745" spans="6:6" ht="15.75" customHeight="1">
      <c r="F745" s="54"/>
    </row>
    <row r="746" spans="6:6" ht="15.75" customHeight="1">
      <c r="F746" s="54"/>
    </row>
    <row r="747" spans="6:6" ht="15.75" customHeight="1">
      <c r="F747" s="54"/>
    </row>
    <row r="748" spans="6:6" ht="15.75" customHeight="1">
      <c r="F748" s="54"/>
    </row>
    <row r="749" spans="6:6" ht="15.75" customHeight="1">
      <c r="F749" s="54"/>
    </row>
    <row r="750" spans="6:6" ht="15.75" customHeight="1">
      <c r="F750" s="54"/>
    </row>
    <row r="751" spans="6:6" ht="15.75" customHeight="1">
      <c r="F751" s="54"/>
    </row>
    <row r="752" spans="6:6" ht="15.75" customHeight="1">
      <c r="F752" s="54"/>
    </row>
    <row r="753" spans="6:6" ht="15.75" customHeight="1">
      <c r="F753" s="54"/>
    </row>
    <row r="754" spans="6:6" ht="15.75" customHeight="1">
      <c r="F754" s="54"/>
    </row>
    <row r="755" spans="6:6" ht="15.75" customHeight="1">
      <c r="F755" s="54"/>
    </row>
    <row r="756" spans="6:6" ht="15.75" customHeight="1">
      <c r="F756" s="54"/>
    </row>
    <row r="757" spans="6:6" ht="15.75" customHeight="1">
      <c r="F757" s="54"/>
    </row>
    <row r="758" spans="6:6" ht="15.75" customHeight="1">
      <c r="F758" s="54"/>
    </row>
    <row r="759" spans="6:6" ht="15.75" customHeight="1">
      <c r="F759" s="54"/>
    </row>
    <row r="760" spans="6:6" ht="15.75" customHeight="1">
      <c r="F760" s="54"/>
    </row>
    <row r="761" spans="6:6" ht="15.75" customHeight="1">
      <c r="F761" s="54"/>
    </row>
    <row r="762" spans="6:6" ht="15.75" customHeight="1">
      <c r="F762" s="54"/>
    </row>
    <row r="763" spans="6:6" ht="15.75" customHeight="1">
      <c r="F763" s="54"/>
    </row>
    <row r="764" spans="6:6" ht="15.75" customHeight="1">
      <c r="F764" s="54"/>
    </row>
    <row r="765" spans="6:6" ht="15.75" customHeight="1">
      <c r="F765" s="54"/>
    </row>
    <row r="766" spans="6:6" ht="15.75" customHeight="1">
      <c r="F766" s="54"/>
    </row>
    <row r="767" spans="6:6" ht="15.75" customHeight="1">
      <c r="F767" s="54"/>
    </row>
    <row r="768" spans="6:6" ht="15.75" customHeight="1">
      <c r="F768" s="54"/>
    </row>
    <row r="769" spans="6:6" ht="15.75" customHeight="1">
      <c r="F769" s="54"/>
    </row>
    <row r="770" spans="6:6" ht="15.75" customHeight="1">
      <c r="F770" s="54"/>
    </row>
    <row r="771" spans="6:6" ht="15.75" customHeight="1">
      <c r="F771" s="54"/>
    </row>
    <row r="772" spans="6:6" ht="15.75" customHeight="1">
      <c r="F772" s="54"/>
    </row>
    <row r="773" spans="6:6" ht="15.75" customHeight="1">
      <c r="F773" s="54"/>
    </row>
    <row r="774" spans="6:6" ht="15.75" customHeight="1">
      <c r="F774" s="54"/>
    </row>
    <row r="775" spans="6:6" ht="15.75" customHeight="1">
      <c r="F775" s="54"/>
    </row>
    <row r="776" spans="6:6" ht="15.75" customHeight="1">
      <c r="F776" s="54"/>
    </row>
    <row r="777" spans="6:6" ht="15.75" customHeight="1">
      <c r="F777" s="54"/>
    </row>
    <row r="778" spans="6:6" ht="15.75" customHeight="1">
      <c r="F778" s="54"/>
    </row>
    <row r="779" spans="6:6" ht="15.75" customHeight="1">
      <c r="F779" s="54"/>
    </row>
    <row r="780" spans="6:6" ht="15.75" customHeight="1">
      <c r="F780" s="54"/>
    </row>
    <row r="781" spans="6:6" ht="15.75" customHeight="1">
      <c r="F781" s="54"/>
    </row>
    <row r="782" spans="6:6" ht="15.75" customHeight="1">
      <c r="F782" s="54"/>
    </row>
    <row r="783" spans="6:6" ht="15.75" customHeight="1">
      <c r="F783" s="54"/>
    </row>
    <row r="784" spans="6:6" ht="15.75" customHeight="1">
      <c r="F784" s="54"/>
    </row>
    <row r="785" spans="6:6" ht="15.75" customHeight="1">
      <c r="F785" s="54"/>
    </row>
    <row r="786" spans="6:6" ht="15.75" customHeight="1">
      <c r="F786" s="54"/>
    </row>
    <row r="787" spans="6:6" ht="15.75" customHeight="1">
      <c r="F787" s="54"/>
    </row>
    <row r="788" spans="6:6" ht="15.75" customHeight="1">
      <c r="F788" s="54"/>
    </row>
    <row r="789" spans="6:6" ht="15.75" customHeight="1">
      <c r="F789" s="54"/>
    </row>
    <row r="790" spans="6:6" ht="15.75" customHeight="1">
      <c r="F790" s="54"/>
    </row>
    <row r="791" spans="6:6" ht="15.75" customHeight="1">
      <c r="F791" s="54"/>
    </row>
    <row r="792" spans="6:6" ht="15.75" customHeight="1">
      <c r="F792" s="54"/>
    </row>
    <row r="793" spans="6:6" ht="15.75" customHeight="1">
      <c r="F793" s="54"/>
    </row>
    <row r="794" spans="6:6" ht="15.75" customHeight="1">
      <c r="F794" s="54"/>
    </row>
    <row r="795" spans="6:6" ht="15.75" customHeight="1">
      <c r="F795" s="54"/>
    </row>
    <row r="796" spans="6:6" ht="15.75" customHeight="1">
      <c r="F796" s="54"/>
    </row>
    <row r="797" spans="6:6" ht="15.75" customHeight="1">
      <c r="F797" s="54"/>
    </row>
    <row r="798" spans="6:6" ht="15.75" customHeight="1">
      <c r="F798" s="54"/>
    </row>
    <row r="799" spans="6:6" ht="15.75" customHeight="1">
      <c r="F799" s="54"/>
    </row>
    <row r="800" spans="6:6" ht="15.75" customHeight="1">
      <c r="F800" s="54"/>
    </row>
    <row r="801" spans="6:6" ht="15.75" customHeight="1">
      <c r="F801" s="54"/>
    </row>
    <row r="802" spans="6:6" ht="15.75" customHeight="1">
      <c r="F802" s="54"/>
    </row>
    <row r="803" spans="6:6" ht="15.75" customHeight="1">
      <c r="F803" s="54"/>
    </row>
    <row r="804" spans="6:6" ht="15.75" customHeight="1">
      <c r="F804" s="54"/>
    </row>
    <row r="805" spans="6:6" ht="15.75" customHeight="1">
      <c r="F805" s="54"/>
    </row>
    <row r="806" spans="6:6" ht="15.75" customHeight="1">
      <c r="F806" s="54"/>
    </row>
    <row r="807" spans="6:6" ht="15.75" customHeight="1">
      <c r="F807" s="54"/>
    </row>
    <row r="808" spans="6:6" ht="15.75" customHeight="1">
      <c r="F808" s="54"/>
    </row>
    <row r="809" spans="6:6" ht="15.75" customHeight="1">
      <c r="F809" s="54"/>
    </row>
    <row r="810" spans="6:6" ht="15.75" customHeight="1">
      <c r="F810" s="54"/>
    </row>
    <row r="811" spans="6:6" ht="15.75" customHeight="1">
      <c r="F811" s="54"/>
    </row>
    <row r="812" spans="6:6" ht="15.75" customHeight="1">
      <c r="F812" s="54"/>
    </row>
    <row r="813" spans="6:6" ht="15.75" customHeight="1">
      <c r="F813" s="54"/>
    </row>
    <row r="814" spans="6:6" ht="15.75" customHeight="1">
      <c r="F814" s="54"/>
    </row>
    <row r="815" spans="6:6" ht="15.75" customHeight="1">
      <c r="F815" s="54"/>
    </row>
    <row r="816" spans="6:6" ht="15.75" customHeight="1">
      <c r="F816" s="54"/>
    </row>
    <row r="817" spans="6:6" ht="15.75" customHeight="1">
      <c r="F817" s="54"/>
    </row>
    <row r="818" spans="6:6" ht="15.75" customHeight="1">
      <c r="F818" s="54"/>
    </row>
    <row r="819" spans="6:6" ht="15.75" customHeight="1">
      <c r="F819" s="54"/>
    </row>
    <row r="820" spans="6:6" ht="15.75" customHeight="1">
      <c r="F820" s="54"/>
    </row>
    <row r="821" spans="6:6" ht="15.75" customHeight="1">
      <c r="F821" s="54"/>
    </row>
    <row r="822" spans="6:6" ht="15.75" customHeight="1">
      <c r="F822" s="54"/>
    </row>
    <row r="823" spans="6:6" ht="15.75" customHeight="1">
      <c r="F823" s="54"/>
    </row>
    <row r="824" spans="6:6" ht="15.75" customHeight="1">
      <c r="F824" s="54"/>
    </row>
    <row r="825" spans="6:6" ht="15.75" customHeight="1">
      <c r="F825" s="54"/>
    </row>
    <row r="826" spans="6:6" ht="15.75" customHeight="1">
      <c r="F826" s="54"/>
    </row>
    <row r="827" spans="6:6" ht="15.75" customHeight="1">
      <c r="F827" s="54"/>
    </row>
    <row r="828" spans="6:6" ht="15.75" customHeight="1">
      <c r="F828" s="54"/>
    </row>
    <row r="829" spans="6:6" ht="15.75" customHeight="1">
      <c r="F829" s="54"/>
    </row>
    <row r="830" spans="6:6" ht="15.75" customHeight="1">
      <c r="F830" s="54"/>
    </row>
    <row r="831" spans="6:6" ht="15.75" customHeight="1">
      <c r="F831" s="54"/>
    </row>
    <row r="832" spans="6:6" ht="15.75" customHeight="1">
      <c r="F832" s="54"/>
    </row>
    <row r="833" spans="6:6" ht="15.75" customHeight="1">
      <c r="F833" s="54"/>
    </row>
    <row r="834" spans="6:6" ht="15.75" customHeight="1">
      <c r="F834" s="54"/>
    </row>
    <row r="835" spans="6:6" ht="15.75" customHeight="1">
      <c r="F835" s="54"/>
    </row>
    <row r="836" spans="6:6" ht="15.75" customHeight="1">
      <c r="F836" s="54"/>
    </row>
    <row r="837" spans="6:6" ht="15.75" customHeight="1">
      <c r="F837" s="54"/>
    </row>
    <row r="838" spans="6:6" ht="15.75" customHeight="1">
      <c r="F838" s="54"/>
    </row>
    <row r="839" spans="6:6" ht="15.75" customHeight="1">
      <c r="F839" s="54"/>
    </row>
    <row r="840" spans="6:6" ht="15.75" customHeight="1">
      <c r="F840" s="54"/>
    </row>
    <row r="841" spans="6:6" ht="15.75" customHeight="1">
      <c r="F841" s="54"/>
    </row>
    <row r="842" spans="6:6" ht="15.75" customHeight="1">
      <c r="F842" s="54"/>
    </row>
    <row r="843" spans="6:6" ht="15.75" customHeight="1">
      <c r="F843" s="54"/>
    </row>
    <row r="844" spans="6:6" ht="15.75" customHeight="1">
      <c r="F844" s="54"/>
    </row>
    <row r="845" spans="6:6" ht="15.75" customHeight="1">
      <c r="F845" s="54"/>
    </row>
    <row r="846" spans="6:6" ht="15.75" customHeight="1">
      <c r="F846" s="54"/>
    </row>
    <row r="847" spans="6:6" ht="15.75" customHeight="1">
      <c r="F847" s="54"/>
    </row>
    <row r="848" spans="6:6" ht="15.75" customHeight="1">
      <c r="F848" s="54"/>
    </row>
    <row r="849" spans="6:6" ht="15.75" customHeight="1">
      <c r="F849" s="54"/>
    </row>
    <row r="850" spans="6:6" ht="15.75" customHeight="1">
      <c r="F850" s="54"/>
    </row>
    <row r="851" spans="6:6" ht="15.75" customHeight="1">
      <c r="F851" s="54"/>
    </row>
    <row r="852" spans="6:6" ht="15.75" customHeight="1">
      <c r="F852" s="54"/>
    </row>
    <row r="853" spans="6:6" ht="15.75" customHeight="1">
      <c r="F853" s="54"/>
    </row>
    <row r="854" spans="6:6" ht="15.75" customHeight="1">
      <c r="F854" s="54"/>
    </row>
    <row r="855" spans="6:6" ht="15.75" customHeight="1">
      <c r="F855" s="54"/>
    </row>
    <row r="856" spans="6:6" ht="15.75" customHeight="1">
      <c r="F856" s="54"/>
    </row>
    <row r="857" spans="6:6" ht="15.75" customHeight="1">
      <c r="F857" s="54"/>
    </row>
    <row r="858" spans="6:6" ht="15.75" customHeight="1">
      <c r="F858" s="54"/>
    </row>
    <row r="859" spans="6:6" ht="15.75" customHeight="1">
      <c r="F859" s="54"/>
    </row>
    <row r="860" spans="6:6" ht="15.75" customHeight="1">
      <c r="F860" s="54"/>
    </row>
    <row r="861" spans="6:6" ht="15.75" customHeight="1">
      <c r="F861" s="54"/>
    </row>
    <row r="862" spans="6:6" ht="15.75" customHeight="1">
      <c r="F862" s="54"/>
    </row>
    <row r="863" spans="6:6" ht="15.75" customHeight="1">
      <c r="F863" s="54"/>
    </row>
    <row r="864" spans="6:6" ht="15.75" customHeight="1">
      <c r="F864" s="54"/>
    </row>
    <row r="865" spans="6:6" ht="15.75" customHeight="1">
      <c r="F865" s="54"/>
    </row>
    <row r="866" spans="6:6" ht="15.75" customHeight="1">
      <c r="F866" s="54"/>
    </row>
    <row r="867" spans="6:6" ht="15.75" customHeight="1">
      <c r="F867" s="54"/>
    </row>
    <row r="868" spans="6:6" ht="15.75" customHeight="1">
      <c r="F868" s="54"/>
    </row>
    <row r="869" spans="6:6" ht="15.75" customHeight="1">
      <c r="F869" s="54"/>
    </row>
    <row r="870" spans="6:6" ht="15.75" customHeight="1">
      <c r="F870" s="54"/>
    </row>
    <row r="871" spans="6:6" ht="15.75" customHeight="1">
      <c r="F871" s="54"/>
    </row>
    <row r="872" spans="6:6" ht="15.75" customHeight="1">
      <c r="F872" s="54"/>
    </row>
    <row r="873" spans="6:6" ht="15.75" customHeight="1">
      <c r="F873" s="54"/>
    </row>
    <row r="874" spans="6:6" ht="15.75" customHeight="1">
      <c r="F874" s="54"/>
    </row>
    <row r="875" spans="6:6" ht="15.75" customHeight="1">
      <c r="F875" s="54"/>
    </row>
    <row r="876" spans="6:6" ht="15.75" customHeight="1">
      <c r="F876" s="54"/>
    </row>
    <row r="877" spans="6:6" ht="15.75" customHeight="1">
      <c r="F877" s="54"/>
    </row>
    <row r="878" spans="6:6" ht="15.75" customHeight="1">
      <c r="F878" s="54"/>
    </row>
    <row r="879" spans="6:6" ht="15.75" customHeight="1">
      <c r="F879" s="54"/>
    </row>
    <row r="880" spans="6:6" ht="15.75" customHeight="1">
      <c r="F880" s="54"/>
    </row>
    <row r="881" spans="6:6" ht="15.75" customHeight="1">
      <c r="F881" s="54"/>
    </row>
    <row r="882" spans="6:6" ht="15.75" customHeight="1">
      <c r="F882" s="54"/>
    </row>
    <row r="883" spans="6:6" ht="15.75" customHeight="1">
      <c r="F883" s="54"/>
    </row>
    <row r="884" spans="6:6" ht="15.75" customHeight="1">
      <c r="F884" s="54"/>
    </row>
    <row r="885" spans="6:6" ht="15.75" customHeight="1">
      <c r="F885" s="54"/>
    </row>
    <row r="886" spans="6:6" ht="15.75" customHeight="1">
      <c r="F886" s="54"/>
    </row>
    <row r="887" spans="6:6" ht="15.75" customHeight="1">
      <c r="F887" s="54"/>
    </row>
    <row r="888" spans="6:6" ht="15.75" customHeight="1">
      <c r="F888" s="54"/>
    </row>
    <row r="889" spans="6:6" ht="15.75" customHeight="1">
      <c r="F889" s="54"/>
    </row>
    <row r="890" spans="6:6" ht="15.75" customHeight="1">
      <c r="F890" s="54"/>
    </row>
    <row r="891" spans="6:6" ht="15.75" customHeight="1">
      <c r="F891" s="54"/>
    </row>
    <row r="892" spans="6:6" ht="15.75" customHeight="1">
      <c r="F892" s="54"/>
    </row>
    <row r="893" spans="6:6" ht="15.75" customHeight="1">
      <c r="F893" s="54"/>
    </row>
    <row r="894" spans="6:6" ht="15.75" customHeight="1">
      <c r="F894" s="54"/>
    </row>
    <row r="895" spans="6:6" ht="15.75" customHeight="1">
      <c r="F895" s="54"/>
    </row>
    <row r="896" spans="6:6" ht="15.75" customHeight="1">
      <c r="F896" s="54"/>
    </row>
    <row r="897" spans="6:6" ht="15.75" customHeight="1">
      <c r="F897" s="54"/>
    </row>
    <row r="898" spans="6:6" ht="15.75" customHeight="1">
      <c r="F898" s="54"/>
    </row>
    <row r="899" spans="6:6" ht="15.75" customHeight="1">
      <c r="F899" s="54"/>
    </row>
    <row r="900" spans="6:6" ht="15.75" customHeight="1">
      <c r="F900" s="54"/>
    </row>
    <row r="901" spans="6:6" ht="15.75" customHeight="1">
      <c r="F901" s="54"/>
    </row>
    <row r="902" spans="6:6" ht="15.75" customHeight="1">
      <c r="F902" s="54"/>
    </row>
    <row r="903" spans="6:6" ht="15.75" customHeight="1">
      <c r="F903" s="54"/>
    </row>
    <row r="904" spans="6:6" ht="15.75" customHeight="1">
      <c r="F904" s="54"/>
    </row>
    <row r="905" spans="6:6" ht="15.75" customHeight="1">
      <c r="F905" s="54"/>
    </row>
    <row r="906" spans="6:6" ht="15.75" customHeight="1">
      <c r="F906" s="54"/>
    </row>
    <row r="907" spans="6:6" ht="15.75" customHeight="1">
      <c r="F907" s="54"/>
    </row>
    <row r="908" spans="6:6" ht="15.75" customHeight="1">
      <c r="F908" s="54"/>
    </row>
    <row r="909" spans="6:6" ht="15.75" customHeight="1">
      <c r="F909" s="54"/>
    </row>
    <row r="910" spans="6:6" ht="15.75" customHeight="1">
      <c r="F910" s="54"/>
    </row>
    <row r="911" spans="6:6" ht="15.75" customHeight="1">
      <c r="F911" s="54"/>
    </row>
    <row r="912" spans="6:6" ht="15.75" customHeight="1">
      <c r="F912" s="54"/>
    </row>
    <row r="913" spans="6:6" ht="15.75" customHeight="1">
      <c r="F913" s="54"/>
    </row>
    <row r="914" spans="6:6" ht="15.75" customHeight="1">
      <c r="F914" s="54"/>
    </row>
    <row r="915" spans="6:6" ht="15.75" customHeight="1">
      <c r="F915" s="54"/>
    </row>
    <row r="916" spans="6:6" ht="15.75" customHeight="1">
      <c r="F916" s="54"/>
    </row>
    <row r="917" spans="6:6" ht="15.75" customHeight="1">
      <c r="F917" s="54"/>
    </row>
    <row r="918" spans="6:6" ht="15.75" customHeight="1">
      <c r="F918" s="54"/>
    </row>
    <row r="919" spans="6:6" ht="15.75" customHeight="1">
      <c r="F919" s="54"/>
    </row>
    <row r="920" spans="6:6" ht="15.75" customHeight="1">
      <c r="F920" s="54"/>
    </row>
    <row r="921" spans="6:6" ht="15.75" customHeight="1">
      <c r="F921" s="54"/>
    </row>
    <row r="922" spans="6:6" ht="15.75" customHeight="1">
      <c r="F922" s="54"/>
    </row>
    <row r="923" spans="6:6" ht="15.75" customHeight="1">
      <c r="F923" s="54"/>
    </row>
    <row r="924" spans="6:6" ht="15.75" customHeight="1">
      <c r="F924" s="54"/>
    </row>
    <row r="925" spans="6:6" ht="15.75" customHeight="1">
      <c r="F925" s="54"/>
    </row>
    <row r="926" spans="6:6" ht="15.75" customHeight="1">
      <c r="F926" s="54"/>
    </row>
    <row r="927" spans="6:6" ht="15.75" customHeight="1">
      <c r="F927" s="54"/>
    </row>
    <row r="928" spans="6:6" ht="15.75" customHeight="1">
      <c r="F928" s="54"/>
    </row>
    <row r="929" spans="6:6" ht="15.75" customHeight="1">
      <c r="F929" s="54"/>
    </row>
    <row r="930" spans="6:6" ht="15.75" customHeight="1">
      <c r="F930" s="54"/>
    </row>
    <row r="931" spans="6:6" ht="15.75" customHeight="1">
      <c r="F931" s="54"/>
    </row>
    <row r="932" spans="6:6" ht="15.75" customHeight="1">
      <c r="F932" s="54"/>
    </row>
    <row r="933" spans="6:6" ht="15.75" customHeight="1">
      <c r="F933" s="54"/>
    </row>
    <row r="934" spans="6:6" ht="15.75" customHeight="1">
      <c r="F934" s="54"/>
    </row>
    <row r="935" spans="6:6" ht="15.75" customHeight="1">
      <c r="F935" s="54"/>
    </row>
    <row r="936" spans="6:6" ht="15.75" customHeight="1">
      <c r="F936" s="54"/>
    </row>
    <row r="937" spans="6:6" ht="15.75" customHeight="1">
      <c r="F937" s="54"/>
    </row>
    <row r="938" spans="6:6" ht="15.75" customHeight="1">
      <c r="F938" s="54"/>
    </row>
    <row r="939" spans="6:6" ht="15.75" customHeight="1">
      <c r="F939" s="54"/>
    </row>
    <row r="940" spans="6:6" ht="15.75" customHeight="1">
      <c r="F940" s="54"/>
    </row>
    <row r="941" spans="6:6" ht="15.75" customHeight="1">
      <c r="F941" s="54"/>
    </row>
    <row r="942" spans="6:6" ht="15.75" customHeight="1">
      <c r="F942" s="54"/>
    </row>
    <row r="943" spans="6:6" ht="15.75" customHeight="1">
      <c r="F943" s="54"/>
    </row>
    <row r="944" spans="6:6" ht="15.75" customHeight="1">
      <c r="F944" s="54"/>
    </row>
    <row r="945" spans="6:6" ht="15.75" customHeight="1">
      <c r="F945" s="54"/>
    </row>
    <row r="946" spans="6:6" ht="15.75" customHeight="1">
      <c r="F946" s="54"/>
    </row>
    <row r="947" spans="6:6" ht="15.75" customHeight="1">
      <c r="F947" s="54"/>
    </row>
    <row r="948" spans="6:6" ht="15.75" customHeight="1">
      <c r="F948" s="54"/>
    </row>
    <row r="949" spans="6:6" ht="15.75" customHeight="1">
      <c r="F949" s="54"/>
    </row>
    <row r="950" spans="6:6" ht="15.75" customHeight="1">
      <c r="F950" s="54"/>
    </row>
    <row r="951" spans="6:6" ht="15.75" customHeight="1">
      <c r="F951" s="54"/>
    </row>
    <row r="952" spans="6:6" ht="15.75" customHeight="1">
      <c r="F952" s="54"/>
    </row>
    <row r="953" spans="6:6" ht="15.75" customHeight="1">
      <c r="F953" s="54"/>
    </row>
    <row r="954" spans="6:6" ht="15.75" customHeight="1">
      <c r="F954" s="54"/>
    </row>
    <row r="955" spans="6:6" ht="15.75" customHeight="1">
      <c r="F955" s="54"/>
    </row>
    <row r="956" spans="6:6" ht="15.75" customHeight="1">
      <c r="F956" s="54"/>
    </row>
    <row r="957" spans="6:6" ht="15.75" customHeight="1">
      <c r="F957" s="54"/>
    </row>
    <row r="958" spans="6:6" ht="15.75" customHeight="1">
      <c r="F958" s="54"/>
    </row>
    <row r="959" spans="6:6" ht="15.75" customHeight="1">
      <c r="F959" s="54"/>
    </row>
    <row r="960" spans="6:6" ht="15.75" customHeight="1">
      <c r="F960" s="54"/>
    </row>
    <row r="961" spans="6:6" ht="15.75" customHeight="1">
      <c r="F961" s="54"/>
    </row>
    <row r="962" spans="6:6" ht="15.75" customHeight="1">
      <c r="F962" s="54"/>
    </row>
    <row r="963" spans="6:6" ht="15.75" customHeight="1">
      <c r="F963" s="54"/>
    </row>
    <row r="964" spans="6:6" ht="15.75" customHeight="1">
      <c r="F964" s="54"/>
    </row>
    <row r="965" spans="6:6" ht="15.75" customHeight="1">
      <c r="F965" s="54"/>
    </row>
    <row r="966" spans="6:6" ht="15.75" customHeight="1">
      <c r="F966" s="54"/>
    </row>
    <row r="967" spans="6:6" ht="15.75" customHeight="1">
      <c r="F967" s="54"/>
    </row>
    <row r="968" spans="6:6" ht="15.75" customHeight="1">
      <c r="F968" s="54"/>
    </row>
    <row r="969" spans="6:6" ht="15.75" customHeight="1">
      <c r="F969" s="54"/>
    </row>
    <row r="970" spans="6:6" ht="15.75" customHeight="1">
      <c r="F970" s="54"/>
    </row>
    <row r="971" spans="6:6" ht="15.75" customHeight="1">
      <c r="F971" s="54"/>
    </row>
    <row r="972" spans="6:6" ht="15.75" customHeight="1">
      <c r="F972" s="54"/>
    </row>
    <row r="973" spans="6:6" ht="15.75" customHeight="1">
      <c r="F973" s="54"/>
    </row>
    <row r="974" spans="6:6" ht="15.75" customHeight="1">
      <c r="F974" s="54"/>
    </row>
    <row r="975" spans="6:6" ht="15.75" customHeight="1">
      <c r="F975" s="54"/>
    </row>
    <row r="976" spans="6:6" ht="15.75" customHeight="1">
      <c r="F976" s="54"/>
    </row>
    <row r="977" spans="6:6" ht="15.75" customHeight="1">
      <c r="F977" s="54"/>
    </row>
    <row r="978" spans="6:6" ht="15.75" customHeight="1">
      <c r="F978" s="54"/>
    </row>
    <row r="979" spans="6:6" ht="15.75" customHeight="1">
      <c r="F979" s="54"/>
    </row>
    <row r="980" spans="6:6" ht="15.75" customHeight="1">
      <c r="F980" s="54"/>
    </row>
    <row r="981" spans="6:6" ht="15.75" customHeight="1">
      <c r="F981" s="54"/>
    </row>
    <row r="982" spans="6:6" ht="15.75" customHeight="1">
      <c r="F982" s="54"/>
    </row>
    <row r="983" spans="6:6" ht="15.75" customHeight="1">
      <c r="F983" s="54"/>
    </row>
    <row r="984" spans="6:6" ht="15.75" customHeight="1">
      <c r="F984" s="54"/>
    </row>
    <row r="985" spans="6:6" ht="15.75" customHeight="1">
      <c r="F985" s="54"/>
    </row>
    <row r="986" spans="6:6" ht="15.75" customHeight="1">
      <c r="F986" s="54"/>
    </row>
    <row r="987" spans="6:6" ht="15.75" customHeight="1">
      <c r="F987" s="54"/>
    </row>
    <row r="988" spans="6:6" ht="15.75" customHeight="1">
      <c r="F988" s="54"/>
    </row>
    <row r="989" spans="6:6" ht="15.75" customHeight="1">
      <c r="F989" s="54"/>
    </row>
    <row r="990" spans="6:6" ht="15.75" customHeight="1">
      <c r="F990" s="54"/>
    </row>
    <row r="991" spans="6:6" ht="15.75" customHeight="1">
      <c r="F991" s="54"/>
    </row>
    <row r="992" spans="6:6" ht="15.75" customHeight="1">
      <c r="F992" s="54"/>
    </row>
    <row r="993" spans="6:6" ht="15.75" customHeight="1">
      <c r="F993" s="54"/>
    </row>
    <row r="994" spans="6:6" ht="15.75" customHeight="1">
      <c r="F994" s="54"/>
    </row>
    <row r="995" spans="6:6" ht="15.75" customHeight="1">
      <c r="F995" s="54"/>
    </row>
    <row r="996" spans="6:6" ht="15.75" customHeight="1">
      <c r="F996" s="54"/>
    </row>
    <row r="997" spans="6:6" ht="15.75" customHeight="1">
      <c r="F997" s="54"/>
    </row>
    <row r="998" spans="6:6" ht="15.75" customHeight="1">
      <c r="F998" s="54"/>
    </row>
    <row r="999" spans="6:6" ht="15.75" customHeight="1">
      <c r="F999" s="54"/>
    </row>
    <row r="1000" spans="6:6" ht="15.75" customHeight="1">
      <c r="F1000" s="54"/>
    </row>
  </sheetData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sheetPr>
    <outlinePr summaryBelow="0" summaryRight="0"/>
  </sheetPr>
  <dimension ref="A1:L166"/>
  <sheetViews>
    <sheetView workbookViewId="0"/>
  </sheetViews>
  <sheetFormatPr baseColWidth="10" defaultColWidth="12.6640625" defaultRowHeight="15.75" customHeight="1"/>
  <sheetData>
    <row r="1" spans="1:6">
      <c r="A1" s="19" t="s">
        <v>1</v>
      </c>
      <c r="B1" s="19" t="s">
        <v>334</v>
      </c>
      <c r="C1" s="19" t="s">
        <v>0</v>
      </c>
      <c r="D1" s="19" t="s">
        <v>37</v>
      </c>
      <c r="E1" s="19" t="s">
        <v>39</v>
      </c>
      <c r="F1" s="19" t="s">
        <v>335</v>
      </c>
    </row>
    <row r="2" spans="1:6">
      <c r="A2" s="20" t="s">
        <v>3</v>
      </c>
      <c r="B2" s="19" t="s">
        <v>336</v>
      </c>
      <c r="C2" s="7">
        <v>2013</v>
      </c>
      <c r="D2" s="9" t="s">
        <v>6</v>
      </c>
      <c r="E2" s="9" t="s">
        <v>260</v>
      </c>
      <c r="F2" s="7">
        <v>24724</v>
      </c>
    </row>
    <row r="3" spans="1:6">
      <c r="A3" s="20" t="s">
        <v>4</v>
      </c>
      <c r="B3" s="19" t="s">
        <v>337</v>
      </c>
      <c r="C3" s="7">
        <v>2013</v>
      </c>
      <c r="D3" s="9" t="s">
        <v>6</v>
      </c>
      <c r="E3" s="9" t="s">
        <v>260</v>
      </c>
      <c r="F3" s="7">
        <v>8456</v>
      </c>
    </row>
    <row r="4" spans="1:6">
      <c r="A4" s="19" t="s">
        <v>5</v>
      </c>
      <c r="B4" s="19" t="s">
        <v>338</v>
      </c>
      <c r="C4" s="7">
        <v>2013</v>
      </c>
      <c r="D4" s="7" t="s">
        <v>6</v>
      </c>
      <c r="E4" s="7" t="s">
        <v>260</v>
      </c>
      <c r="F4" s="7">
        <v>36112</v>
      </c>
    </row>
    <row r="5" spans="1:6">
      <c r="A5" s="19" t="s">
        <v>6</v>
      </c>
      <c r="B5" s="19" t="s">
        <v>339</v>
      </c>
      <c r="C5" s="7">
        <v>2013</v>
      </c>
      <c r="D5" s="7" t="s">
        <v>6</v>
      </c>
      <c r="E5" s="7" t="s">
        <v>260</v>
      </c>
      <c r="F5" s="7">
        <v>9463</v>
      </c>
    </row>
    <row r="6" spans="1:6">
      <c r="A6" s="19" t="s">
        <v>7</v>
      </c>
      <c r="B6" s="19" t="s">
        <v>340</v>
      </c>
      <c r="C6" s="7">
        <v>2013</v>
      </c>
      <c r="D6" s="7" t="s">
        <v>6</v>
      </c>
      <c r="E6" s="7" t="s">
        <v>260</v>
      </c>
      <c r="F6" s="7">
        <v>15268</v>
      </c>
    </row>
    <row r="7" spans="1:6">
      <c r="A7" s="19" t="s">
        <v>8</v>
      </c>
      <c r="B7" s="19" t="s">
        <v>341</v>
      </c>
      <c r="C7" s="7">
        <v>2013</v>
      </c>
      <c r="D7" s="7" t="s">
        <v>6</v>
      </c>
      <c r="E7" s="7" t="s">
        <v>260</v>
      </c>
      <c r="F7" s="7">
        <v>22349</v>
      </c>
    </row>
    <row r="8" spans="1:6">
      <c r="A8" s="19" t="s">
        <v>9</v>
      </c>
      <c r="B8" s="19" t="s">
        <v>342</v>
      </c>
      <c r="C8" s="7">
        <v>2013</v>
      </c>
      <c r="D8" s="7" t="s">
        <v>6</v>
      </c>
      <c r="E8" s="7" t="s">
        <v>260</v>
      </c>
      <c r="F8" s="7">
        <v>10687</v>
      </c>
    </row>
    <row r="9" spans="1:6">
      <c r="A9" s="19" t="s">
        <v>10</v>
      </c>
      <c r="B9" s="19" t="s">
        <v>343</v>
      </c>
      <c r="C9" s="7">
        <v>2013</v>
      </c>
      <c r="D9" s="7" t="s">
        <v>6</v>
      </c>
      <c r="E9" s="7" t="s">
        <v>260</v>
      </c>
      <c r="F9" s="7">
        <v>11298</v>
      </c>
    </row>
    <row r="10" spans="1:6">
      <c r="A10" s="19" t="s">
        <v>11</v>
      </c>
      <c r="B10" s="19" t="s">
        <v>344</v>
      </c>
      <c r="C10" s="7">
        <v>2013</v>
      </c>
      <c r="D10" s="7" t="s">
        <v>6</v>
      </c>
      <c r="E10" s="7" t="s">
        <v>260</v>
      </c>
      <c r="F10" s="7">
        <v>44006</v>
      </c>
    </row>
    <row r="11" spans="1:6">
      <c r="A11" s="19" t="s">
        <v>12</v>
      </c>
      <c r="B11" s="19" t="s">
        <v>345</v>
      </c>
      <c r="C11" s="7">
        <v>2013</v>
      </c>
      <c r="D11" s="7" t="s">
        <v>6</v>
      </c>
      <c r="E11" s="7" t="s">
        <v>260</v>
      </c>
      <c r="F11" s="7">
        <v>30891</v>
      </c>
    </row>
    <row r="12" spans="1:6">
      <c r="A12" s="19" t="s">
        <v>13</v>
      </c>
      <c r="B12" s="19" t="s">
        <v>346</v>
      </c>
      <c r="C12" s="7">
        <v>2013</v>
      </c>
      <c r="D12" s="7" t="s">
        <v>6</v>
      </c>
      <c r="E12" s="7" t="s">
        <v>260</v>
      </c>
      <c r="F12" s="7">
        <v>9570</v>
      </c>
    </row>
    <row r="13" spans="1:6">
      <c r="A13" s="19" t="s">
        <v>14</v>
      </c>
      <c r="B13" s="19" t="s">
        <v>347</v>
      </c>
      <c r="C13" s="7">
        <v>2013</v>
      </c>
      <c r="D13" s="7" t="s">
        <v>6</v>
      </c>
      <c r="E13" s="7" t="s">
        <v>260</v>
      </c>
      <c r="F13" s="7">
        <v>28422</v>
      </c>
    </row>
    <row r="14" spans="1:6">
      <c r="A14" s="19" t="s">
        <v>15</v>
      </c>
      <c r="B14" s="19" t="s">
        <v>348</v>
      </c>
      <c r="C14" s="7">
        <v>2013</v>
      </c>
      <c r="D14" s="7" t="s">
        <v>6</v>
      </c>
      <c r="E14" s="7" t="s">
        <v>260</v>
      </c>
      <c r="F14" s="7">
        <v>31384</v>
      </c>
    </row>
    <row r="15" spans="1:6">
      <c r="A15" s="19" t="s">
        <v>16</v>
      </c>
      <c r="B15" s="19" t="s">
        <v>349</v>
      </c>
      <c r="C15" s="7">
        <v>2013</v>
      </c>
      <c r="D15" s="7" t="s">
        <v>6</v>
      </c>
      <c r="E15" s="7" t="s">
        <v>260</v>
      </c>
      <c r="F15" s="7">
        <v>13027</v>
      </c>
    </row>
    <row r="16" spans="1:6">
      <c r="A16" s="19" t="s">
        <v>17</v>
      </c>
      <c r="B16" s="19" t="s">
        <v>350</v>
      </c>
      <c r="C16" s="7">
        <v>2013</v>
      </c>
      <c r="D16" s="7" t="s">
        <v>6</v>
      </c>
      <c r="E16" s="7" t="s">
        <v>260</v>
      </c>
      <c r="F16" s="7">
        <v>13027</v>
      </c>
    </row>
    <row r="17" spans="1:6">
      <c r="A17" s="19" t="s">
        <v>18</v>
      </c>
      <c r="B17" s="19" t="s">
        <v>351</v>
      </c>
      <c r="C17" s="7">
        <v>2013</v>
      </c>
      <c r="D17" s="7" t="s">
        <v>6</v>
      </c>
      <c r="E17" s="7" t="s">
        <v>260</v>
      </c>
      <c r="F17" s="7">
        <v>24824</v>
      </c>
    </row>
    <row r="18" spans="1:6">
      <c r="A18" s="19" t="s">
        <v>19</v>
      </c>
      <c r="B18" s="19" t="s">
        <v>352</v>
      </c>
      <c r="C18" s="7">
        <v>2013</v>
      </c>
      <c r="D18" s="7" t="s">
        <v>6</v>
      </c>
      <c r="E18" s="7" t="s">
        <v>260</v>
      </c>
      <c r="F18" s="7">
        <v>20752</v>
      </c>
    </row>
    <row r="19" spans="1:6">
      <c r="A19" s="19" t="s">
        <v>20</v>
      </c>
      <c r="B19" s="19" t="s">
        <v>353</v>
      </c>
      <c r="C19" s="7">
        <v>2013</v>
      </c>
      <c r="D19" s="7" t="s">
        <v>6</v>
      </c>
      <c r="E19" s="7" t="s">
        <v>260</v>
      </c>
      <c r="F19" s="7">
        <v>41501</v>
      </c>
    </row>
    <row r="20" spans="1:6">
      <c r="A20" s="19" t="s">
        <v>21</v>
      </c>
      <c r="B20" s="19" t="s">
        <v>354</v>
      </c>
      <c r="C20" s="7">
        <v>2013</v>
      </c>
      <c r="D20" s="7" t="s">
        <v>6</v>
      </c>
      <c r="E20" s="7" t="s">
        <v>260</v>
      </c>
      <c r="F20" s="7">
        <v>16824</v>
      </c>
    </row>
    <row r="21" spans="1:6">
      <c r="A21" s="19" t="s">
        <v>22</v>
      </c>
      <c r="B21" s="19" t="s">
        <v>355</v>
      </c>
      <c r="C21" s="7">
        <v>2013</v>
      </c>
      <c r="D21" s="7" t="s">
        <v>6</v>
      </c>
      <c r="E21" s="7" t="s">
        <v>260</v>
      </c>
      <c r="F21" s="7">
        <v>8745</v>
      </c>
    </row>
    <row r="22" spans="1:6">
      <c r="A22" s="19" t="s">
        <v>23</v>
      </c>
      <c r="B22" s="19" t="s">
        <v>356</v>
      </c>
      <c r="C22" s="7">
        <v>2013</v>
      </c>
      <c r="D22" s="7" t="s">
        <v>6</v>
      </c>
      <c r="E22" s="7" t="s">
        <v>260</v>
      </c>
      <c r="F22" s="7">
        <v>27195</v>
      </c>
    </row>
    <row r="23" spans="1:6">
      <c r="A23" s="19" t="s">
        <v>24</v>
      </c>
      <c r="B23" s="19" t="s">
        <v>357</v>
      </c>
      <c r="C23" s="7">
        <v>2013</v>
      </c>
      <c r="D23" s="7" t="s">
        <v>6</v>
      </c>
      <c r="E23" s="7" t="s">
        <v>260</v>
      </c>
      <c r="F23" s="7">
        <v>39890</v>
      </c>
    </row>
    <row r="24" spans="1:6">
      <c r="A24" s="19" t="s">
        <v>25</v>
      </c>
      <c r="B24" s="19" t="s">
        <v>358</v>
      </c>
      <c r="C24" s="7">
        <v>2013</v>
      </c>
      <c r="D24" s="7" t="s">
        <v>6</v>
      </c>
      <c r="E24" s="7" t="s">
        <v>260</v>
      </c>
      <c r="F24" s="7">
        <v>12877</v>
      </c>
    </row>
    <row r="25" spans="1:6">
      <c r="A25" s="19" t="s">
        <v>26</v>
      </c>
      <c r="B25" s="19" t="s">
        <v>359</v>
      </c>
      <c r="C25" s="7">
        <v>2013</v>
      </c>
      <c r="D25" s="7" t="s">
        <v>6</v>
      </c>
      <c r="E25" s="7" t="s">
        <v>260</v>
      </c>
      <c r="F25" s="7">
        <v>37310</v>
      </c>
    </row>
    <row r="26" spans="1:6">
      <c r="A26" s="19" t="s">
        <v>27</v>
      </c>
      <c r="B26" s="19" t="s">
        <v>360</v>
      </c>
      <c r="C26" s="7">
        <v>2013</v>
      </c>
      <c r="D26" s="7" t="s">
        <v>6</v>
      </c>
      <c r="E26" s="7" t="s">
        <v>260</v>
      </c>
      <c r="F26" s="7">
        <v>31904</v>
      </c>
    </row>
    <row r="27" spans="1:6">
      <c r="A27" s="19" t="s">
        <v>28</v>
      </c>
      <c r="B27" s="19" t="s">
        <v>361</v>
      </c>
      <c r="C27" s="7">
        <v>2013</v>
      </c>
      <c r="D27" s="7" t="s">
        <v>6</v>
      </c>
      <c r="E27" s="7" t="s">
        <v>260</v>
      </c>
      <c r="F27" s="7">
        <v>20045</v>
      </c>
    </row>
    <row r="28" spans="1:6">
      <c r="A28" s="19" t="s">
        <v>29</v>
      </c>
      <c r="B28" s="19" t="s">
        <v>362</v>
      </c>
      <c r="C28" s="7">
        <v>2013</v>
      </c>
      <c r="D28" s="7" t="s">
        <v>6</v>
      </c>
      <c r="E28" s="7" t="s">
        <v>260</v>
      </c>
      <c r="F28" s="7">
        <v>9458</v>
      </c>
    </row>
    <row r="29" spans="1:6">
      <c r="A29" s="19" t="s">
        <v>30</v>
      </c>
      <c r="B29" s="19" t="s">
        <v>363</v>
      </c>
      <c r="C29" s="7">
        <v>2013</v>
      </c>
      <c r="D29" s="7" t="s">
        <v>6</v>
      </c>
      <c r="E29" s="7" t="s">
        <v>260</v>
      </c>
      <c r="F29" s="7">
        <v>20115</v>
      </c>
    </row>
    <row r="30" spans="1:6">
      <c r="A30" s="19" t="s">
        <v>31</v>
      </c>
      <c r="B30" s="19" t="s">
        <v>364</v>
      </c>
      <c r="C30" s="7">
        <v>2013</v>
      </c>
      <c r="D30" s="7" t="s">
        <v>6</v>
      </c>
      <c r="E30" s="7" t="s">
        <v>260</v>
      </c>
      <c r="F30" s="7">
        <v>11274</v>
      </c>
    </row>
    <row r="31" spans="1:6">
      <c r="A31" s="19" t="s">
        <v>32</v>
      </c>
      <c r="B31" s="19" t="s">
        <v>365</v>
      </c>
      <c r="C31" s="7">
        <v>2013</v>
      </c>
      <c r="D31" s="7" t="s">
        <v>6</v>
      </c>
      <c r="E31" s="7" t="s">
        <v>260</v>
      </c>
      <c r="F31" s="7">
        <v>21718</v>
      </c>
    </row>
    <row r="32" spans="1:6">
      <c r="A32" s="19" t="s">
        <v>33</v>
      </c>
      <c r="B32" s="19" t="s">
        <v>366</v>
      </c>
      <c r="C32" s="7">
        <v>2013</v>
      </c>
      <c r="D32" s="7" t="s">
        <v>6</v>
      </c>
      <c r="E32" s="7" t="s">
        <v>260</v>
      </c>
      <c r="F32" s="7">
        <v>14843</v>
      </c>
    </row>
    <row r="33" spans="1:12">
      <c r="A33" s="19" t="s">
        <v>34</v>
      </c>
      <c r="B33" s="19" t="s">
        <v>367</v>
      </c>
      <c r="C33" s="7">
        <v>2013</v>
      </c>
      <c r="D33" s="7" t="s">
        <v>6</v>
      </c>
      <c r="E33" s="7" t="s">
        <v>260</v>
      </c>
      <c r="F33" s="7">
        <v>18505</v>
      </c>
    </row>
    <row r="34" spans="1:12">
      <c r="A34" s="19" t="s">
        <v>35</v>
      </c>
      <c r="B34" s="19" t="s">
        <v>368</v>
      </c>
      <c r="C34" s="7">
        <v>2013</v>
      </c>
      <c r="D34" s="7" t="s">
        <v>6</v>
      </c>
      <c r="E34" s="7" t="s">
        <v>260</v>
      </c>
      <c r="F34" s="7">
        <v>26729</v>
      </c>
    </row>
    <row r="35" spans="1:12">
      <c r="A35" s="20" t="s">
        <v>3</v>
      </c>
      <c r="B35" s="19" t="s">
        <v>336</v>
      </c>
      <c r="C35" s="7">
        <v>2015</v>
      </c>
      <c r="D35" s="7" t="s">
        <v>6</v>
      </c>
      <c r="E35" s="7" t="s">
        <v>260</v>
      </c>
      <c r="F35" s="7">
        <v>30097</v>
      </c>
    </row>
    <row r="36" spans="1:12">
      <c r="A36" s="20" t="s">
        <v>4</v>
      </c>
      <c r="B36" s="19" t="s">
        <v>337</v>
      </c>
      <c r="C36" s="7">
        <v>2015</v>
      </c>
      <c r="D36" s="7" t="s">
        <v>6</v>
      </c>
      <c r="E36" s="7" t="s">
        <v>260</v>
      </c>
      <c r="F36" s="7">
        <v>20186</v>
      </c>
      <c r="H36" s="27"/>
      <c r="I36" s="58"/>
      <c r="J36" s="27"/>
      <c r="K36" s="27"/>
      <c r="L36" s="27"/>
    </row>
    <row r="37" spans="1:12">
      <c r="A37" s="19" t="s">
        <v>5</v>
      </c>
      <c r="B37" s="19" t="s">
        <v>338</v>
      </c>
      <c r="C37" s="7">
        <v>2015</v>
      </c>
      <c r="D37" s="7" t="s">
        <v>6</v>
      </c>
      <c r="E37" s="7" t="s">
        <v>260</v>
      </c>
      <c r="F37" s="7">
        <v>24351</v>
      </c>
      <c r="H37" s="27"/>
      <c r="I37" s="58"/>
      <c r="J37" s="27"/>
      <c r="K37" s="27"/>
      <c r="L37" s="27"/>
    </row>
    <row r="38" spans="1:12">
      <c r="A38" s="19" t="s">
        <v>6</v>
      </c>
      <c r="B38" s="19" t="s">
        <v>339</v>
      </c>
      <c r="C38" s="7">
        <v>2015</v>
      </c>
      <c r="D38" s="7" t="s">
        <v>6</v>
      </c>
      <c r="E38" s="7" t="s">
        <v>260</v>
      </c>
      <c r="F38" s="7">
        <v>31604</v>
      </c>
      <c r="H38" s="27"/>
      <c r="I38" s="58"/>
      <c r="J38" s="27"/>
      <c r="K38" s="27"/>
      <c r="L38" s="27"/>
    </row>
    <row r="39" spans="1:12">
      <c r="A39" s="19" t="s">
        <v>7</v>
      </c>
      <c r="B39" s="19" t="s">
        <v>340</v>
      </c>
      <c r="C39" s="7">
        <v>2015</v>
      </c>
      <c r="D39" s="7" t="s">
        <v>6</v>
      </c>
      <c r="E39" s="7" t="s">
        <v>260</v>
      </c>
      <c r="F39" s="27">
        <v>17460</v>
      </c>
      <c r="H39" s="27"/>
      <c r="I39" s="58"/>
      <c r="J39" s="27"/>
      <c r="K39" s="27"/>
      <c r="L39" s="27"/>
    </row>
    <row r="40" spans="1:12">
      <c r="A40" s="19" t="s">
        <v>8</v>
      </c>
      <c r="B40" s="19" t="s">
        <v>341</v>
      </c>
      <c r="C40" s="7">
        <v>2015</v>
      </c>
      <c r="D40" s="7" t="s">
        <v>6</v>
      </c>
      <c r="E40" s="7" t="s">
        <v>260</v>
      </c>
      <c r="F40" s="27">
        <v>20350</v>
      </c>
      <c r="H40" s="27"/>
      <c r="I40" s="58"/>
      <c r="J40" s="27"/>
      <c r="K40" s="27"/>
      <c r="L40" s="27"/>
    </row>
    <row r="41" spans="1:12">
      <c r="A41" s="19" t="s">
        <v>9</v>
      </c>
      <c r="B41" s="19" t="s">
        <v>342</v>
      </c>
      <c r="C41" s="7">
        <v>2015</v>
      </c>
      <c r="D41" s="7" t="s">
        <v>6</v>
      </c>
      <c r="E41" s="7" t="s">
        <v>260</v>
      </c>
      <c r="F41" s="27">
        <v>9230</v>
      </c>
      <c r="H41" s="27"/>
      <c r="I41" s="58"/>
      <c r="J41" s="27"/>
      <c r="K41" s="27"/>
      <c r="L41" s="27"/>
    </row>
    <row r="42" spans="1:12">
      <c r="A42" s="19" t="s">
        <v>10</v>
      </c>
      <c r="B42" s="19" t="s">
        <v>343</v>
      </c>
      <c r="C42" s="7">
        <v>2015</v>
      </c>
      <c r="D42" s="7" t="s">
        <v>6</v>
      </c>
      <c r="E42" s="7" t="s">
        <v>260</v>
      </c>
      <c r="F42" s="27">
        <v>14116</v>
      </c>
      <c r="H42" s="27"/>
      <c r="I42" s="58"/>
      <c r="J42" s="27"/>
      <c r="K42" s="27"/>
      <c r="L42" s="27"/>
    </row>
    <row r="43" spans="1:12">
      <c r="A43" s="19" t="s">
        <v>11</v>
      </c>
      <c r="B43" s="19" t="s">
        <v>344</v>
      </c>
      <c r="C43" s="7">
        <v>2015</v>
      </c>
      <c r="D43" s="7" t="s">
        <v>6</v>
      </c>
      <c r="E43" s="7" t="s">
        <v>260</v>
      </c>
      <c r="F43" s="27">
        <v>36472</v>
      </c>
      <c r="H43" s="27"/>
      <c r="I43" s="58"/>
      <c r="J43" s="27"/>
      <c r="K43" s="27"/>
      <c r="L43" s="27"/>
    </row>
    <row r="44" spans="1:12">
      <c r="A44" s="19" t="s">
        <v>12</v>
      </c>
      <c r="B44" s="19" t="s">
        <v>345</v>
      </c>
      <c r="C44" s="7">
        <v>2015</v>
      </c>
      <c r="D44" s="7" t="s">
        <v>6</v>
      </c>
      <c r="E44" s="7" t="s">
        <v>260</v>
      </c>
      <c r="F44" s="27">
        <v>25889</v>
      </c>
      <c r="H44" s="27"/>
      <c r="I44" s="58"/>
      <c r="J44" s="27"/>
      <c r="K44" s="27"/>
      <c r="L44" s="27"/>
    </row>
    <row r="45" spans="1:12">
      <c r="A45" s="19" t="s">
        <v>13</v>
      </c>
      <c r="B45" s="19" t="s">
        <v>346</v>
      </c>
      <c r="C45" s="7">
        <v>2015</v>
      </c>
      <c r="D45" s="7" t="s">
        <v>6</v>
      </c>
      <c r="E45" s="7" t="s">
        <v>260</v>
      </c>
      <c r="F45" s="27">
        <v>23365</v>
      </c>
      <c r="H45" s="27"/>
      <c r="I45" s="58"/>
      <c r="J45" s="27"/>
      <c r="K45" s="27"/>
      <c r="L45" s="27"/>
    </row>
    <row r="46" spans="1:12">
      <c r="A46" s="19" t="s">
        <v>14</v>
      </c>
      <c r="B46" s="19" t="s">
        <v>347</v>
      </c>
      <c r="C46" s="7">
        <v>2015</v>
      </c>
      <c r="D46" s="7" t="s">
        <v>6</v>
      </c>
      <c r="E46" s="7" t="s">
        <v>260</v>
      </c>
      <c r="F46" s="27">
        <v>17259</v>
      </c>
      <c r="H46" s="27"/>
      <c r="I46" s="58"/>
      <c r="J46" s="27"/>
      <c r="K46" s="27"/>
      <c r="L46" s="27"/>
    </row>
    <row r="47" spans="1:12">
      <c r="A47" s="19" t="s">
        <v>15</v>
      </c>
      <c r="B47" s="19" t="s">
        <v>348</v>
      </c>
      <c r="C47" s="7">
        <v>2015</v>
      </c>
      <c r="D47" s="7" t="s">
        <v>6</v>
      </c>
      <c r="E47" s="7" t="s">
        <v>260</v>
      </c>
      <c r="F47" s="27">
        <v>14819</v>
      </c>
      <c r="H47" s="27"/>
      <c r="I47" s="58"/>
      <c r="J47" s="27"/>
      <c r="K47" s="27"/>
      <c r="L47" s="27"/>
    </row>
    <row r="48" spans="1:12">
      <c r="A48" s="19" t="s">
        <v>16</v>
      </c>
      <c r="B48" s="19" t="s">
        <v>349</v>
      </c>
      <c r="C48" s="7">
        <v>2015</v>
      </c>
      <c r="D48" s="7" t="s">
        <v>6</v>
      </c>
      <c r="E48" s="7" t="s">
        <v>260</v>
      </c>
      <c r="F48" s="27">
        <v>26962</v>
      </c>
      <c r="H48" s="27"/>
      <c r="I48" s="58"/>
      <c r="J48" s="27"/>
      <c r="K48" s="27"/>
      <c r="L48" s="27"/>
    </row>
    <row r="49" spans="1:12">
      <c r="A49" s="19" t="s">
        <v>17</v>
      </c>
      <c r="B49" s="19" t="s">
        <v>350</v>
      </c>
      <c r="C49" s="7">
        <v>2015</v>
      </c>
      <c r="D49" s="7" t="s">
        <v>6</v>
      </c>
      <c r="E49" s="7" t="s">
        <v>260</v>
      </c>
      <c r="F49" s="27">
        <v>22332</v>
      </c>
      <c r="H49" s="27"/>
      <c r="I49" s="58"/>
      <c r="J49" s="27"/>
      <c r="K49" s="27"/>
      <c r="L49" s="27"/>
    </row>
    <row r="50" spans="1:12">
      <c r="A50" s="19" t="s">
        <v>18</v>
      </c>
      <c r="B50" s="19" t="s">
        <v>351</v>
      </c>
      <c r="C50" s="7">
        <v>2015</v>
      </c>
      <c r="D50" s="7" t="s">
        <v>6</v>
      </c>
      <c r="E50" s="7" t="s">
        <v>260</v>
      </c>
      <c r="F50" s="27">
        <v>62160</v>
      </c>
      <c r="H50" s="27"/>
      <c r="I50" s="58"/>
      <c r="J50" s="27"/>
      <c r="K50" s="27"/>
      <c r="L50" s="27"/>
    </row>
    <row r="51" spans="1:12">
      <c r="A51" s="19" t="s">
        <v>19</v>
      </c>
      <c r="B51" s="19" t="s">
        <v>352</v>
      </c>
      <c r="C51" s="7">
        <v>2015</v>
      </c>
      <c r="D51" s="7" t="s">
        <v>6</v>
      </c>
      <c r="E51" s="7" t="s">
        <v>260</v>
      </c>
      <c r="F51" s="27">
        <v>29144</v>
      </c>
      <c r="H51" s="27"/>
      <c r="I51" s="58"/>
      <c r="J51" s="27"/>
      <c r="K51" s="27"/>
      <c r="L51" s="27"/>
    </row>
    <row r="52" spans="1:12">
      <c r="A52" s="19" t="s">
        <v>20</v>
      </c>
      <c r="B52" s="19" t="s">
        <v>353</v>
      </c>
      <c r="C52" s="7">
        <v>2015</v>
      </c>
      <c r="D52" s="7" t="s">
        <v>6</v>
      </c>
      <c r="E52" s="7" t="s">
        <v>260</v>
      </c>
      <c r="F52" s="27">
        <v>29740</v>
      </c>
      <c r="H52" s="27"/>
      <c r="I52" s="58"/>
      <c r="J52" s="27"/>
      <c r="K52" s="27"/>
      <c r="L52" s="27"/>
    </row>
    <row r="53" spans="1:12">
      <c r="A53" s="19" t="s">
        <v>21</v>
      </c>
      <c r="B53" s="19" t="s">
        <v>354</v>
      </c>
      <c r="C53" s="7">
        <v>2015</v>
      </c>
      <c r="D53" s="7" t="s">
        <v>6</v>
      </c>
      <c r="E53" s="7" t="s">
        <v>260</v>
      </c>
      <c r="F53" s="27">
        <v>9879</v>
      </c>
      <c r="H53" s="27"/>
      <c r="I53" s="58"/>
      <c r="J53" s="27"/>
      <c r="K53" s="27"/>
      <c r="L53" s="27"/>
    </row>
    <row r="54" spans="1:12">
      <c r="A54" s="19" t="s">
        <v>22</v>
      </c>
      <c r="B54" s="19" t="s">
        <v>355</v>
      </c>
      <c r="C54" s="7">
        <v>2015</v>
      </c>
      <c r="D54" s="7" t="s">
        <v>6</v>
      </c>
      <c r="E54" s="7" t="s">
        <v>260</v>
      </c>
      <c r="F54" s="27">
        <v>16292</v>
      </c>
      <c r="H54" s="27"/>
      <c r="I54" s="58"/>
      <c r="J54" s="27"/>
      <c r="K54" s="27"/>
      <c r="L54" s="27"/>
    </row>
    <row r="55" spans="1:12">
      <c r="A55" s="19" t="s">
        <v>23</v>
      </c>
      <c r="B55" s="19" t="s">
        <v>356</v>
      </c>
      <c r="C55" s="7">
        <v>2015</v>
      </c>
      <c r="D55" s="7" t="s">
        <v>6</v>
      </c>
      <c r="E55" s="7" t="s">
        <v>260</v>
      </c>
      <c r="F55" s="27">
        <v>19414</v>
      </c>
      <c r="H55" s="27"/>
      <c r="I55" s="58"/>
      <c r="J55" s="27"/>
      <c r="K55" s="27"/>
      <c r="L55" s="27"/>
    </row>
    <row r="56" spans="1:12">
      <c r="A56" s="19" t="s">
        <v>24</v>
      </c>
      <c r="B56" s="19" t="s">
        <v>357</v>
      </c>
      <c r="C56" s="7">
        <v>2015</v>
      </c>
      <c r="D56" s="7" t="s">
        <v>6</v>
      </c>
      <c r="E56" s="7" t="s">
        <v>260</v>
      </c>
      <c r="F56" s="27">
        <v>28296</v>
      </c>
      <c r="H56" s="27"/>
      <c r="I56" s="58"/>
      <c r="J56" s="27"/>
      <c r="K56" s="27"/>
      <c r="L56" s="27"/>
    </row>
    <row r="57" spans="1:12">
      <c r="A57" s="19" t="s">
        <v>25</v>
      </c>
      <c r="B57" s="19" t="s">
        <v>358</v>
      </c>
      <c r="C57" s="7">
        <v>2015</v>
      </c>
      <c r="D57" s="7" t="s">
        <v>6</v>
      </c>
      <c r="E57" s="7" t="s">
        <v>260</v>
      </c>
      <c r="F57" s="27">
        <v>28905</v>
      </c>
      <c r="H57" s="27"/>
      <c r="I57" s="58"/>
      <c r="J57" s="27"/>
      <c r="K57" s="27"/>
      <c r="L57" s="27"/>
    </row>
    <row r="58" spans="1:12">
      <c r="A58" s="19" t="s">
        <v>26</v>
      </c>
      <c r="B58" s="19" t="s">
        <v>359</v>
      </c>
      <c r="C58" s="7">
        <v>2015</v>
      </c>
      <c r="D58" s="7" t="s">
        <v>6</v>
      </c>
      <c r="E58" s="7" t="s">
        <v>260</v>
      </c>
      <c r="F58" s="27">
        <v>18186</v>
      </c>
      <c r="H58" s="27"/>
      <c r="I58" s="58"/>
      <c r="J58" s="27"/>
      <c r="K58" s="27"/>
      <c r="L58" s="27"/>
    </row>
    <row r="59" spans="1:12">
      <c r="A59" s="19" t="s">
        <v>27</v>
      </c>
      <c r="B59" s="19" t="s">
        <v>360</v>
      </c>
      <c r="C59" s="7">
        <v>2015</v>
      </c>
      <c r="D59" s="7" t="s">
        <v>6</v>
      </c>
      <c r="E59" s="7" t="s">
        <v>260</v>
      </c>
      <c r="F59" s="7">
        <v>15684</v>
      </c>
      <c r="H59" s="27"/>
      <c r="I59" s="58"/>
      <c r="J59" s="27"/>
      <c r="K59" s="27"/>
      <c r="L59" s="27"/>
    </row>
    <row r="60" spans="1:12">
      <c r="A60" s="19" t="s">
        <v>28</v>
      </c>
      <c r="B60" s="19" t="s">
        <v>361</v>
      </c>
      <c r="C60" s="7">
        <v>2015</v>
      </c>
      <c r="D60" s="7" t="s">
        <v>6</v>
      </c>
      <c r="E60" s="7" t="s">
        <v>260</v>
      </c>
      <c r="F60" s="27">
        <v>58232</v>
      </c>
      <c r="H60" s="27"/>
      <c r="I60" s="58"/>
      <c r="J60" s="27"/>
      <c r="K60" s="27"/>
      <c r="L60" s="27"/>
    </row>
    <row r="61" spans="1:12">
      <c r="A61" s="19" t="s">
        <v>29</v>
      </c>
      <c r="B61" s="19" t="s">
        <v>362</v>
      </c>
      <c r="C61" s="7">
        <v>2015</v>
      </c>
      <c r="D61" s="7" t="s">
        <v>6</v>
      </c>
      <c r="E61" s="7" t="s">
        <v>260</v>
      </c>
      <c r="F61" s="27">
        <v>33256</v>
      </c>
      <c r="H61" s="27"/>
      <c r="I61" s="58"/>
      <c r="J61" s="27"/>
      <c r="K61" s="27"/>
      <c r="L61" s="27"/>
    </row>
    <row r="62" spans="1:12">
      <c r="A62" s="19" t="s">
        <v>30</v>
      </c>
      <c r="B62" s="19" t="s">
        <v>363</v>
      </c>
      <c r="C62" s="7">
        <v>2015</v>
      </c>
      <c r="D62" s="7" t="s">
        <v>6</v>
      </c>
      <c r="E62" s="7" t="s">
        <v>260</v>
      </c>
      <c r="F62" s="7">
        <v>16343</v>
      </c>
      <c r="H62" s="27"/>
    </row>
    <row r="63" spans="1:12">
      <c r="A63" s="19" t="s">
        <v>31</v>
      </c>
      <c r="B63" s="19" t="s">
        <v>364</v>
      </c>
      <c r="C63" s="7">
        <v>2015</v>
      </c>
      <c r="D63" s="7" t="s">
        <v>6</v>
      </c>
      <c r="E63" s="7" t="s">
        <v>260</v>
      </c>
      <c r="F63" s="7">
        <v>10441</v>
      </c>
    </row>
    <row r="64" spans="1:12">
      <c r="A64" s="19" t="s">
        <v>32</v>
      </c>
      <c r="B64" s="19" t="s">
        <v>365</v>
      </c>
      <c r="C64" s="7">
        <v>2015</v>
      </c>
      <c r="D64" s="7" t="s">
        <v>6</v>
      </c>
      <c r="E64" s="7" t="s">
        <v>260</v>
      </c>
      <c r="F64" s="7">
        <v>28711</v>
      </c>
    </row>
    <row r="65" spans="1:6">
      <c r="A65" s="19" t="s">
        <v>33</v>
      </c>
      <c r="B65" s="19" t="s">
        <v>366</v>
      </c>
      <c r="C65" s="7">
        <v>2015</v>
      </c>
      <c r="D65" s="7" t="s">
        <v>6</v>
      </c>
      <c r="E65" s="7" t="s">
        <v>260</v>
      </c>
      <c r="F65" s="7">
        <v>10461</v>
      </c>
    </row>
    <row r="66" spans="1:6">
      <c r="A66" s="19" t="s">
        <v>34</v>
      </c>
      <c r="B66" s="19" t="s">
        <v>367</v>
      </c>
      <c r="C66" s="7">
        <v>2015</v>
      </c>
      <c r="D66" s="7" t="s">
        <v>6</v>
      </c>
      <c r="E66" s="7" t="s">
        <v>260</v>
      </c>
      <c r="F66" s="7">
        <v>21584</v>
      </c>
    </row>
    <row r="67" spans="1:6">
      <c r="A67" s="19" t="s">
        <v>35</v>
      </c>
      <c r="B67" s="19" t="s">
        <v>368</v>
      </c>
      <c r="C67" s="7">
        <v>2015</v>
      </c>
      <c r="D67" s="7" t="s">
        <v>6</v>
      </c>
      <c r="E67" s="7" t="s">
        <v>260</v>
      </c>
      <c r="F67" s="7">
        <v>13252</v>
      </c>
    </row>
    <row r="68" spans="1:6">
      <c r="A68" s="20" t="s">
        <v>3</v>
      </c>
      <c r="B68" s="19" t="s">
        <v>336</v>
      </c>
      <c r="C68" s="7">
        <v>2017</v>
      </c>
      <c r="D68" s="7" t="s">
        <v>6</v>
      </c>
      <c r="E68" s="7" t="s">
        <v>260</v>
      </c>
      <c r="F68" s="7">
        <v>25541</v>
      </c>
    </row>
    <row r="69" spans="1:6">
      <c r="A69" s="20" t="s">
        <v>4</v>
      </c>
      <c r="B69" s="19" t="s">
        <v>337</v>
      </c>
      <c r="C69" s="7">
        <v>2017</v>
      </c>
      <c r="D69" s="7" t="s">
        <v>6</v>
      </c>
      <c r="E69" s="7" t="s">
        <v>260</v>
      </c>
      <c r="F69" s="7">
        <v>24443</v>
      </c>
    </row>
    <row r="70" spans="1:6">
      <c r="A70" s="19" t="s">
        <v>5</v>
      </c>
      <c r="B70" s="19" t="s">
        <v>338</v>
      </c>
      <c r="C70" s="7">
        <v>2017</v>
      </c>
      <c r="D70" s="7" t="s">
        <v>6</v>
      </c>
      <c r="E70" s="7" t="s">
        <v>260</v>
      </c>
      <c r="F70" s="7">
        <v>19467</v>
      </c>
    </row>
    <row r="71" spans="1:6">
      <c r="A71" s="19" t="s">
        <v>6</v>
      </c>
      <c r="B71" s="19" t="s">
        <v>339</v>
      </c>
      <c r="C71" s="7">
        <v>2017</v>
      </c>
      <c r="D71" s="7" t="s">
        <v>6</v>
      </c>
      <c r="E71" s="7" t="s">
        <v>260</v>
      </c>
      <c r="F71" s="7">
        <v>22469</v>
      </c>
    </row>
    <row r="72" spans="1:6">
      <c r="A72" s="19" t="s">
        <v>7</v>
      </c>
      <c r="B72" s="19" t="s">
        <v>340</v>
      </c>
      <c r="C72" s="7">
        <v>2017</v>
      </c>
      <c r="D72" s="7" t="s">
        <v>6</v>
      </c>
      <c r="E72" s="7" t="s">
        <v>260</v>
      </c>
      <c r="F72" s="7">
        <v>27698</v>
      </c>
    </row>
    <row r="73" spans="1:6">
      <c r="A73" s="19" t="s">
        <v>8</v>
      </c>
      <c r="B73" s="19" t="s">
        <v>341</v>
      </c>
      <c r="C73" s="7">
        <v>2017</v>
      </c>
      <c r="D73" s="7" t="s">
        <v>6</v>
      </c>
      <c r="E73" s="7" t="s">
        <v>260</v>
      </c>
      <c r="F73" s="7">
        <v>22455</v>
      </c>
    </row>
    <row r="74" spans="1:6">
      <c r="A74" s="19" t="s">
        <v>9</v>
      </c>
      <c r="B74" s="19" t="s">
        <v>342</v>
      </c>
      <c r="C74" s="7">
        <v>2017</v>
      </c>
      <c r="D74" s="7" t="s">
        <v>6</v>
      </c>
      <c r="E74" s="7" t="s">
        <v>260</v>
      </c>
      <c r="F74" s="7">
        <v>12601</v>
      </c>
    </row>
    <row r="75" spans="1:6">
      <c r="A75" s="19" t="s">
        <v>10</v>
      </c>
      <c r="B75" s="19" t="s">
        <v>343</v>
      </c>
      <c r="C75" s="7">
        <v>2017</v>
      </c>
      <c r="D75" s="7" t="s">
        <v>6</v>
      </c>
      <c r="E75" s="7" t="s">
        <v>260</v>
      </c>
      <c r="F75" s="7">
        <v>21173</v>
      </c>
    </row>
    <row r="76" spans="1:6">
      <c r="A76" s="19" t="s">
        <v>11</v>
      </c>
      <c r="B76" s="19" t="s">
        <v>344</v>
      </c>
      <c r="C76" s="7">
        <v>2017</v>
      </c>
      <c r="D76" s="7" t="s">
        <v>6</v>
      </c>
      <c r="E76" s="7" t="s">
        <v>260</v>
      </c>
      <c r="F76" s="7">
        <v>40673</v>
      </c>
    </row>
    <row r="77" spans="1:6">
      <c r="A77" s="19" t="s">
        <v>12</v>
      </c>
      <c r="B77" s="19" t="s">
        <v>345</v>
      </c>
      <c r="C77" s="7">
        <v>2017</v>
      </c>
      <c r="D77" s="7" t="s">
        <v>6</v>
      </c>
      <c r="E77" s="7" t="s">
        <v>260</v>
      </c>
      <c r="F77" s="7">
        <v>34111</v>
      </c>
    </row>
    <row r="78" spans="1:6">
      <c r="A78" s="19" t="s">
        <v>13</v>
      </c>
      <c r="B78" s="19" t="s">
        <v>346</v>
      </c>
      <c r="C78" s="7">
        <v>2017</v>
      </c>
      <c r="D78" s="7" t="s">
        <v>6</v>
      </c>
      <c r="E78" s="7" t="s">
        <v>260</v>
      </c>
      <c r="F78" s="7">
        <v>46676</v>
      </c>
    </row>
    <row r="79" spans="1:6">
      <c r="A79" s="19" t="s">
        <v>14</v>
      </c>
      <c r="B79" s="19" t="s">
        <v>347</v>
      </c>
      <c r="C79" s="7">
        <v>2017</v>
      </c>
      <c r="D79" s="7" t="s">
        <v>6</v>
      </c>
      <c r="E79" s="7" t="s">
        <v>260</v>
      </c>
      <c r="F79" s="7">
        <v>13245</v>
      </c>
    </row>
    <row r="80" spans="1:6">
      <c r="A80" s="19" t="s">
        <v>15</v>
      </c>
      <c r="B80" s="19" t="s">
        <v>348</v>
      </c>
      <c r="C80" s="7">
        <v>2017</v>
      </c>
      <c r="D80" s="7" t="s">
        <v>6</v>
      </c>
      <c r="E80" s="7" t="s">
        <v>260</v>
      </c>
      <c r="F80" s="7">
        <v>22613</v>
      </c>
    </row>
    <row r="81" spans="1:6">
      <c r="A81" s="19" t="s">
        <v>16</v>
      </c>
      <c r="B81" s="19" t="s">
        <v>349</v>
      </c>
      <c r="C81" s="7">
        <v>2017</v>
      </c>
      <c r="D81" s="7" t="s">
        <v>6</v>
      </c>
      <c r="E81" s="7" t="s">
        <v>260</v>
      </c>
      <c r="F81" s="7">
        <v>24552</v>
      </c>
    </row>
    <row r="82" spans="1:6">
      <c r="A82" s="19" t="s">
        <v>17</v>
      </c>
      <c r="B82" s="19" t="s">
        <v>350</v>
      </c>
      <c r="C82" s="7">
        <v>2017</v>
      </c>
      <c r="D82" s="7" t="s">
        <v>6</v>
      </c>
      <c r="E82" s="7" t="s">
        <v>260</v>
      </c>
      <c r="F82" s="7">
        <v>25129</v>
      </c>
    </row>
    <row r="83" spans="1:6">
      <c r="A83" s="19" t="s">
        <v>18</v>
      </c>
      <c r="B83" s="19" t="s">
        <v>351</v>
      </c>
      <c r="C83" s="7">
        <v>2017</v>
      </c>
      <c r="D83" s="7" t="s">
        <v>6</v>
      </c>
      <c r="E83" s="7" t="s">
        <v>260</v>
      </c>
      <c r="F83" s="7">
        <v>21124</v>
      </c>
    </row>
    <row r="84" spans="1:6">
      <c r="A84" s="19" t="s">
        <v>19</v>
      </c>
      <c r="B84" s="19" t="s">
        <v>352</v>
      </c>
      <c r="C84" s="7">
        <v>2017</v>
      </c>
      <c r="D84" s="7" t="s">
        <v>6</v>
      </c>
      <c r="E84" s="7" t="s">
        <v>260</v>
      </c>
      <c r="F84" s="7">
        <v>26727</v>
      </c>
    </row>
    <row r="85" spans="1:6">
      <c r="A85" s="19" t="s">
        <v>20</v>
      </c>
      <c r="B85" s="19" t="s">
        <v>353</v>
      </c>
      <c r="C85" s="7">
        <v>2017</v>
      </c>
      <c r="D85" s="7" t="s">
        <v>6</v>
      </c>
      <c r="E85" s="7" t="s">
        <v>260</v>
      </c>
      <c r="F85" s="7">
        <v>29689</v>
      </c>
    </row>
    <row r="86" spans="1:6">
      <c r="A86" s="19" t="s">
        <v>21</v>
      </c>
      <c r="B86" s="19" t="s">
        <v>354</v>
      </c>
      <c r="C86" s="7">
        <v>2017</v>
      </c>
      <c r="D86" s="7" t="s">
        <v>6</v>
      </c>
      <c r="E86" s="7" t="s">
        <v>260</v>
      </c>
      <c r="F86" s="7">
        <v>21640</v>
      </c>
    </row>
    <row r="87" spans="1:6">
      <c r="A87" s="19" t="s">
        <v>22</v>
      </c>
      <c r="B87" s="19" t="s">
        <v>355</v>
      </c>
      <c r="C87" s="7">
        <v>2017</v>
      </c>
      <c r="D87" s="7" t="s">
        <v>6</v>
      </c>
      <c r="E87" s="7" t="s">
        <v>260</v>
      </c>
      <c r="F87" s="7">
        <v>22559</v>
      </c>
    </row>
    <row r="88" spans="1:6">
      <c r="A88" s="19" t="s">
        <v>23</v>
      </c>
      <c r="B88" s="19" t="s">
        <v>356</v>
      </c>
      <c r="C88" s="7">
        <v>2017</v>
      </c>
      <c r="D88" s="7" t="s">
        <v>6</v>
      </c>
      <c r="E88" s="7" t="s">
        <v>260</v>
      </c>
      <c r="F88" s="7">
        <v>24780</v>
      </c>
    </row>
    <row r="89" spans="1:6">
      <c r="A89" s="19" t="s">
        <v>24</v>
      </c>
      <c r="B89" s="19" t="s">
        <v>357</v>
      </c>
      <c r="C89" s="7">
        <v>2017</v>
      </c>
      <c r="D89" s="7" t="s">
        <v>6</v>
      </c>
      <c r="E89" s="7" t="s">
        <v>260</v>
      </c>
      <c r="F89" s="7">
        <v>13406</v>
      </c>
    </row>
    <row r="90" spans="1:6">
      <c r="A90" s="19" t="s">
        <v>25</v>
      </c>
      <c r="B90" s="19" t="s">
        <v>358</v>
      </c>
      <c r="C90" s="7">
        <v>2017</v>
      </c>
      <c r="D90" s="7" t="s">
        <v>6</v>
      </c>
      <c r="E90" s="7" t="s">
        <v>260</v>
      </c>
      <c r="F90" s="7">
        <v>20663</v>
      </c>
    </row>
    <row r="91" spans="1:6">
      <c r="A91" s="19" t="s">
        <v>26</v>
      </c>
      <c r="B91" s="19" t="s">
        <v>359</v>
      </c>
      <c r="C91" s="7">
        <v>2017</v>
      </c>
      <c r="D91" s="7" t="s">
        <v>6</v>
      </c>
      <c r="E91" s="7" t="s">
        <v>260</v>
      </c>
      <c r="F91" s="7">
        <v>22046</v>
      </c>
    </row>
    <row r="92" spans="1:6">
      <c r="A92" s="19" t="s">
        <v>27</v>
      </c>
      <c r="B92" s="19" t="s">
        <v>360</v>
      </c>
      <c r="C92" s="7">
        <v>2017</v>
      </c>
      <c r="D92" s="7" t="s">
        <v>6</v>
      </c>
      <c r="E92" s="7" t="s">
        <v>260</v>
      </c>
      <c r="F92" s="7">
        <v>28007</v>
      </c>
    </row>
    <row r="93" spans="1:6">
      <c r="A93" s="19" t="s">
        <v>28</v>
      </c>
      <c r="B93" s="19" t="s">
        <v>361</v>
      </c>
      <c r="C93" s="7">
        <v>2017</v>
      </c>
      <c r="D93" s="7" t="s">
        <v>6</v>
      </c>
      <c r="E93" s="7" t="s">
        <v>260</v>
      </c>
      <c r="F93" s="7">
        <v>40682</v>
      </c>
    </row>
    <row r="94" spans="1:6">
      <c r="A94" s="19" t="s">
        <v>29</v>
      </c>
      <c r="B94" s="19" t="s">
        <v>362</v>
      </c>
      <c r="C94" s="7">
        <v>2017</v>
      </c>
      <c r="D94" s="7" t="s">
        <v>6</v>
      </c>
      <c r="E94" s="7" t="s">
        <v>260</v>
      </c>
      <c r="F94" s="7">
        <v>61652</v>
      </c>
    </row>
    <row r="95" spans="1:6">
      <c r="A95" s="19" t="s">
        <v>30</v>
      </c>
      <c r="B95" s="19" t="s">
        <v>363</v>
      </c>
      <c r="C95" s="7">
        <v>2017</v>
      </c>
      <c r="D95" s="7" t="s">
        <v>6</v>
      </c>
      <c r="E95" s="7" t="s">
        <v>260</v>
      </c>
      <c r="F95" s="7">
        <v>26861</v>
      </c>
    </row>
    <row r="96" spans="1:6">
      <c r="A96" s="19" t="s">
        <v>31</v>
      </c>
      <c r="B96" s="19" t="s">
        <v>364</v>
      </c>
      <c r="C96" s="7">
        <v>2017</v>
      </c>
      <c r="D96" s="7" t="s">
        <v>6</v>
      </c>
      <c r="E96" s="7" t="s">
        <v>260</v>
      </c>
      <c r="F96" s="7">
        <v>17083</v>
      </c>
    </row>
    <row r="97" spans="1:6">
      <c r="A97" s="19" t="s">
        <v>32</v>
      </c>
      <c r="B97" s="19" t="s">
        <v>365</v>
      </c>
      <c r="C97" s="7">
        <v>2017</v>
      </c>
      <c r="D97" s="7" t="s">
        <v>6</v>
      </c>
      <c r="E97" s="7" t="s">
        <v>260</v>
      </c>
      <c r="F97" s="7">
        <v>23364</v>
      </c>
    </row>
    <row r="98" spans="1:6">
      <c r="A98" s="19" t="s">
        <v>33</v>
      </c>
      <c r="B98" s="19" t="s">
        <v>366</v>
      </c>
      <c r="C98" s="7">
        <v>2017</v>
      </c>
      <c r="D98" s="7" t="s">
        <v>6</v>
      </c>
      <c r="E98" s="7" t="s">
        <v>260</v>
      </c>
      <c r="F98" s="7">
        <v>14277</v>
      </c>
    </row>
    <row r="99" spans="1:6">
      <c r="A99" s="19" t="s">
        <v>34</v>
      </c>
      <c r="B99" s="19" t="s">
        <v>367</v>
      </c>
      <c r="C99" s="7">
        <v>2017</v>
      </c>
      <c r="D99" s="7" t="s">
        <v>6</v>
      </c>
      <c r="E99" s="7" t="s">
        <v>260</v>
      </c>
      <c r="F99" s="7">
        <v>19158</v>
      </c>
    </row>
    <row r="100" spans="1:6">
      <c r="A100" s="19" t="s">
        <v>35</v>
      </c>
      <c r="B100" s="19" t="s">
        <v>368</v>
      </c>
      <c r="C100" s="7">
        <v>2017</v>
      </c>
      <c r="D100" s="7" t="s">
        <v>6</v>
      </c>
      <c r="E100" s="7" t="s">
        <v>260</v>
      </c>
      <c r="F100" s="7">
        <v>14721</v>
      </c>
    </row>
    <row r="101" spans="1:6">
      <c r="A101" s="20" t="s">
        <v>3</v>
      </c>
      <c r="B101" s="19" t="s">
        <v>336</v>
      </c>
      <c r="C101" s="7">
        <v>2019</v>
      </c>
      <c r="D101" s="7" t="s">
        <v>6</v>
      </c>
      <c r="E101" s="7" t="s">
        <v>260</v>
      </c>
      <c r="F101" s="7">
        <v>30455.677899999999</v>
      </c>
    </row>
    <row r="102" spans="1:6">
      <c r="A102" s="20" t="s">
        <v>4</v>
      </c>
      <c r="B102" s="19" t="s">
        <v>337</v>
      </c>
      <c r="C102" s="7">
        <v>2019</v>
      </c>
      <c r="D102" s="7" t="s">
        <v>6</v>
      </c>
      <c r="E102" s="7" t="s">
        <v>260</v>
      </c>
      <c r="F102" s="7">
        <v>25935.2909</v>
      </c>
    </row>
    <row r="103" spans="1:6">
      <c r="A103" s="19" t="s">
        <v>5</v>
      </c>
      <c r="B103" s="19" t="s">
        <v>338</v>
      </c>
      <c r="C103" s="7">
        <v>2019</v>
      </c>
      <c r="D103" s="7" t="s">
        <v>6</v>
      </c>
      <c r="E103" s="7" t="s">
        <v>260</v>
      </c>
      <c r="F103" s="7">
        <v>20368.7176</v>
      </c>
    </row>
    <row r="104" spans="1:6">
      <c r="A104" s="19" t="s">
        <v>6</v>
      </c>
      <c r="B104" s="19" t="s">
        <v>339</v>
      </c>
      <c r="C104" s="7">
        <v>2019</v>
      </c>
      <c r="D104" s="7" t="s">
        <v>6</v>
      </c>
      <c r="E104" s="7" t="s">
        <v>260</v>
      </c>
      <c r="F104" s="7">
        <v>11975.089599999999</v>
      </c>
    </row>
    <row r="105" spans="1:6">
      <c r="A105" s="19" t="s">
        <v>7</v>
      </c>
      <c r="B105" s="19" t="s">
        <v>340</v>
      </c>
      <c r="C105" s="7">
        <v>2019</v>
      </c>
      <c r="D105" s="7" t="s">
        <v>6</v>
      </c>
      <c r="E105" s="7" t="s">
        <v>260</v>
      </c>
      <c r="F105" s="7">
        <v>23586.948499999999</v>
      </c>
    </row>
    <row r="106" spans="1:6">
      <c r="A106" s="19" t="s">
        <v>8</v>
      </c>
      <c r="B106" s="19" t="s">
        <v>341</v>
      </c>
      <c r="C106" s="7">
        <v>2019</v>
      </c>
      <c r="D106" s="7" t="s">
        <v>6</v>
      </c>
      <c r="E106" s="7" t="s">
        <v>260</v>
      </c>
      <c r="F106" s="7">
        <v>50306.5942</v>
      </c>
    </row>
    <row r="107" spans="1:6">
      <c r="A107" s="19" t="s">
        <v>9</v>
      </c>
      <c r="B107" s="19" t="s">
        <v>342</v>
      </c>
      <c r="C107" s="7">
        <v>2019</v>
      </c>
      <c r="D107" s="7" t="s">
        <v>6</v>
      </c>
      <c r="E107" s="7" t="s">
        <v>260</v>
      </c>
      <c r="F107" s="7">
        <v>9937.8792699999995</v>
      </c>
    </row>
    <row r="108" spans="1:6">
      <c r="A108" s="19" t="s">
        <v>10</v>
      </c>
      <c r="B108" s="19" t="s">
        <v>343</v>
      </c>
      <c r="C108" s="7">
        <v>2019</v>
      </c>
      <c r="D108" s="7" t="s">
        <v>6</v>
      </c>
      <c r="E108" s="7" t="s">
        <v>260</v>
      </c>
      <c r="F108" s="7">
        <v>23975.004799999999</v>
      </c>
    </row>
    <row r="109" spans="1:6">
      <c r="A109" s="19" t="s">
        <v>11</v>
      </c>
      <c r="B109" s="19" t="s">
        <v>344</v>
      </c>
      <c r="C109" s="7">
        <v>2019</v>
      </c>
      <c r="D109" s="7" t="s">
        <v>6</v>
      </c>
      <c r="E109" s="7" t="s">
        <v>260</v>
      </c>
      <c r="F109" s="7">
        <v>19926.0635</v>
      </c>
    </row>
    <row r="110" spans="1:6">
      <c r="A110" s="19" t="s">
        <v>12</v>
      </c>
      <c r="B110" s="19" t="s">
        <v>345</v>
      </c>
      <c r="C110" s="7">
        <v>2019</v>
      </c>
      <c r="D110" s="7" t="s">
        <v>6</v>
      </c>
      <c r="E110" s="7" t="s">
        <v>260</v>
      </c>
      <c r="F110" s="7">
        <v>47834.471799999999</v>
      </c>
    </row>
    <row r="111" spans="1:6">
      <c r="A111" s="19" t="s">
        <v>13</v>
      </c>
      <c r="B111" s="19" t="s">
        <v>346</v>
      </c>
      <c r="C111" s="7">
        <v>2019</v>
      </c>
      <c r="D111" s="7" t="s">
        <v>6</v>
      </c>
      <c r="E111" s="7" t="s">
        <v>260</v>
      </c>
      <c r="F111" s="7">
        <v>55192.231800000001</v>
      </c>
    </row>
    <row r="112" spans="1:6">
      <c r="A112" s="19" t="s">
        <v>14</v>
      </c>
      <c r="B112" s="19" t="s">
        <v>347</v>
      </c>
      <c r="C112" s="7">
        <v>2019</v>
      </c>
      <c r="D112" s="7" t="s">
        <v>6</v>
      </c>
      <c r="E112" s="7" t="s">
        <v>260</v>
      </c>
      <c r="F112" s="7">
        <v>34593.067600000002</v>
      </c>
    </row>
    <row r="113" spans="1:6">
      <c r="A113" s="19" t="s">
        <v>15</v>
      </c>
      <c r="B113" s="19" t="s">
        <v>348</v>
      </c>
      <c r="C113" s="7">
        <v>2019</v>
      </c>
      <c r="D113" s="7" t="s">
        <v>6</v>
      </c>
      <c r="E113" s="7" t="s">
        <v>260</v>
      </c>
      <c r="F113" s="7">
        <v>54500.652099999999</v>
      </c>
    </row>
    <row r="114" spans="1:6">
      <c r="A114" s="19" t="s">
        <v>16</v>
      </c>
      <c r="B114" s="19" t="s">
        <v>349</v>
      </c>
      <c r="C114" s="7">
        <v>2019</v>
      </c>
      <c r="D114" s="7" t="s">
        <v>6</v>
      </c>
      <c r="E114" s="7" t="s">
        <v>260</v>
      </c>
      <c r="F114" s="7">
        <v>16402.244200000001</v>
      </c>
    </row>
    <row r="115" spans="1:6">
      <c r="A115" s="19" t="s">
        <v>17</v>
      </c>
      <c r="B115" s="19" t="s">
        <v>350</v>
      </c>
      <c r="C115" s="7">
        <v>2019</v>
      </c>
      <c r="D115" s="7" t="s">
        <v>6</v>
      </c>
      <c r="E115" s="7" t="s">
        <v>260</v>
      </c>
      <c r="F115" s="7">
        <v>34544.634599999998</v>
      </c>
    </row>
    <row r="116" spans="1:6">
      <c r="A116" s="19" t="s">
        <v>18</v>
      </c>
      <c r="B116" s="19" t="s">
        <v>351</v>
      </c>
      <c r="C116" s="7">
        <v>2019</v>
      </c>
      <c r="D116" s="7" t="s">
        <v>6</v>
      </c>
      <c r="E116" s="7" t="s">
        <v>260</v>
      </c>
      <c r="F116" s="7">
        <v>33712.5311</v>
      </c>
    </row>
    <row r="117" spans="1:6">
      <c r="A117" s="19" t="s">
        <v>19</v>
      </c>
      <c r="B117" s="19" t="s">
        <v>352</v>
      </c>
      <c r="C117" s="7">
        <v>2019</v>
      </c>
      <c r="D117" s="7" t="s">
        <v>6</v>
      </c>
      <c r="E117" s="7" t="s">
        <v>260</v>
      </c>
      <c r="F117" s="7">
        <v>21043.4696</v>
      </c>
    </row>
    <row r="118" spans="1:6">
      <c r="A118" s="19" t="s">
        <v>20</v>
      </c>
      <c r="B118" s="19" t="s">
        <v>353</v>
      </c>
      <c r="C118" s="7">
        <v>2019</v>
      </c>
      <c r="D118" s="7" t="s">
        <v>6</v>
      </c>
      <c r="E118" s="7" t="s">
        <v>260</v>
      </c>
      <c r="F118" s="7">
        <v>32094.653300000002</v>
      </c>
    </row>
    <row r="119" spans="1:6">
      <c r="A119" s="19" t="s">
        <v>21</v>
      </c>
      <c r="B119" s="19" t="s">
        <v>354</v>
      </c>
      <c r="C119" s="7">
        <v>2019</v>
      </c>
      <c r="D119" s="7" t="s">
        <v>6</v>
      </c>
      <c r="E119" s="7" t="s">
        <v>260</v>
      </c>
      <c r="F119" s="7">
        <v>24257.100399999999</v>
      </c>
    </row>
    <row r="120" spans="1:6">
      <c r="A120" s="19" t="s">
        <v>22</v>
      </c>
      <c r="B120" s="19" t="s">
        <v>355</v>
      </c>
      <c r="C120" s="7">
        <v>2019</v>
      </c>
      <c r="D120" s="7" t="s">
        <v>6</v>
      </c>
      <c r="E120" s="7" t="s">
        <v>260</v>
      </c>
      <c r="F120" s="7">
        <v>14394.0044</v>
      </c>
    </row>
    <row r="121" spans="1:6">
      <c r="A121" s="19" t="s">
        <v>23</v>
      </c>
      <c r="B121" s="19" t="s">
        <v>356</v>
      </c>
      <c r="C121" s="7">
        <v>2019</v>
      </c>
      <c r="D121" s="7" t="s">
        <v>6</v>
      </c>
      <c r="E121" s="7" t="s">
        <v>260</v>
      </c>
      <c r="F121" s="7">
        <v>24777.631799999999</v>
      </c>
    </row>
    <row r="122" spans="1:6">
      <c r="A122" s="19" t="s">
        <v>24</v>
      </c>
      <c r="B122" s="19" t="s">
        <v>357</v>
      </c>
      <c r="C122" s="7">
        <v>2019</v>
      </c>
      <c r="D122" s="7" t="s">
        <v>6</v>
      </c>
      <c r="E122" s="7" t="s">
        <v>260</v>
      </c>
      <c r="F122" s="7">
        <v>26887.945500000002</v>
      </c>
    </row>
    <row r="123" spans="1:6">
      <c r="A123" s="19" t="s">
        <v>25</v>
      </c>
      <c r="B123" s="19" t="s">
        <v>358</v>
      </c>
      <c r="C123" s="7">
        <v>2019</v>
      </c>
      <c r="D123" s="7" t="s">
        <v>6</v>
      </c>
      <c r="E123" s="7" t="s">
        <v>260</v>
      </c>
      <c r="F123" s="7">
        <v>17205.410599999999</v>
      </c>
    </row>
    <row r="124" spans="1:6">
      <c r="A124" s="19" t="s">
        <v>26</v>
      </c>
      <c r="B124" s="19" t="s">
        <v>359</v>
      </c>
      <c r="C124" s="7">
        <v>2019</v>
      </c>
      <c r="D124" s="7" t="s">
        <v>6</v>
      </c>
      <c r="E124" s="7" t="s">
        <v>260</v>
      </c>
      <c r="F124" s="7">
        <v>35363.759899999997</v>
      </c>
    </row>
    <row r="125" spans="1:6">
      <c r="A125" s="19" t="s">
        <v>27</v>
      </c>
      <c r="B125" s="19" t="s">
        <v>360</v>
      </c>
      <c r="C125" s="7">
        <v>2019</v>
      </c>
      <c r="D125" s="7" t="s">
        <v>6</v>
      </c>
      <c r="E125" s="7" t="s">
        <v>260</v>
      </c>
      <c r="F125" s="7">
        <v>29300.789100000002</v>
      </c>
    </row>
    <row r="126" spans="1:6">
      <c r="A126" s="19" t="s">
        <v>28</v>
      </c>
      <c r="B126" s="19" t="s">
        <v>361</v>
      </c>
      <c r="C126" s="7">
        <v>2019</v>
      </c>
      <c r="D126" s="7" t="s">
        <v>6</v>
      </c>
      <c r="E126" s="7" t="s">
        <v>260</v>
      </c>
      <c r="F126" s="7">
        <v>22204.365600000001</v>
      </c>
    </row>
    <row r="127" spans="1:6">
      <c r="A127" s="19" t="s">
        <v>29</v>
      </c>
      <c r="B127" s="19" t="s">
        <v>362</v>
      </c>
      <c r="C127" s="7">
        <v>2019</v>
      </c>
      <c r="D127" s="7" t="s">
        <v>6</v>
      </c>
      <c r="E127" s="7" t="s">
        <v>260</v>
      </c>
      <c r="F127" s="7">
        <v>24220.870599999998</v>
      </c>
    </row>
    <row r="128" spans="1:6">
      <c r="A128" s="19" t="s">
        <v>30</v>
      </c>
      <c r="B128" s="19" t="s">
        <v>363</v>
      </c>
      <c r="C128" s="7">
        <v>2019</v>
      </c>
      <c r="D128" s="7" t="s">
        <v>6</v>
      </c>
      <c r="E128" s="7" t="s">
        <v>260</v>
      </c>
      <c r="F128" s="7">
        <v>18353.779299999998</v>
      </c>
    </row>
    <row r="129" spans="1:6">
      <c r="A129" s="19" t="s">
        <v>31</v>
      </c>
      <c r="B129" s="19" t="s">
        <v>364</v>
      </c>
      <c r="C129" s="7">
        <v>2019</v>
      </c>
      <c r="D129" s="7" t="s">
        <v>6</v>
      </c>
      <c r="E129" s="7" t="s">
        <v>260</v>
      </c>
      <c r="F129" s="7">
        <v>13218.271699999999</v>
      </c>
    </row>
    <row r="130" spans="1:6">
      <c r="A130" s="19" t="s">
        <v>32</v>
      </c>
      <c r="B130" s="19" t="s">
        <v>365</v>
      </c>
      <c r="C130" s="7">
        <v>2019</v>
      </c>
      <c r="D130" s="7" t="s">
        <v>6</v>
      </c>
      <c r="E130" s="7" t="s">
        <v>260</v>
      </c>
      <c r="F130" s="7">
        <v>19396.024300000001</v>
      </c>
    </row>
    <row r="131" spans="1:6">
      <c r="A131" s="19" t="s">
        <v>33</v>
      </c>
      <c r="B131" s="19" t="s">
        <v>366</v>
      </c>
      <c r="C131" s="7">
        <v>2019</v>
      </c>
      <c r="D131" s="7" t="s">
        <v>6</v>
      </c>
      <c r="E131" s="7" t="s">
        <v>260</v>
      </c>
      <c r="F131" s="7">
        <v>18421.8825</v>
      </c>
    </row>
    <row r="132" spans="1:6">
      <c r="A132" s="19" t="s">
        <v>34</v>
      </c>
      <c r="B132" s="19" t="s">
        <v>367</v>
      </c>
      <c r="C132" s="7">
        <v>2019</v>
      </c>
      <c r="D132" s="7" t="s">
        <v>6</v>
      </c>
      <c r="E132" s="7" t="s">
        <v>260</v>
      </c>
      <c r="F132" s="7">
        <v>23083.015299999999</v>
      </c>
    </row>
    <row r="133" spans="1:6">
      <c r="A133" s="19" t="s">
        <v>35</v>
      </c>
      <c r="B133" s="19" t="s">
        <v>368</v>
      </c>
      <c r="C133" s="7">
        <v>2019</v>
      </c>
      <c r="D133" s="7" t="s">
        <v>6</v>
      </c>
      <c r="E133" s="7" t="s">
        <v>260</v>
      </c>
      <c r="F133" s="7">
        <v>9693.2442800000008</v>
      </c>
    </row>
    <row r="134" spans="1:6">
      <c r="A134" s="20" t="s">
        <v>3</v>
      </c>
      <c r="B134" s="19" t="s">
        <v>336</v>
      </c>
      <c r="C134" s="7">
        <v>2021</v>
      </c>
      <c r="D134" s="7" t="s">
        <v>6</v>
      </c>
      <c r="E134" s="7" t="s">
        <v>260</v>
      </c>
      <c r="F134" s="5">
        <v>25994.911499999998</v>
      </c>
    </row>
    <row r="135" spans="1:6">
      <c r="A135" s="20" t="s">
        <v>4</v>
      </c>
      <c r="B135" s="19" t="s">
        <v>337</v>
      </c>
      <c r="C135" s="7">
        <v>2021</v>
      </c>
      <c r="D135" s="7" t="s">
        <v>6</v>
      </c>
      <c r="E135" s="7" t="s">
        <v>260</v>
      </c>
      <c r="F135" s="5">
        <v>19821.224300000002</v>
      </c>
    </row>
    <row r="136" spans="1:6">
      <c r="A136" s="19" t="s">
        <v>5</v>
      </c>
      <c r="B136" s="19" t="s">
        <v>338</v>
      </c>
      <c r="C136" s="7">
        <v>2021</v>
      </c>
      <c r="D136" s="7" t="s">
        <v>6</v>
      </c>
      <c r="E136" s="7" t="s">
        <v>260</v>
      </c>
      <c r="F136" s="5">
        <v>30567.305199999999</v>
      </c>
    </row>
    <row r="137" spans="1:6">
      <c r="A137" s="19" t="s">
        <v>6</v>
      </c>
      <c r="B137" s="19" t="s">
        <v>339</v>
      </c>
      <c r="C137" s="7">
        <v>2021</v>
      </c>
      <c r="D137" s="7" t="s">
        <v>6</v>
      </c>
      <c r="E137" s="7" t="s">
        <v>260</v>
      </c>
      <c r="F137" s="5">
        <v>8226.0170500000004</v>
      </c>
    </row>
    <row r="138" spans="1:6">
      <c r="A138" s="19" t="s">
        <v>7</v>
      </c>
      <c r="B138" s="19" t="s">
        <v>340</v>
      </c>
      <c r="C138" s="7">
        <v>2021</v>
      </c>
      <c r="D138" s="7" t="s">
        <v>6</v>
      </c>
      <c r="E138" s="7" t="s">
        <v>260</v>
      </c>
      <c r="F138" s="5">
        <v>20586.448700000001</v>
      </c>
    </row>
    <row r="139" spans="1:6">
      <c r="A139" s="19" t="s">
        <v>8</v>
      </c>
      <c r="B139" s="19" t="s">
        <v>341</v>
      </c>
      <c r="C139" s="7">
        <v>2021</v>
      </c>
      <c r="D139" s="7" t="s">
        <v>6</v>
      </c>
      <c r="E139" s="7" t="s">
        <v>260</v>
      </c>
      <c r="F139" s="5">
        <v>27589.283599999999</v>
      </c>
    </row>
    <row r="140" spans="1:6">
      <c r="A140" s="19" t="s">
        <v>9</v>
      </c>
      <c r="B140" s="19" t="s">
        <v>342</v>
      </c>
      <c r="C140" s="7">
        <v>2021</v>
      </c>
      <c r="D140" s="7" t="s">
        <v>6</v>
      </c>
      <c r="E140" s="7" t="s">
        <v>260</v>
      </c>
      <c r="F140" s="5">
        <v>8919.8746900000006</v>
      </c>
    </row>
    <row r="141" spans="1:6">
      <c r="A141" s="19" t="s">
        <v>10</v>
      </c>
      <c r="B141" s="19" t="s">
        <v>343</v>
      </c>
      <c r="C141" s="7">
        <v>2021</v>
      </c>
      <c r="D141" s="7" t="s">
        <v>6</v>
      </c>
      <c r="E141" s="7" t="s">
        <v>260</v>
      </c>
      <c r="F141" s="5">
        <v>16697.6129</v>
      </c>
    </row>
    <row r="142" spans="1:6">
      <c r="A142" s="19" t="s">
        <v>11</v>
      </c>
      <c r="B142" s="19" t="s">
        <v>344</v>
      </c>
      <c r="C142" s="7">
        <v>2021</v>
      </c>
      <c r="D142" s="7" t="s">
        <v>6</v>
      </c>
      <c r="E142" s="7" t="s">
        <v>260</v>
      </c>
      <c r="F142" s="5">
        <v>15368.131299999999</v>
      </c>
    </row>
    <row r="143" spans="1:6">
      <c r="A143" s="19" t="s">
        <v>12</v>
      </c>
      <c r="B143" s="19" t="s">
        <v>345</v>
      </c>
      <c r="C143" s="7">
        <v>2021</v>
      </c>
      <c r="D143" s="7" t="s">
        <v>6</v>
      </c>
      <c r="E143" s="7" t="s">
        <v>260</v>
      </c>
      <c r="F143" s="5">
        <v>25771.484400000001</v>
      </c>
    </row>
    <row r="144" spans="1:6">
      <c r="A144" s="19" t="s">
        <v>13</v>
      </c>
      <c r="B144" s="19" t="s">
        <v>346</v>
      </c>
      <c r="C144" s="7">
        <v>2021</v>
      </c>
      <c r="D144" s="7" t="s">
        <v>6</v>
      </c>
      <c r="E144" s="7" t="s">
        <v>260</v>
      </c>
      <c r="F144" s="5">
        <v>50884.667200000004</v>
      </c>
    </row>
    <row r="145" spans="1:6">
      <c r="A145" s="19" t="s">
        <v>14</v>
      </c>
      <c r="B145" s="19" t="s">
        <v>347</v>
      </c>
      <c r="C145" s="7">
        <v>2021</v>
      </c>
      <c r="D145" s="7" t="s">
        <v>6</v>
      </c>
      <c r="E145" s="7" t="s">
        <v>260</v>
      </c>
      <c r="F145" s="5">
        <v>24185.424200000001</v>
      </c>
    </row>
    <row r="146" spans="1:6">
      <c r="A146" s="19" t="s">
        <v>15</v>
      </c>
      <c r="B146" s="19" t="s">
        <v>348</v>
      </c>
      <c r="C146" s="7">
        <v>2021</v>
      </c>
      <c r="D146" s="7" t="s">
        <v>6</v>
      </c>
      <c r="E146" s="7" t="s">
        <v>260</v>
      </c>
      <c r="F146" s="5">
        <v>24373.0196</v>
      </c>
    </row>
    <row r="147" spans="1:6">
      <c r="A147" s="19" t="s">
        <v>16</v>
      </c>
      <c r="B147" s="19" t="s">
        <v>349</v>
      </c>
      <c r="C147" s="7">
        <v>2021</v>
      </c>
      <c r="D147" s="7" t="s">
        <v>6</v>
      </c>
      <c r="E147" s="7" t="s">
        <v>260</v>
      </c>
      <c r="F147" s="5">
        <v>11848.577499999999</v>
      </c>
    </row>
    <row r="148" spans="1:6">
      <c r="A148" s="19" t="s">
        <v>17</v>
      </c>
      <c r="B148" s="19" t="s">
        <v>350</v>
      </c>
      <c r="C148" s="7">
        <v>2021</v>
      </c>
      <c r="D148" s="7" t="s">
        <v>6</v>
      </c>
      <c r="E148" s="7" t="s">
        <v>260</v>
      </c>
      <c r="F148" s="5">
        <v>16496.957200000001</v>
      </c>
    </row>
    <row r="149" spans="1:6">
      <c r="A149" s="19" t="s">
        <v>18</v>
      </c>
      <c r="B149" s="19" t="s">
        <v>351</v>
      </c>
      <c r="C149" s="7">
        <v>2021</v>
      </c>
      <c r="D149" s="7" t="s">
        <v>6</v>
      </c>
      <c r="E149" s="7" t="s">
        <v>260</v>
      </c>
      <c r="F149" s="5">
        <v>32905.682800000002</v>
      </c>
    </row>
    <row r="150" spans="1:6">
      <c r="A150" s="19" t="s">
        <v>19</v>
      </c>
      <c r="B150" s="19" t="s">
        <v>352</v>
      </c>
      <c r="C150" s="7">
        <v>2021</v>
      </c>
      <c r="D150" s="7" t="s">
        <v>6</v>
      </c>
      <c r="E150" s="7" t="s">
        <v>260</v>
      </c>
      <c r="F150" s="5">
        <v>29716.428400000001</v>
      </c>
    </row>
    <row r="151" spans="1:6">
      <c r="A151" s="19" t="s">
        <v>20</v>
      </c>
      <c r="B151" s="19" t="s">
        <v>353</v>
      </c>
      <c r="C151" s="7">
        <v>2021</v>
      </c>
      <c r="D151" s="7" t="s">
        <v>6</v>
      </c>
      <c r="E151" s="7" t="s">
        <v>260</v>
      </c>
      <c r="F151" s="5">
        <v>23344.894899999999</v>
      </c>
    </row>
    <row r="152" spans="1:6">
      <c r="A152" s="19" t="s">
        <v>21</v>
      </c>
      <c r="B152" s="19" t="s">
        <v>354</v>
      </c>
      <c r="C152" s="7">
        <v>2021</v>
      </c>
      <c r="D152" s="7" t="s">
        <v>6</v>
      </c>
      <c r="E152" s="7" t="s">
        <v>260</v>
      </c>
      <c r="F152" s="5">
        <v>19650.710599999999</v>
      </c>
    </row>
    <row r="153" spans="1:6">
      <c r="A153" s="19" t="s">
        <v>22</v>
      </c>
      <c r="B153" s="19" t="s">
        <v>355</v>
      </c>
      <c r="C153" s="7">
        <v>2021</v>
      </c>
      <c r="D153" s="7" t="s">
        <v>6</v>
      </c>
      <c r="E153" s="7" t="s">
        <v>260</v>
      </c>
      <c r="F153" s="5">
        <v>18684.235000000001</v>
      </c>
    </row>
    <row r="154" spans="1:6">
      <c r="A154" s="19" t="s">
        <v>23</v>
      </c>
      <c r="B154" s="19" t="s">
        <v>356</v>
      </c>
      <c r="C154" s="7">
        <v>2021</v>
      </c>
      <c r="D154" s="7" t="s">
        <v>6</v>
      </c>
      <c r="E154" s="7" t="s">
        <v>260</v>
      </c>
      <c r="F154" s="5">
        <v>27484.353200000001</v>
      </c>
    </row>
    <row r="155" spans="1:6">
      <c r="A155" s="19" t="s">
        <v>24</v>
      </c>
      <c r="B155" s="19" t="s">
        <v>357</v>
      </c>
      <c r="C155" s="7">
        <v>2021</v>
      </c>
      <c r="D155" s="7" t="s">
        <v>6</v>
      </c>
      <c r="E155" s="7" t="s">
        <v>260</v>
      </c>
      <c r="F155" s="5">
        <v>37895.7065</v>
      </c>
    </row>
    <row r="156" spans="1:6">
      <c r="A156" s="19" t="s">
        <v>25</v>
      </c>
      <c r="B156" s="19" t="s">
        <v>358</v>
      </c>
      <c r="C156" s="7">
        <v>2021</v>
      </c>
      <c r="D156" s="7" t="s">
        <v>6</v>
      </c>
      <c r="E156" s="7" t="s">
        <v>260</v>
      </c>
      <c r="F156" s="5">
        <v>21849.031800000001</v>
      </c>
    </row>
    <row r="157" spans="1:6">
      <c r="A157" s="19" t="s">
        <v>26</v>
      </c>
      <c r="B157" s="19" t="s">
        <v>359</v>
      </c>
      <c r="C157" s="7">
        <v>2021</v>
      </c>
      <c r="D157" s="7" t="s">
        <v>6</v>
      </c>
      <c r="E157" s="7" t="s">
        <v>260</v>
      </c>
      <c r="F157" s="5">
        <v>31389.210899999998</v>
      </c>
    </row>
    <row r="158" spans="1:6">
      <c r="A158" s="19" t="s">
        <v>27</v>
      </c>
      <c r="B158" s="19" t="s">
        <v>360</v>
      </c>
      <c r="C158" s="7">
        <v>2021</v>
      </c>
      <c r="D158" s="7" t="s">
        <v>6</v>
      </c>
      <c r="E158" s="7" t="s">
        <v>260</v>
      </c>
      <c r="F158" s="5">
        <v>18732.364300000001</v>
      </c>
    </row>
    <row r="159" spans="1:6">
      <c r="A159" s="19" t="s">
        <v>28</v>
      </c>
      <c r="B159" s="19" t="s">
        <v>361</v>
      </c>
      <c r="C159" s="7">
        <v>2021</v>
      </c>
      <c r="D159" s="7" t="s">
        <v>6</v>
      </c>
      <c r="E159" s="7" t="s">
        <v>260</v>
      </c>
      <c r="F159" s="5">
        <v>21065.4637</v>
      </c>
    </row>
    <row r="160" spans="1:6">
      <c r="A160" s="19" t="s">
        <v>29</v>
      </c>
      <c r="B160" s="19" t="s">
        <v>362</v>
      </c>
      <c r="C160" s="7">
        <v>2021</v>
      </c>
      <c r="D160" s="7" t="s">
        <v>6</v>
      </c>
      <c r="E160" s="7" t="s">
        <v>260</v>
      </c>
      <c r="F160" s="5">
        <v>31883.4846</v>
      </c>
    </row>
    <row r="161" spans="1:6">
      <c r="A161" s="19" t="s">
        <v>30</v>
      </c>
      <c r="B161" s="19" t="s">
        <v>363</v>
      </c>
      <c r="C161" s="7">
        <v>2021</v>
      </c>
      <c r="D161" s="7" t="s">
        <v>6</v>
      </c>
      <c r="E161" s="7" t="s">
        <v>260</v>
      </c>
      <c r="F161" s="5">
        <v>25277.338299999999</v>
      </c>
    </row>
    <row r="162" spans="1:6">
      <c r="A162" s="19" t="s">
        <v>31</v>
      </c>
      <c r="B162" s="19" t="s">
        <v>364</v>
      </c>
      <c r="C162" s="7">
        <v>2021</v>
      </c>
      <c r="D162" s="7" t="s">
        <v>6</v>
      </c>
      <c r="E162" s="7" t="s">
        <v>260</v>
      </c>
      <c r="F162" s="5">
        <v>14570.5128</v>
      </c>
    </row>
    <row r="163" spans="1:6">
      <c r="A163" s="19" t="s">
        <v>32</v>
      </c>
      <c r="B163" s="19" t="s">
        <v>365</v>
      </c>
      <c r="C163" s="7">
        <v>2021</v>
      </c>
      <c r="D163" s="7" t="s">
        <v>6</v>
      </c>
      <c r="E163" s="7" t="s">
        <v>260</v>
      </c>
      <c r="F163" s="5">
        <v>30006.531500000001</v>
      </c>
    </row>
    <row r="164" spans="1:6">
      <c r="A164" s="19" t="s">
        <v>33</v>
      </c>
      <c r="B164" s="19" t="s">
        <v>366</v>
      </c>
      <c r="C164" s="7">
        <v>2021</v>
      </c>
      <c r="D164" s="7" t="s">
        <v>6</v>
      </c>
      <c r="E164" s="7" t="s">
        <v>260</v>
      </c>
      <c r="F164" s="5">
        <v>39296.2978</v>
      </c>
    </row>
    <row r="165" spans="1:6">
      <c r="A165" s="19" t="s">
        <v>34</v>
      </c>
      <c r="B165" s="19" t="s">
        <v>367</v>
      </c>
      <c r="C165" s="7">
        <v>2021</v>
      </c>
      <c r="D165" s="7" t="s">
        <v>6</v>
      </c>
      <c r="E165" s="7" t="s">
        <v>260</v>
      </c>
      <c r="F165" s="5">
        <v>19495.255099999998</v>
      </c>
    </row>
    <row r="166" spans="1:6">
      <c r="A166" s="19" t="s">
        <v>35</v>
      </c>
      <c r="B166" s="19" t="s">
        <v>368</v>
      </c>
      <c r="C166" s="7">
        <v>2021</v>
      </c>
      <c r="D166" s="7" t="s">
        <v>6</v>
      </c>
      <c r="E166" s="7" t="s">
        <v>260</v>
      </c>
      <c r="F166" s="5">
        <v>12218.554</v>
      </c>
    </row>
  </sheetData>
  <autoFilter ref="A1:F166" xr:uid="{00000000-0009-0000-0000-00002C000000}"/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sheetPr>
    <outlinePr summaryBelow="0" summaryRight="0"/>
  </sheetPr>
  <dimension ref="A1:G562"/>
  <sheetViews>
    <sheetView workbookViewId="0"/>
  </sheetViews>
  <sheetFormatPr baseColWidth="10" defaultColWidth="12.6640625" defaultRowHeight="15.75" customHeight="1"/>
  <sheetData>
    <row r="1" spans="1:7">
      <c r="A1" s="19" t="s">
        <v>1</v>
      </c>
      <c r="B1" s="19" t="s">
        <v>334</v>
      </c>
      <c r="C1" s="19" t="s">
        <v>0</v>
      </c>
      <c r="D1" s="19" t="s">
        <v>37</v>
      </c>
      <c r="E1" s="19" t="s">
        <v>39</v>
      </c>
      <c r="F1" s="19" t="s">
        <v>335</v>
      </c>
    </row>
    <row r="2" spans="1:7">
      <c r="A2" s="20" t="s">
        <v>3</v>
      </c>
      <c r="B2" s="19" t="s">
        <v>336</v>
      </c>
      <c r="C2" s="7">
        <v>2005</v>
      </c>
      <c r="D2" s="9" t="s">
        <v>6</v>
      </c>
      <c r="E2" s="9" t="s">
        <v>266</v>
      </c>
      <c r="F2" s="7">
        <v>54</v>
      </c>
      <c r="G2" s="101"/>
    </row>
    <row r="3" spans="1:7">
      <c r="A3" s="20" t="s">
        <v>4</v>
      </c>
      <c r="B3" s="19" t="s">
        <v>337</v>
      </c>
      <c r="C3" s="7">
        <v>2005</v>
      </c>
      <c r="D3" s="9" t="s">
        <v>6</v>
      </c>
      <c r="E3" s="9" t="s">
        <v>266</v>
      </c>
      <c r="F3" s="102">
        <v>43.4</v>
      </c>
      <c r="G3" s="101"/>
    </row>
    <row r="4" spans="1:7">
      <c r="A4" s="19" t="s">
        <v>5</v>
      </c>
      <c r="B4" s="19" t="s">
        <v>338</v>
      </c>
      <c r="C4" s="7">
        <v>2005</v>
      </c>
      <c r="D4" s="7" t="s">
        <v>6</v>
      </c>
      <c r="E4" s="7" t="s">
        <v>266</v>
      </c>
      <c r="F4" s="102">
        <v>39.700000000000003</v>
      </c>
      <c r="G4" s="101"/>
    </row>
    <row r="5" spans="1:7">
      <c r="A5" s="19" t="s">
        <v>6</v>
      </c>
      <c r="B5" s="19" t="s">
        <v>339</v>
      </c>
      <c r="C5" s="7">
        <v>2005</v>
      </c>
      <c r="D5" s="7" t="s">
        <v>6</v>
      </c>
      <c r="E5" s="7" t="s">
        <v>266</v>
      </c>
      <c r="F5" s="102">
        <v>38.1</v>
      </c>
      <c r="G5" s="101"/>
    </row>
    <row r="6" spans="1:7">
      <c r="A6" s="19" t="s">
        <v>7</v>
      </c>
      <c r="B6" s="19" t="s">
        <v>340</v>
      </c>
      <c r="C6" s="7">
        <v>2005</v>
      </c>
      <c r="D6" s="7" t="s">
        <v>6</v>
      </c>
      <c r="E6" s="7" t="s">
        <v>266</v>
      </c>
      <c r="F6" s="102">
        <v>51.4</v>
      </c>
      <c r="G6" s="101"/>
    </row>
    <row r="7" spans="1:7">
      <c r="A7" s="19" t="s">
        <v>8</v>
      </c>
      <c r="B7" s="19" t="s">
        <v>341</v>
      </c>
      <c r="C7" s="7">
        <v>2005</v>
      </c>
      <c r="D7" s="7" t="s">
        <v>6</v>
      </c>
      <c r="E7" s="7" t="s">
        <v>266</v>
      </c>
      <c r="F7" s="102">
        <v>37.799999999999997</v>
      </c>
      <c r="G7" s="101"/>
    </row>
    <row r="8" spans="1:7">
      <c r="A8" s="19" t="s">
        <v>9</v>
      </c>
      <c r="B8" s="19" t="s">
        <v>342</v>
      </c>
      <c r="C8" s="7">
        <v>2005</v>
      </c>
      <c r="D8" s="7" t="s">
        <v>6</v>
      </c>
      <c r="E8" s="7" t="s">
        <v>266</v>
      </c>
      <c r="F8" s="102">
        <v>48.4</v>
      </c>
      <c r="G8" s="101"/>
    </row>
    <row r="9" spans="1:7">
      <c r="A9" s="19" t="s">
        <v>10</v>
      </c>
      <c r="B9" s="19" t="s">
        <v>343</v>
      </c>
      <c r="C9" s="7">
        <v>2005</v>
      </c>
      <c r="D9" s="7" t="s">
        <v>6</v>
      </c>
      <c r="E9" s="7" t="s">
        <v>266</v>
      </c>
      <c r="F9" s="102">
        <v>69.900000000000006</v>
      </c>
      <c r="G9" s="101"/>
    </row>
    <row r="10" spans="1:7">
      <c r="A10" s="19" t="s">
        <v>11</v>
      </c>
      <c r="B10" s="19" t="s">
        <v>344</v>
      </c>
      <c r="C10" s="7">
        <v>2005</v>
      </c>
      <c r="D10" s="7" t="s">
        <v>6</v>
      </c>
      <c r="E10" s="7" t="s">
        <v>266</v>
      </c>
      <c r="F10" s="102">
        <v>35.6</v>
      </c>
      <c r="G10" s="101"/>
    </row>
    <row r="11" spans="1:7">
      <c r="A11" s="19" t="s">
        <v>12</v>
      </c>
      <c r="B11" s="19" t="s">
        <v>345</v>
      </c>
      <c r="C11" s="7">
        <v>2005</v>
      </c>
      <c r="D11" s="7" t="s">
        <v>6</v>
      </c>
      <c r="E11" s="7" t="s">
        <v>266</v>
      </c>
      <c r="F11" s="102">
        <v>50.3</v>
      </c>
      <c r="G11" s="101"/>
    </row>
    <row r="12" spans="1:7">
      <c r="A12" s="19" t="s">
        <v>13</v>
      </c>
      <c r="B12" s="19" t="s">
        <v>346</v>
      </c>
      <c r="C12" s="7">
        <v>2005</v>
      </c>
      <c r="D12" s="7" t="s">
        <v>6</v>
      </c>
      <c r="E12" s="7" t="s">
        <v>266</v>
      </c>
      <c r="F12" s="102">
        <v>45.7</v>
      </c>
      <c r="G12" s="101"/>
    </row>
    <row r="13" spans="1:7">
      <c r="A13" s="19" t="s">
        <v>14</v>
      </c>
      <c r="B13" s="19" t="s">
        <v>347</v>
      </c>
      <c r="C13" s="7">
        <v>2005</v>
      </c>
      <c r="D13" s="7" t="s">
        <v>6</v>
      </c>
      <c r="E13" s="7" t="s">
        <v>266</v>
      </c>
      <c r="F13" s="102">
        <v>56.8</v>
      </c>
      <c r="G13" s="101"/>
    </row>
    <row r="14" spans="1:7">
      <c r="A14" s="19" t="s">
        <v>15</v>
      </c>
      <c r="B14" s="19" t="s">
        <v>348</v>
      </c>
      <c r="C14" s="7">
        <v>2005</v>
      </c>
      <c r="D14" s="7" t="s">
        <v>6</v>
      </c>
      <c r="E14" s="7" t="s">
        <v>266</v>
      </c>
      <c r="F14" s="102">
        <v>67.8</v>
      </c>
      <c r="G14" s="101"/>
    </row>
    <row r="15" spans="1:7">
      <c r="A15" s="19" t="s">
        <v>16</v>
      </c>
      <c r="B15" s="19" t="s">
        <v>349</v>
      </c>
      <c r="C15" s="7">
        <v>2005</v>
      </c>
      <c r="D15" s="7" t="s">
        <v>6</v>
      </c>
      <c r="E15" s="7" t="s">
        <v>266</v>
      </c>
      <c r="F15" s="102">
        <v>68.099999999999994</v>
      </c>
      <c r="G15" s="101"/>
    </row>
    <row r="16" spans="1:7">
      <c r="A16" s="19" t="s">
        <v>17</v>
      </c>
      <c r="B16" s="19" t="s">
        <v>350</v>
      </c>
      <c r="C16" s="7">
        <v>2005</v>
      </c>
      <c r="D16" s="7" t="s">
        <v>6</v>
      </c>
      <c r="E16" s="7" t="s">
        <v>266</v>
      </c>
      <c r="F16" s="102">
        <v>54.1</v>
      </c>
      <c r="G16" s="101"/>
    </row>
    <row r="17" spans="1:7">
      <c r="A17" s="19" t="s">
        <v>18</v>
      </c>
      <c r="B17" s="19" t="s">
        <v>351</v>
      </c>
      <c r="C17" s="7">
        <v>2005</v>
      </c>
      <c r="D17" s="7" t="s">
        <v>6</v>
      </c>
      <c r="E17" s="7" t="s">
        <v>266</v>
      </c>
      <c r="F17" s="102">
        <v>57.7</v>
      </c>
      <c r="G17" s="101"/>
    </row>
    <row r="18" spans="1:7">
      <c r="A18" s="19" t="s">
        <v>19</v>
      </c>
      <c r="B18" s="19" t="s">
        <v>352</v>
      </c>
      <c r="C18" s="7">
        <v>2005</v>
      </c>
      <c r="D18" s="7" t="s">
        <v>6</v>
      </c>
      <c r="E18" s="7" t="s">
        <v>266</v>
      </c>
      <c r="F18" s="102">
        <v>66.3</v>
      </c>
      <c r="G18" s="101"/>
    </row>
    <row r="19" spans="1:7">
      <c r="A19" s="19" t="s">
        <v>20</v>
      </c>
      <c r="B19" s="19" t="s">
        <v>353</v>
      </c>
      <c r="C19" s="7">
        <v>2005</v>
      </c>
      <c r="D19" s="7" t="s">
        <v>6</v>
      </c>
      <c r="E19" s="7" t="s">
        <v>266</v>
      </c>
      <c r="F19" s="102">
        <v>65.599999999999994</v>
      </c>
      <c r="G19" s="101"/>
    </row>
    <row r="20" spans="1:7">
      <c r="A20" s="19" t="s">
        <v>21</v>
      </c>
      <c r="B20" s="19" t="s">
        <v>354</v>
      </c>
      <c r="C20" s="7">
        <v>2005</v>
      </c>
      <c r="D20" s="7" t="s">
        <v>6</v>
      </c>
      <c r="E20" s="7" t="s">
        <v>266</v>
      </c>
      <c r="F20" s="102">
        <v>57.1</v>
      </c>
      <c r="G20" s="101"/>
    </row>
    <row r="21" spans="1:7">
      <c r="A21" s="19" t="s">
        <v>22</v>
      </c>
      <c r="B21" s="19" t="s">
        <v>355</v>
      </c>
      <c r="C21" s="7">
        <v>2005</v>
      </c>
      <c r="D21" s="7" t="s">
        <v>6</v>
      </c>
      <c r="E21" s="7" t="s">
        <v>266</v>
      </c>
      <c r="F21" s="102">
        <v>38.9</v>
      </c>
      <c r="G21" s="101"/>
    </row>
    <row r="22" spans="1:7">
      <c r="A22" s="19" t="s">
        <v>23</v>
      </c>
      <c r="B22" s="19" t="s">
        <v>356</v>
      </c>
      <c r="C22" s="7">
        <v>2005</v>
      </c>
      <c r="D22" s="7" t="s">
        <v>6</v>
      </c>
      <c r="E22" s="7" t="s">
        <v>266</v>
      </c>
      <c r="F22" s="102">
        <v>73.900000000000006</v>
      </c>
      <c r="G22" s="101"/>
    </row>
    <row r="23" spans="1:7">
      <c r="A23" s="19" t="s">
        <v>24</v>
      </c>
      <c r="B23" s="19" t="s">
        <v>357</v>
      </c>
      <c r="C23" s="7">
        <v>2005</v>
      </c>
      <c r="D23" s="7" t="s">
        <v>6</v>
      </c>
      <c r="E23" s="7" t="s">
        <v>266</v>
      </c>
      <c r="F23" s="102">
        <v>66.2</v>
      </c>
      <c r="G23" s="101"/>
    </row>
    <row r="24" spans="1:7">
      <c r="A24" s="19" t="s">
        <v>25</v>
      </c>
      <c r="B24" s="19" t="s">
        <v>358</v>
      </c>
      <c r="C24" s="7">
        <v>2005</v>
      </c>
      <c r="D24" s="7" t="s">
        <v>6</v>
      </c>
      <c r="E24" s="7" t="s">
        <v>266</v>
      </c>
      <c r="F24" s="102">
        <v>46.5</v>
      </c>
      <c r="G24" s="101"/>
    </row>
    <row r="25" spans="1:7">
      <c r="A25" s="19" t="s">
        <v>26</v>
      </c>
      <c r="B25" s="19" t="s">
        <v>359</v>
      </c>
      <c r="C25" s="7">
        <v>2005</v>
      </c>
      <c r="D25" s="7" t="s">
        <v>6</v>
      </c>
      <c r="E25" s="7" t="s">
        <v>266</v>
      </c>
      <c r="F25" s="102">
        <v>47.2</v>
      </c>
      <c r="G25" s="101"/>
    </row>
    <row r="26" spans="1:7">
      <c r="A26" s="19" t="s">
        <v>27</v>
      </c>
      <c r="B26" s="19" t="s">
        <v>360</v>
      </c>
      <c r="C26" s="7">
        <v>2005</v>
      </c>
      <c r="D26" s="7" t="s">
        <v>6</v>
      </c>
      <c r="E26" s="7" t="s">
        <v>266</v>
      </c>
      <c r="F26" s="102">
        <v>52.3</v>
      </c>
      <c r="G26" s="101"/>
    </row>
    <row r="27" spans="1:7">
      <c r="A27" s="19" t="s">
        <v>28</v>
      </c>
      <c r="B27" s="19" t="s">
        <v>361</v>
      </c>
      <c r="C27" s="7">
        <v>2005</v>
      </c>
      <c r="D27" s="7" t="s">
        <v>6</v>
      </c>
      <c r="E27" s="7" t="s">
        <v>266</v>
      </c>
      <c r="F27" s="102">
        <v>49.7</v>
      </c>
      <c r="G27" s="101"/>
    </row>
    <row r="28" spans="1:7">
      <c r="A28" s="19" t="s">
        <v>29</v>
      </c>
      <c r="B28" s="19" t="s">
        <v>362</v>
      </c>
      <c r="C28" s="7">
        <v>2005</v>
      </c>
      <c r="D28" s="7" t="s">
        <v>6</v>
      </c>
      <c r="E28" s="7" t="s">
        <v>266</v>
      </c>
      <c r="F28" s="102">
        <v>43.7</v>
      </c>
      <c r="G28" s="101"/>
    </row>
    <row r="29" spans="1:7">
      <c r="A29" s="19" t="s">
        <v>30</v>
      </c>
      <c r="B29" s="19" t="s">
        <v>363</v>
      </c>
      <c r="C29" s="7">
        <v>2005</v>
      </c>
      <c r="D29" s="7" t="s">
        <v>6</v>
      </c>
      <c r="E29" s="7" t="s">
        <v>266</v>
      </c>
      <c r="F29" s="102">
        <v>54.8</v>
      </c>
      <c r="G29" s="101"/>
    </row>
    <row r="30" spans="1:7">
      <c r="A30" s="19" t="s">
        <v>31</v>
      </c>
      <c r="B30" s="19" t="s">
        <v>364</v>
      </c>
      <c r="C30" s="7">
        <v>2005</v>
      </c>
      <c r="D30" s="7" t="s">
        <v>6</v>
      </c>
      <c r="E30" s="7" t="s">
        <v>266</v>
      </c>
      <c r="F30" s="102">
        <v>41.5</v>
      </c>
      <c r="G30" s="101"/>
    </row>
    <row r="31" spans="1:7">
      <c r="A31" s="19" t="s">
        <v>32</v>
      </c>
      <c r="B31" s="19" t="s">
        <v>365</v>
      </c>
      <c r="C31" s="7">
        <v>2005</v>
      </c>
      <c r="D31" s="7" t="s">
        <v>6</v>
      </c>
      <c r="E31" s="7" t="s">
        <v>266</v>
      </c>
      <c r="F31" s="102">
        <v>67</v>
      </c>
      <c r="G31" s="101"/>
    </row>
    <row r="32" spans="1:7">
      <c r="A32" s="19" t="s">
        <v>33</v>
      </c>
      <c r="B32" s="19" t="s">
        <v>366</v>
      </c>
      <c r="C32" s="7">
        <v>2005</v>
      </c>
      <c r="D32" s="7" t="s">
        <v>6</v>
      </c>
      <c r="E32" s="7" t="s">
        <v>266</v>
      </c>
      <c r="F32" s="102">
        <v>59.5</v>
      </c>
      <c r="G32" s="101"/>
    </row>
    <row r="33" spans="1:7">
      <c r="A33" s="19" t="s">
        <v>34</v>
      </c>
      <c r="B33" s="19" t="s">
        <v>367</v>
      </c>
      <c r="C33" s="7">
        <v>2005</v>
      </c>
      <c r="D33" s="7" t="s">
        <v>6</v>
      </c>
      <c r="E33" s="7" t="s">
        <v>266</v>
      </c>
      <c r="F33" s="102">
        <v>57.6</v>
      </c>
      <c r="G33" s="101"/>
    </row>
    <row r="34" spans="1:7">
      <c r="A34" s="19" t="s">
        <v>35</v>
      </c>
      <c r="B34" s="19" t="s">
        <v>368</v>
      </c>
      <c r="C34" s="7">
        <v>2005</v>
      </c>
      <c r="D34" s="7" t="s">
        <v>6</v>
      </c>
      <c r="E34" s="9" t="s">
        <v>266</v>
      </c>
      <c r="F34" s="102">
        <v>53.7</v>
      </c>
    </row>
    <row r="35" spans="1:7">
      <c r="A35" s="20" t="s">
        <v>3</v>
      </c>
      <c r="B35" s="19" t="s">
        <v>336</v>
      </c>
      <c r="C35" s="7">
        <v>2006</v>
      </c>
      <c r="D35" s="9" t="s">
        <v>6</v>
      </c>
      <c r="E35" s="9" t="s">
        <v>266</v>
      </c>
      <c r="F35" s="7">
        <v>52.6</v>
      </c>
    </row>
    <row r="36" spans="1:7">
      <c r="A36" s="20" t="s">
        <v>4</v>
      </c>
      <c r="B36" s="19" t="s">
        <v>337</v>
      </c>
      <c r="C36" s="7">
        <v>2006</v>
      </c>
      <c r="D36" s="9" t="s">
        <v>6</v>
      </c>
      <c r="E36" s="9" t="s">
        <v>266</v>
      </c>
      <c r="F36" s="103">
        <v>43.4</v>
      </c>
      <c r="G36" s="103"/>
    </row>
    <row r="37" spans="1:7">
      <c r="A37" s="19" t="s">
        <v>5</v>
      </c>
      <c r="B37" s="19" t="s">
        <v>338</v>
      </c>
      <c r="C37" s="7">
        <v>2006</v>
      </c>
      <c r="D37" s="7" t="s">
        <v>6</v>
      </c>
      <c r="E37" s="7" t="s">
        <v>266</v>
      </c>
      <c r="F37" s="103">
        <v>38</v>
      </c>
      <c r="G37" s="103"/>
    </row>
    <row r="38" spans="1:7">
      <c r="A38" s="19" t="s">
        <v>6</v>
      </c>
      <c r="B38" s="19" t="s">
        <v>339</v>
      </c>
      <c r="C38" s="7">
        <v>2006</v>
      </c>
      <c r="D38" s="7" t="s">
        <v>6</v>
      </c>
      <c r="E38" s="7" t="s">
        <v>266</v>
      </c>
      <c r="F38" s="103">
        <v>34.299999999999997</v>
      </c>
      <c r="G38" s="103"/>
    </row>
    <row r="39" spans="1:7">
      <c r="A39" s="19" t="s">
        <v>7</v>
      </c>
      <c r="B39" s="19" t="s">
        <v>340</v>
      </c>
      <c r="C39" s="7">
        <v>2006</v>
      </c>
      <c r="D39" s="7" t="s">
        <v>6</v>
      </c>
      <c r="E39" s="7" t="s">
        <v>266</v>
      </c>
      <c r="F39" s="103">
        <v>52</v>
      </c>
      <c r="G39" s="103"/>
    </row>
    <row r="40" spans="1:7">
      <c r="A40" s="19" t="s">
        <v>8</v>
      </c>
      <c r="B40" s="19" t="s">
        <v>341</v>
      </c>
      <c r="C40" s="7">
        <v>2006</v>
      </c>
      <c r="D40" s="7" t="s">
        <v>6</v>
      </c>
      <c r="E40" s="7" t="s">
        <v>266</v>
      </c>
      <c r="F40" s="103">
        <v>36.700000000000003</v>
      </c>
      <c r="G40" s="103"/>
    </row>
    <row r="41" spans="1:7">
      <c r="A41" s="19" t="s">
        <v>9</v>
      </c>
      <c r="B41" s="19" t="s">
        <v>342</v>
      </c>
      <c r="C41" s="7">
        <v>2006</v>
      </c>
      <c r="D41" s="7" t="s">
        <v>6</v>
      </c>
      <c r="E41" s="7" t="s">
        <v>266</v>
      </c>
      <c r="F41" s="103">
        <v>47</v>
      </c>
      <c r="G41" s="103"/>
    </row>
    <row r="42" spans="1:7">
      <c r="A42" s="19" t="s">
        <v>10</v>
      </c>
      <c r="B42" s="19" t="s">
        <v>343</v>
      </c>
      <c r="C42" s="7">
        <v>2006</v>
      </c>
      <c r="D42" s="7" t="s">
        <v>6</v>
      </c>
      <c r="E42" s="7" t="s">
        <v>266</v>
      </c>
      <c r="F42" s="103">
        <v>67.2</v>
      </c>
      <c r="G42" s="103"/>
    </row>
    <row r="43" spans="1:7">
      <c r="A43" s="19" t="s">
        <v>11</v>
      </c>
      <c r="B43" s="19" t="s">
        <v>344</v>
      </c>
      <c r="C43" s="7">
        <v>2006</v>
      </c>
      <c r="D43" s="7" t="s">
        <v>6</v>
      </c>
      <c r="E43" s="7" t="s">
        <v>266</v>
      </c>
      <c r="F43" s="103">
        <v>36.299999999999997</v>
      </c>
      <c r="G43" s="103"/>
    </row>
    <row r="44" spans="1:7">
      <c r="A44" s="19" t="s">
        <v>12</v>
      </c>
      <c r="B44" s="19" t="s">
        <v>345</v>
      </c>
      <c r="C44" s="7">
        <v>2006</v>
      </c>
      <c r="D44" s="7" t="s">
        <v>6</v>
      </c>
      <c r="E44" s="7" t="s">
        <v>266</v>
      </c>
      <c r="F44" s="103">
        <v>49.1</v>
      </c>
      <c r="G44" s="103"/>
    </row>
    <row r="45" spans="1:7">
      <c r="A45" s="19" t="s">
        <v>13</v>
      </c>
      <c r="B45" s="19" t="s">
        <v>346</v>
      </c>
      <c r="C45" s="7">
        <v>2006</v>
      </c>
      <c r="D45" s="7" t="s">
        <v>6</v>
      </c>
      <c r="E45" s="7" t="s">
        <v>266</v>
      </c>
      <c r="F45" s="103">
        <v>47</v>
      </c>
      <c r="G45" s="103"/>
    </row>
    <row r="46" spans="1:7">
      <c r="A46" s="19" t="s">
        <v>14</v>
      </c>
      <c r="B46" s="19" t="s">
        <v>347</v>
      </c>
      <c r="C46" s="7">
        <v>2006</v>
      </c>
      <c r="D46" s="7" t="s">
        <v>6</v>
      </c>
      <c r="E46" s="7" t="s">
        <v>266</v>
      </c>
      <c r="F46" s="103">
        <v>54.3</v>
      </c>
      <c r="G46" s="103"/>
    </row>
    <row r="47" spans="1:7">
      <c r="A47" s="19" t="s">
        <v>15</v>
      </c>
      <c r="B47" s="19" t="s">
        <v>348</v>
      </c>
      <c r="C47" s="7">
        <v>2006</v>
      </c>
      <c r="D47" s="7" t="s">
        <v>6</v>
      </c>
      <c r="E47" s="7" t="s">
        <v>266</v>
      </c>
      <c r="F47" s="103">
        <v>67.400000000000006</v>
      </c>
      <c r="G47" s="103"/>
    </row>
    <row r="48" spans="1:7">
      <c r="A48" s="19" t="s">
        <v>16</v>
      </c>
      <c r="B48" s="19" t="s">
        <v>349</v>
      </c>
      <c r="C48" s="7">
        <v>2006</v>
      </c>
      <c r="D48" s="7" t="s">
        <v>6</v>
      </c>
      <c r="E48" s="7" t="s">
        <v>266</v>
      </c>
      <c r="F48" s="103">
        <v>65.900000000000006</v>
      </c>
      <c r="G48" s="103"/>
    </row>
    <row r="49" spans="1:7">
      <c r="A49" s="19" t="s">
        <v>17</v>
      </c>
      <c r="B49" s="19" t="s">
        <v>350</v>
      </c>
      <c r="C49" s="7">
        <v>2006</v>
      </c>
      <c r="D49" s="7" t="s">
        <v>6</v>
      </c>
      <c r="E49" s="7" t="s">
        <v>266</v>
      </c>
      <c r="F49" s="103">
        <v>52.6</v>
      </c>
      <c r="G49" s="103"/>
    </row>
    <row r="50" spans="1:7">
      <c r="A50" s="19" t="s">
        <v>18</v>
      </c>
      <c r="B50" s="19" t="s">
        <v>351</v>
      </c>
      <c r="C50" s="7">
        <v>2006</v>
      </c>
      <c r="D50" s="7" t="s">
        <v>6</v>
      </c>
      <c r="E50" s="7" t="s">
        <v>266</v>
      </c>
      <c r="F50" s="103">
        <v>55.2</v>
      </c>
      <c r="G50" s="103"/>
    </row>
    <row r="51" spans="1:7">
      <c r="A51" s="19" t="s">
        <v>19</v>
      </c>
      <c r="B51" s="19" t="s">
        <v>352</v>
      </c>
      <c r="C51" s="7">
        <v>2006</v>
      </c>
      <c r="D51" s="7" t="s">
        <v>6</v>
      </c>
      <c r="E51" s="7" t="s">
        <v>266</v>
      </c>
      <c r="F51" s="103">
        <v>64.5</v>
      </c>
      <c r="G51" s="103"/>
    </row>
    <row r="52" spans="1:7">
      <c r="A52" s="19" t="s">
        <v>20</v>
      </c>
      <c r="B52" s="19" t="s">
        <v>353</v>
      </c>
      <c r="C52" s="7">
        <v>2006</v>
      </c>
      <c r="D52" s="7" t="s">
        <v>6</v>
      </c>
      <c r="E52" s="7" t="s">
        <v>266</v>
      </c>
      <c r="F52" s="103">
        <v>62.2</v>
      </c>
      <c r="G52" s="103"/>
    </row>
    <row r="53" spans="1:7">
      <c r="A53" s="19" t="s">
        <v>21</v>
      </c>
      <c r="B53" s="19" t="s">
        <v>354</v>
      </c>
      <c r="C53" s="7">
        <v>2006</v>
      </c>
      <c r="D53" s="7" t="s">
        <v>6</v>
      </c>
      <c r="E53" s="7" t="s">
        <v>266</v>
      </c>
      <c r="F53" s="103">
        <v>52.5</v>
      </c>
      <c r="G53" s="103"/>
    </row>
    <row r="54" spans="1:7">
      <c r="A54" s="19" t="s">
        <v>22</v>
      </c>
      <c r="B54" s="19" t="s">
        <v>355</v>
      </c>
      <c r="C54" s="7">
        <v>2006</v>
      </c>
      <c r="D54" s="7" t="s">
        <v>6</v>
      </c>
      <c r="E54" s="7" t="s">
        <v>266</v>
      </c>
      <c r="F54" s="103">
        <v>39</v>
      </c>
      <c r="G54" s="103"/>
    </row>
    <row r="55" spans="1:7">
      <c r="A55" s="19" t="s">
        <v>23</v>
      </c>
      <c r="B55" s="19" t="s">
        <v>356</v>
      </c>
      <c r="C55" s="7">
        <v>2006</v>
      </c>
      <c r="D55" s="7" t="s">
        <v>6</v>
      </c>
      <c r="E55" s="7" t="s">
        <v>266</v>
      </c>
      <c r="F55" s="103">
        <v>70.400000000000006</v>
      </c>
      <c r="G55" s="103"/>
    </row>
    <row r="56" spans="1:7">
      <c r="A56" s="19" t="s">
        <v>24</v>
      </c>
      <c r="B56" s="19" t="s">
        <v>357</v>
      </c>
      <c r="C56" s="7">
        <v>2006</v>
      </c>
      <c r="D56" s="7" t="s">
        <v>6</v>
      </c>
      <c r="E56" s="7" t="s">
        <v>266</v>
      </c>
      <c r="F56" s="103">
        <v>68.900000000000006</v>
      </c>
      <c r="G56" s="103"/>
    </row>
    <row r="57" spans="1:7">
      <c r="A57" s="19" t="s">
        <v>25</v>
      </c>
      <c r="B57" s="19" t="s">
        <v>358</v>
      </c>
      <c r="C57" s="7">
        <v>2006</v>
      </c>
      <c r="D57" s="7" t="s">
        <v>6</v>
      </c>
      <c r="E57" s="7" t="s">
        <v>266</v>
      </c>
      <c r="F57" s="103">
        <v>44.4</v>
      </c>
      <c r="G57" s="103"/>
    </row>
    <row r="58" spans="1:7">
      <c r="A58" s="19" t="s">
        <v>26</v>
      </c>
      <c r="B58" s="19" t="s">
        <v>359</v>
      </c>
      <c r="C58" s="7">
        <v>2006</v>
      </c>
      <c r="D58" s="7" t="s">
        <v>6</v>
      </c>
      <c r="E58" s="7" t="s">
        <v>266</v>
      </c>
      <c r="F58" s="103">
        <v>47.8</v>
      </c>
      <c r="G58" s="103"/>
    </row>
    <row r="59" spans="1:7">
      <c r="A59" s="19" t="s">
        <v>27</v>
      </c>
      <c r="B59" s="19" t="s">
        <v>360</v>
      </c>
      <c r="C59" s="7">
        <v>2006</v>
      </c>
      <c r="D59" s="7" t="s">
        <v>6</v>
      </c>
      <c r="E59" s="7" t="s">
        <v>266</v>
      </c>
      <c r="F59" s="103">
        <v>52.3</v>
      </c>
      <c r="G59" s="103"/>
    </row>
    <row r="60" spans="1:7">
      <c r="A60" s="19" t="s">
        <v>28</v>
      </c>
      <c r="B60" s="19" t="s">
        <v>361</v>
      </c>
      <c r="C60" s="7">
        <v>2006</v>
      </c>
      <c r="D60" s="7" t="s">
        <v>6</v>
      </c>
      <c r="E60" s="7" t="s">
        <v>266</v>
      </c>
      <c r="F60" s="103">
        <v>47.4</v>
      </c>
      <c r="G60" s="103"/>
    </row>
    <row r="61" spans="1:7">
      <c r="A61" s="19" t="s">
        <v>29</v>
      </c>
      <c r="B61" s="19" t="s">
        <v>362</v>
      </c>
      <c r="C61" s="7">
        <v>2006</v>
      </c>
      <c r="D61" s="7" t="s">
        <v>6</v>
      </c>
      <c r="E61" s="7" t="s">
        <v>266</v>
      </c>
      <c r="F61" s="103">
        <v>40.4</v>
      </c>
      <c r="G61" s="103"/>
    </row>
    <row r="62" spans="1:7">
      <c r="A62" s="19" t="s">
        <v>30</v>
      </c>
      <c r="B62" s="19" t="s">
        <v>363</v>
      </c>
      <c r="C62" s="7">
        <v>2006</v>
      </c>
      <c r="D62" s="7" t="s">
        <v>6</v>
      </c>
      <c r="E62" s="7" t="s">
        <v>266</v>
      </c>
      <c r="F62" s="103">
        <v>52.8</v>
      </c>
      <c r="G62" s="103"/>
    </row>
    <row r="63" spans="1:7">
      <c r="A63" s="19" t="s">
        <v>31</v>
      </c>
      <c r="B63" s="19" t="s">
        <v>364</v>
      </c>
      <c r="C63" s="7">
        <v>2006</v>
      </c>
      <c r="D63" s="7" t="s">
        <v>6</v>
      </c>
      <c r="E63" s="7" t="s">
        <v>266</v>
      </c>
      <c r="F63" s="103">
        <v>41</v>
      </c>
      <c r="G63" s="103"/>
    </row>
    <row r="64" spans="1:7">
      <c r="A64" s="19" t="s">
        <v>32</v>
      </c>
      <c r="B64" s="19" t="s">
        <v>365</v>
      </c>
      <c r="C64" s="7">
        <v>2006</v>
      </c>
      <c r="D64" s="7" t="s">
        <v>6</v>
      </c>
      <c r="E64" s="7" t="s">
        <v>266</v>
      </c>
      <c r="F64" s="103">
        <v>65.5</v>
      </c>
      <c r="G64" s="103"/>
    </row>
    <row r="65" spans="1:7">
      <c r="A65" s="19" t="s">
        <v>33</v>
      </c>
      <c r="B65" s="19" t="s">
        <v>366</v>
      </c>
      <c r="C65" s="7">
        <v>2006</v>
      </c>
      <c r="D65" s="7" t="s">
        <v>6</v>
      </c>
      <c r="E65" s="7" t="s">
        <v>266</v>
      </c>
      <c r="F65" s="103">
        <v>57.9</v>
      </c>
      <c r="G65" s="103"/>
    </row>
    <row r="66" spans="1:7">
      <c r="A66" s="19" t="s">
        <v>34</v>
      </c>
      <c r="B66" s="19" t="s">
        <v>367</v>
      </c>
      <c r="C66" s="7">
        <v>2006</v>
      </c>
      <c r="D66" s="7" t="s">
        <v>6</v>
      </c>
      <c r="E66" s="7" t="s">
        <v>266</v>
      </c>
      <c r="F66" s="103">
        <v>58.7</v>
      </c>
      <c r="G66" s="103"/>
    </row>
    <row r="67" spans="1:7">
      <c r="A67" s="19" t="s">
        <v>35</v>
      </c>
      <c r="B67" s="19" t="s">
        <v>368</v>
      </c>
      <c r="C67" s="7">
        <v>2006</v>
      </c>
      <c r="D67" s="7" t="s">
        <v>6</v>
      </c>
      <c r="E67" s="9" t="s">
        <v>266</v>
      </c>
      <c r="F67" s="103">
        <v>53.6</v>
      </c>
    </row>
    <row r="68" spans="1:7">
      <c r="A68" s="20" t="s">
        <v>3</v>
      </c>
      <c r="B68" s="19" t="s">
        <v>336</v>
      </c>
      <c r="C68" s="7">
        <v>2007</v>
      </c>
      <c r="D68" s="9" t="s">
        <v>6</v>
      </c>
      <c r="E68" s="9" t="s">
        <v>266</v>
      </c>
      <c r="F68" s="104">
        <v>52.3</v>
      </c>
      <c r="G68" s="105"/>
    </row>
    <row r="69" spans="1:7">
      <c r="A69" s="20" t="s">
        <v>4</v>
      </c>
      <c r="B69" s="19" t="s">
        <v>337</v>
      </c>
      <c r="C69" s="7">
        <v>2007</v>
      </c>
      <c r="D69" s="9" t="s">
        <v>6</v>
      </c>
      <c r="E69" s="9" t="s">
        <v>266</v>
      </c>
      <c r="F69" s="103">
        <v>44.9</v>
      </c>
      <c r="G69" s="105"/>
    </row>
    <row r="70" spans="1:7">
      <c r="A70" s="19" t="s">
        <v>5</v>
      </c>
      <c r="B70" s="19" t="s">
        <v>338</v>
      </c>
      <c r="C70" s="7">
        <v>2007</v>
      </c>
      <c r="D70" s="7" t="s">
        <v>6</v>
      </c>
      <c r="E70" s="7" t="s">
        <v>266</v>
      </c>
      <c r="F70" s="103">
        <v>37.299999999999997</v>
      </c>
      <c r="G70" s="105"/>
    </row>
    <row r="71" spans="1:7">
      <c r="A71" s="19" t="s">
        <v>6</v>
      </c>
      <c r="B71" s="19" t="s">
        <v>339</v>
      </c>
      <c r="C71" s="7">
        <v>2007</v>
      </c>
      <c r="D71" s="7" t="s">
        <v>6</v>
      </c>
      <c r="E71" s="7" t="s">
        <v>266</v>
      </c>
      <c r="F71" s="103">
        <v>36.6</v>
      </c>
      <c r="G71" s="105"/>
    </row>
    <row r="72" spans="1:7">
      <c r="A72" s="19" t="s">
        <v>7</v>
      </c>
      <c r="B72" s="19" t="s">
        <v>340</v>
      </c>
      <c r="C72" s="7">
        <v>2007</v>
      </c>
      <c r="D72" s="7" t="s">
        <v>6</v>
      </c>
      <c r="E72" s="7" t="s">
        <v>266</v>
      </c>
      <c r="F72" s="103">
        <v>50</v>
      </c>
      <c r="G72" s="105"/>
    </row>
    <row r="73" spans="1:7">
      <c r="A73" s="19" t="s">
        <v>8</v>
      </c>
      <c r="B73" s="19" t="s">
        <v>341</v>
      </c>
      <c r="C73" s="7">
        <v>2007</v>
      </c>
      <c r="D73" s="7" t="s">
        <v>6</v>
      </c>
      <c r="E73" s="7" t="s">
        <v>266</v>
      </c>
      <c r="F73" s="103">
        <v>37.1</v>
      </c>
      <c r="G73" s="105"/>
    </row>
    <row r="74" spans="1:7">
      <c r="A74" s="19" t="s">
        <v>9</v>
      </c>
      <c r="B74" s="19" t="s">
        <v>342</v>
      </c>
      <c r="C74" s="7">
        <v>2007</v>
      </c>
      <c r="D74" s="7" t="s">
        <v>6</v>
      </c>
      <c r="E74" s="7" t="s">
        <v>266</v>
      </c>
      <c r="F74" s="103">
        <v>43.8</v>
      </c>
      <c r="G74" s="105"/>
    </row>
    <row r="75" spans="1:7">
      <c r="A75" s="19" t="s">
        <v>10</v>
      </c>
      <c r="B75" s="19" t="s">
        <v>343</v>
      </c>
      <c r="C75" s="7">
        <v>2007</v>
      </c>
      <c r="D75" s="7" t="s">
        <v>6</v>
      </c>
      <c r="E75" s="7" t="s">
        <v>266</v>
      </c>
      <c r="F75" s="103">
        <v>67.8</v>
      </c>
      <c r="G75" s="105"/>
    </row>
    <row r="76" spans="1:7">
      <c r="A76" s="19" t="s">
        <v>11</v>
      </c>
      <c r="B76" s="19" t="s">
        <v>344</v>
      </c>
      <c r="C76" s="7">
        <v>2007</v>
      </c>
      <c r="D76" s="7" t="s">
        <v>6</v>
      </c>
      <c r="E76" s="7" t="s">
        <v>266</v>
      </c>
      <c r="F76" s="103">
        <v>36.799999999999997</v>
      </c>
      <c r="G76" s="105"/>
    </row>
    <row r="77" spans="1:7">
      <c r="A77" s="19" t="s">
        <v>12</v>
      </c>
      <c r="B77" s="19" t="s">
        <v>345</v>
      </c>
      <c r="C77" s="7">
        <v>2007</v>
      </c>
      <c r="D77" s="7" t="s">
        <v>6</v>
      </c>
      <c r="E77" s="7" t="s">
        <v>266</v>
      </c>
      <c r="F77" s="103">
        <v>46.8</v>
      </c>
      <c r="G77" s="105"/>
    </row>
    <row r="78" spans="1:7">
      <c r="A78" s="19" t="s">
        <v>13</v>
      </c>
      <c r="B78" s="19" t="s">
        <v>346</v>
      </c>
      <c r="C78" s="7">
        <v>2007</v>
      </c>
      <c r="D78" s="7" t="s">
        <v>6</v>
      </c>
      <c r="E78" s="7" t="s">
        <v>266</v>
      </c>
      <c r="F78" s="103">
        <v>42</v>
      </c>
      <c r="G78" s="105"/>
    </row>
    <row r="79" spans="1:7">
      <c r="A79" s="19" t="s">
        <v>14</v>
      </c>
      <c r="B79" s="19" t="s">
        <v>347</v>
      </c>
      <c r="C79" s="7">
        <v>2007</v>
      </c>
      <c r="D79" s="7" t="s">
        <v>6</v>
      </c>
      <c r="E79" s="7" t="s">
        <v>266</v>
      </c>
      <c r="F79" s="103">
        <v>55.2</v>
      </c>
      <c r="G79" s="105"/>
    </row>
    <row r="80" spans="1:7">
      <c r="A80" s="19" t="s">
        <v>15</v>
      </c>
      <c r="B80" s="19" t="s">
        <v>348</v>
      </c>
      <c r="C80" s="7">
        <v>2007</v>
      </c>
      <c r="D80" s="7" t="s">
        <v>6</v>
      </c>
      <c r="E80" s="7" t="s">
        <v>266</v>
      </c>
      <c r="F80" s="103">
        <v>67.2</v>
      </c>
      <c r="G80" s="105"/>
    </row>
    <row r="81" spans="1:7">
      <c r="A81" s="19" t="s">
        <v>16</v>
      </c>
      <c r="B81" s="19" t="s">
        <v>349</v>
      </c>
      <c r="C81" s="7">
        <v>2007</v>
      </c>
      <c r="D81" s="7" t="s">
        <v>6</v>
      </c>
      <c r="E81" s="7" t="s">
        <v>266</v>
      </c>
      <c r="F81" s="103">
        <v>65.400000000000006</v>
      </c>
      <c r="G81" s="105"/>
    </row>
    <row r="82" spans="1:7">
      <c r="A82" s="19" t="s">
        <v>17</v>
      </c>
      <c r="B82" s="19" t="s">
        <v>350</v>
      </c>
      <c r="C82" s="7">
        <v>2007</v>
      </c>
      <c r="D82" s="7" t="s">
        <v>6</v>
      </c>
      <c r="E82" s="7" t="s">
        <v>266</v>
      </c>
      <c r="F82" s="103">
        <v>49.2</v>
      </c>
      <c r="G82" s="105"/>
    </row>
    <row r="83" spans="1:7">
      <c r="A83" s="19" t="s">
        <v>18</v>
      </c>
      <c r="B83" s="19" t="s">
        <v>351</v>
      </c>
      <c r="C83" s="7">
        <v>2007</v>
      </c>
      <c r="D83" s="7" t="s">
        <v>6</v>
      </c>
      <c r="E83" s="7" t="s">
        <v>266</v>
      </c>
      <c r="F83" s="103">
        <v>56.6</v>
      </c>
      <c r="G83" s="105"/>
    </row>
    <row r="84" spans="1:7">
      <c r="A84" s="19" t="s">
        <v>19</v>
      </c>
      <c r="B84" s="19" t="s">
        <v>352</v>
      </c>
      <c r="C84" s="7">
        <v>2007</v>
      </c>
      <c r="D84" s="7" t="s">
        <v>6</v>
      </c>
      <c r="E84" s="7" t="s">
        <v>266</v>
      </c>
      <c r="F84" s="103">
        <v>64</v>
      </c>
      <c r="G84" s="105"/>
    </row>
    <row r="85" spans="1:7">
      <c r="A85" s="19" t="s">
        <v>20</v>
      </c>
      <c r="B85" s="19" t="s">
        <v>353</v>
      </c>
      <c r="C85" s="7">
        <v>2007</v>
      </c>
      <c r="D85" s="7" t="s">
        <v>6</v>
      </c>
      <c r="E85" s="7" t="s">
        <v>266</v>
      </c>
      <c r="F85" s="103">
        <v>63.6</v>
      </c>
      <c r="G85" s="105"/>
    </row>
    <row r="86" spans="1:7">
      <c r="A86" s="19" t="s">
        <v>21</v>
      </c>
      <c r="B86" s="19" t="s">
        <v>354</v>
      </c>
      <c r="C86" s="7">
        <v>2007</v>
      </c>
      <c r="D86" s="7" t="s">
        <v>6</v>
      </c>
      <c r="E86" s="7" t="s">
        <v>266</v>
      </c>
      <c r="F86" s="103">
        <v>54.7</v>
      </c>
      <c r="G86" s="105"/>
    </row>
    <row r="87" spans="1:7">
      <c r="A87" s="19" t="s">
        <v>22</v>
      </c>
      <c r="B87" s="19" t="s">
        <v>355</v>
      </c>
      <c r="C87" s="7">
        <v>2007</v>
      </c>
      <c r="D87" s="7" t="s">
        <v>6</v>
      </c>
      <c r="E87" s="7" t="s">
        <v>266</v>
      </c>
      <c r="F87" s="103">
        <v>38.1</v>
      </c>
      <c r="G87" s="105"/>
    </row>
    <row r="88" spans="1:7">
      <c r="A88" s="19" t="s">
        <v>23</v>
      </c>
      <c r="B88" s="19" t="s">
        <v>356</v>
      </c>
      <c r="C88" s="7">
        <v>2007</v>
      </c>
      <c r="D88" s="7" t="s">
        <v>6</v>
      </c>
      <c r="E88" s="7" t="s">
        <v>266</v>
      </c>
      <c r="F88" s="103">
        <v>70.099999999999994</v>
      </c>
      <c r="G88" s="105"/>
    </row>
    <row r="89" spans="1:7">
      <c r="A89" s="19" t="s">
        <v>24</v>
      </c>
      <c r="B89" s="19" t="s">
        <v>357</v>
      </c>
      <c r="C89" s="7">
        <v>2007</v>
      </c>
      <c r="D89" s="7" t="s">
        <v>6</v>
      </c>
      <c r="E89" s="7" t="s">
        <v>266</v>
      </c>
      <c r="F89" s="103">
        <v>69.400000000000006</v>
      </c>
      <c r="G89" s="105"/>
    </row>
    <row r="90" spans="1:7">
      <c r="A90" s="19" t="s">
        <v>25</v>
      </c>
      <c r="B90" s="19" t="s">
        <v>358</v>
      </c>
      <c r="C90" s="7">
        <v>2007</v>
      </c>
      <c r="D90" s="7" t="s">
        <v>6</v>
      </c>
      <c r="E90" s="7" t="s">
        <v>266</v>
      </c>
      <c r="F90" s="103">
        <v>43.6</v>
      </c>
      <c r="G90" s="105"/>
    </row>
    <row r="91" spans="1:7">
      <c r="A91" s="19" t="s">
        <v>26</v>
      </c>
      <c r="B91" s="19" t="s">
        <v>359</v>
      </c>
      <c r="C91" s="7">
        <v>2007</v>
      </c>
      <c r="D91" s="7" t="s">
        <v>6</v>
      </c>
      <c r="E91" s="7" t="s">
        <v>266</v>
      </c>
      <c r="F91" s="103">
        <v>46.8</v>
      </c>
      <c r="G91" s="105"/>
    </row>
    <row r="92" spans="1:7">
      <c r="A92" s="19" t="s">
        <v>27</v>
      </c>
      <c r="B92" s="19" t="s">
        <v>360</v>
      </c>
      <c r="C92" s="7">
        <v>2007</v>
      </c>
      <c r="D92" s="7" t="s">
        <v>6</v>
      </c>
      <c r="E92" s="7" t="s">
        <v>266</v>
      </c>
      <c r="F92" s="103">
        <v>52.8</v>
      </c>
      <c r="G92" s="105"/>
    </row>
    <row r="93" spans="1:7">
      <c r="A93" s="19" t="s">
        <v>28</v>
      </c>
      <c r="B93" s="19" t="s">
        <v>361</v>
      </c>
      <c r="C93" s="7">
        <v>2007</v>
      </c>
      <c r="D93" s="7" t="s">
        <v>6</v>
      </c>
      <c r="E93" s="7" t="s">
        <v>266</v>
      </c>
      <c r="F93" s="103">
        <v>45.9</v>
      </c>
      <c r="G93" s="105"/>
    </row>
    <row r="94" spans="1:7">
      <c r="A94" s="19" t="s">
        <v>29</v>
      </c>
      <c r="B94" s="19" t="s">
        <v>362</v>
      </c>
      <c r="C94" s="7">
        <v>2007</v>
      </c>
      <c r="D94" s="7" t="s">
        <v>6</v>
      </c>
      <c r="E94" s="7" t="s">
        <v>266</v>
      </c>
      <c r="F94" s="103">
        <v>39.4</v>
      </c>
      <c r="G94" s="105"/>
    </row>
    <row r="95" spans="1:7">
      <c r="A95" s="19" t="s">
        <v>30</v>
      </c>
      <c r="B95" s="19" t="s">
        <v>363</v>
      </c>
      <c r="C95" s="7">
        <v>2007</v>
      </c>
      <c r="D95" s="7" t="s">
        <v>6</v>
      </c>
      <c r="E95" s="7" t="s">
        <v>266</v>
      </c>
      <c r="F95" s="103">
        <v>55.2</v>
      </c>
      <c r="G95" s="105"/>
    </row>
    <row r="96" spans="1:7">
      <c r="A96" s="19" t="s">
        <v>31</v>
      </c>
      <c r="B96" s="19" t="s">
        <v>364</v>
      </c>
      <c r="C96" s="7">
        <v>2007</v>
      </c>
      <c r="D96" s="7" t="s">
        <v>6</v>
      </c>
      <c r="E96" s="7" t="s">
        <v>266</v>
      </c>
      <c r="F96" s="103">
        <v>40.5</v>
      </c>
      <c r="G96" s="105"/>
    </row>
    <row r="97" spans="1:7">
      <c r="A97" s="19" t="s">
        <v>32</v>
      </c>
      <c r="B97" s="19" t="s">
        <v>365</v>
      </c>
      <c r="C97" s="7">
        <v>2007</v>
      </c>
      <c r="D97" s="7" t="s">
        <v>6</v>
      </c>
      <c r="E97" s="7" t="s">
        <v>266</v>
      </c>
      <c r="F97" s="103">
        <v>66.599999999999994</v>
      </c>
      <c r="G97" s="105"/>
    </row>
    <row r="98" spans="1:7">
      <c r="A98" s="19" t="s">
        <v>33</v>
      </c>
      <c r="B98" s="19" t="s">
        <v>366</v>
      </c>
      <c r="C98" s="7">
        <v>2007</v>
      </c>
      <c r="D98" s="7" t="s">
        <v>6</v>
      </c>
      <c r="E98" s="7" t="s">
        <v>266</v>
      </c>
      <c r="F98" s="103">
        <v>59</v>
      </c>
      <c r="G98" s="105"/>
    </row>
    <row r="99" spans="1:7">
      <c r="A99" s="19" t="s">
        <v>34</v>
      </c>
      <c r="B99" s="19" t="s">
        <v>367</v>
      </c>
      <c r="C99" s="7">
        <v>2007</v>
      </c>
      <c r="D99" s="7" t="s">
        <v>6</v>
      </c>
      <c r="E99" s="7" t="s">
        <v>266</v>
      </c>
      <c r="F99" s="103">
        <v>57.8</v>
      </c>
      <c r="G99" s="105"/>
    </row>
    <row r="100" spans="1:7">
      <c r="A100" s="19" t="s">
        <v>35</v>
      </c>
      <c r="B100" s="19" t="s">
        <v>368</v>
      </c>
      <c r="C100" s="7">
        <v>2007</v>
      </c>
      <c r="D100" s="7" t="s">
        <v>6</v>
      </c>
      <c r="E100" s="9" t="s">
        <v>266</v>
      </c>
      <c r="F100" s="103">
        <v>54.3</v>
      </c>
      <c r="G100" s="106"/>
    </row>
    <row r="101" spans="1:7">
      <c r="A101" s="20" t="s">
        <v>3</v>
      </c>
      <c r="B101" s="19" t="s">
        <v>336</v>
      </c>
      <c r="C101" s="7">
        <v>2008</v>
      </c>
      <c r="D101" s="7" t="s">
        <v>6</v>
      </c>
      <c r="E101" s="7" t="s">
        <v>266</v>
      </c>
      <c r="F101" s="104">
        <v>52.7</v>
      </c>
      <c r="G101" s="106"/>
    </row>
    <row r="102" spans="1:7">
      <c r="A102" s="20" t="s">
        <v>4</v>
      </c>
      <c r="B102" s="19" t="s">
        <v>337</v>
      </c>
      <c r="C102" s="7">
        <v>2008</v>
      </c>
      <c r="D102" s="7" t="s">
        <v>6</v>
      </c>
      <c r="E102" s="7" t="s">
        <v>266</v>
      </c>
      <c r="F102" s="103">
        <v>44.9</v>
      </c>
      <c r="G102" s="106"/>
    </row>
    <row r="103" spans="1:7">
      <c r="A103" s="19" t="s">
        <v>5</v>
      </c>
      <c r="B103" s="19" t="s">
        <v>338</v>
      </c>
      <c r="C103" s="7">
        <v>2008</v>
      </c>
      <c r="D103" s="7" t="s">
        <v>6</v>
      </c>
      <c r="E103" s="7" t="s">
        <v>266</v>
      </c>
      <c r="F103" s="103">
        <v>39.299999999999997</v>
      </c>
      <c r="G103" s="106"/>
    </row>
    <row r="104" spans="1:7">
      <c r="A104" s="19" t="s">
        <v>6</v>
      </c>
      <c r="B104" s="19" t="s">
        <v>339</v>
      </c>
      <c r="C104" s="7">
        <v>2008</v>
      </c>
      <c r="D104" s="7" t="s">
        <v>6</v>
      </c>
      <c r="E104" s="7" t="s">
        <v>266</v>
      </c>
      <c r="F104" s="103">
        <v>38.4</v>
      </c>
      <c r="G104" s="106"/>
    </row>
    <row r="105" spans="1:7">
      <c r="A105" s="19" t="s">
        <v>7</v>
      </c>
      <c r="B105" s="19" t="s">
        <v>340</v>
      </c>
      <c r="C105" s="7">
        <v>2008</v>
      </c>
      <c r="D105" s="7" t="s">
        <v>6</v>
      </c>
      <c r="E105" s="7" t="s">
        <v>266</v>
      </c>
      <c r="F105" s="103">
        <v>53.5</v>
      </c>
      <c r="G105" s="106"/>
    </row>
    <row r="106" spans="1:7">
      <c r="A106" s="19" t="s">
        <v>8</v>
      </c>
      <c r="B106" s="19" t="s">
        <v>341</v>
      </c>
      <c r="C106" s="7">
        <v>2008</v>
      </c>
      <c r="D106" s="7" t="s">
        <v>6</v>
      </c>
      <c r="E106" s="7" t="s">
        <v>266</v>
      </c>
      <c r="F106" s="103">
        <v>39.4</v>
      </c>
      <c r="G106" s="106"/>
    </row>
    <row r="107" spans="1:7">
      <c r="A107" s="19" t="s">
        <v>9</v>
      </c>
      <c r="B107" s="19" t="s">
        <v>342</v>
      </c>
      <c r="C107" s="7">
        <v>2008</v>
      </c>
      <c r="D107" s="7" t="s">
        <v>6</v>
      </c>
      <c r="E107" s="7" t="s">
        <v>266</v>
      </c>
      <c r="F107" s="103">
        <v>46.4</v>
      </c>
      <c r="G107" s="106"/>
    </row>
    <row r="108" spans="1:7">
      <c r="A108" s="19" t="s">
        <v>10</v>
      </c>
      <c r="B108" s="19" t="s">
        <v>343</v>
      </c>
      <c r="C108" s="7">
        <v>2008</v>
      </c>
      <c r="D108" s="7" t="s">
        <v>6</v>
      </c>
      <c r="E108" s="7" t="s">
        <v>266</v>
      </c>
      <c r="F108" s="103">
        <v>65.099999999999994</v>
      </c>
      <c r="G108" s="106"/>
    </row>
    <row r="109" spans="1:7">
      <c r="A109" s="19" t="s">
        <v>11</v>
      </c>
      <c r="B109" s="19" t="s">
        <v>344</v>
      </c>
      <c r="C109" s="7">
        <v>2008</v>
      </c>
      <c r="D109" s="7" t="s">
        <v>6</v>
      </c>
      <c r="E109" s="7" t="s">
        <v>266</v>
      </c>
      <c r="F109" s="103">
        <v>40.200000000000003</v>
      </c>
      <c r="G109" s="106"/>
    </row>
    <row r="110" spans="1:7">
      <c r="A110" s="19" t="s">
        <v>12</v>
      </c>
      <c r="B110" s="19" t="s">
        <v>345</v>
      </c>
      <c r="C110" s="7">
        <v>2008</v>
      </c>
      <c r="D110" s="7" t="s">
        <v>6</v>
      </c>
      <c r="E110" s="7" t="s">
        <v>266</v>
      </c>
      <c r="F110" s="103">
        <v>46.6</v>
      </c>
      <c r="G110" s="106"/>
    </row>
    <row r="111" spans="1:7">
      <c r="A111" s="19" t="s">
        <v>13</v>
      </c>
      <c r="B111" s="19" t="s">
        <v>346</v>
      </c>
      <c r="C111" s="7">
        <v>2008</v>
      </c>
      <c r="D111" s="7" t="s">
        <v>6</v>
      </c>
      <c r="E111" s="7" t="s">
        <v>266</v>
      </c>
      <c r="F111" s="103">
        <v>44.5</v>
      </c>
      <c r="G111" s="106"/>
    </row>
    <row r="112" spans="1:7">
      <c r="A112" s="19" t="s">
        <v>14</v>
      </c>
      <c r="B112" s="19" t="s">
        <v>347</v>
      </c>
      <c r="C112" s="7">
        <v>2008</v>
      </c>
      <c r="D112" s="7" t="s">
        <v>6</v>
      </c>
      <c r="E112" s="7" t="s">
        <v>266</v>
      </c>
      <c r="F112" s="103">
        <v>54.7</v>
      </c>
      <c r="G112" s="106"/>
    </row>
    <row r="113" spans="1:7">
      <c r="A113" s="19" t="s">
        <v>15</v>
      </c>
      <c r="B113" s="19" t="s">
        <v>348</v>
      </c>
      <c r="C113" s="7">
        <v>2008</v>
      </c>
      <c r="D113" s="7" t="s">
        <v>6</v>
      </c>
      <c r="E113" s="7" t="s">
        <v>266</v>
      </c>
      <c r="F113" s="103">
        <v>69.400000000000006</v>
      </c>
      <c r="G113" s="106"/>
    </row>
    <row r="114" spans="1:7">
      <c r="A114" s="19" t="s">
        <v>16</v>
      </c>
      <c r="B114" s="19" t="s">
        <v>349</v>
      </c>
      <c r="C114" s="7">
        <v>2008</v>
      </c>
      <c r="D114" s="7" t="s">
        <v>6</v>
      </c>
      <c r="E114" s="7" t="s">
        <v>266</v>
      </c>
      <c r="F114" s="103">
        <v>67.900000000000006</v>
      </c>
      <c r="G114" s="106"/>
    </row>
    <row r="115" spans="1:7">
      <c r="A115" s="19" t="s">
        <v>17</v>
      </c>
      <c r="B115" s="19" t="s">
        <v>350</v>
      </c>
      <c r="C115" s="7">
        <v>2008</v>
      </c>
      <c r="D115" s="7" t="s">
        <v>6</v>
      </c>
      <c r="E115" s="7" t="s">
        <v>266</v>
      </c>
      <c r="F115" s="103">
        <v>51.9</v>
      </c>
      <c r="G115" s="106"/>
    </row>
    <row r="116" spans="1:7">
      <c r="A116" s="19" t="s">
        <v>18</v>
      </c>
      <c r="B116" s="19" t="s">
        <v>351</v>
      </c>
      <c r="C116" s="7">
        <v>2008</v>
      </c>
      <c r="D116" s="7" t="s">
        <v>6</v>
      </c>
      <c r="E116" s="7" t="s">
        <v>266</v>
      </c>
      <c r="F116" s="103">
        <v>54.7</v>
      </c>
      <c r="G116" s="106"/>
    </row>
    <row r="117" spans="1:7">
      <c r="A117" s="19" t="s">
        <v>19</v>
      </c>
      <c r="B117" s="19" t="s">
        <v>352</v>
      </c>
      <c r="C117" s="7">
        <v>2008</v>
      </c>
      <c r="D117" s="7" t="s">
        <v>6</v>
      </c>
      <c r="E117" s="7" t="s">
        <v>266</v>
      </c>
      <c r="F117" s="103">
        <v>64.400000000000006</v>
      </c>
      <c r="G117" s="106"/>
    </row>
    <row r="118" spans="1:7">
      <c r="A118" s="19" t="s">
        <v>20</v>
      </c>
      <c r="B118" s="19" t="s">
        <v>353</v>
      </c>
      <c r="C118" s="7">
        <v>2008</v>
      </c>
      <c r="D118" s="7" t="s">
        <v>6</v>
      </c>
      <c r="E118" s="7" t="s">
        <v>266</v>
      </c>
      <c r="F118" s="103">
        <v>63.7</v>
      </c>
      <c r="G118" s="106"/>
    </row>
    <row r="119" spans="1:7">
      <c r="A119" s="19" t="s">
        <v>21</v>
      </c>
      <c r="B119" s="19" t="s">
        <v>354</v>
      </c>
      <c r="C119" s="7">
        <v>2008</v>
      </c>
      <c r="D119" s="7" t="s">
        <v>6</v>
      </c>
      <c r="E119" s="7" t="s">
        <v>266</v>
      </c>
      <c r="F119" s="103">
        <v>55</v>
      </c>
      <c r="G119" s="106"/>
    </row>
    <row r="120" spans="1:7">
      <c r="A120" s="19" t="s">
        <v>22</v>
      </c>
      <c r="B120" s="19" t="s">
        <v>355</v>
      </c>
      <c r="C120" s="7">
        <v>2008</v>
      </c>
      <c r="D120" s="7" t="s">
        <v>6</v>
      </c>
      <c r="E120" s="7" t="s">
        <v>266</v>
      </c>
      <c r="F120" s="103">
        <v>39.200000000000003</v>
      </c>
      <c r="G120" s="106"/>
    </row>
    <row r="121" spans="1:7">
      <c r="A121" s="19" t="s">
        <v>23</v>
      </c>
      <c r="B121" s="19" t="s">
        <v>356</v>
      </c>
      <c r="C121" s="7">
        <v>2008</v>
      </c>
      <c r="D121" s="7" t="s">
        <v>6</v>
      </c>
      <c r="E121" s="7" t="s">
        <v>266</v>
      </c>
      <c r="F121" s="103">
        <v>70.400000000000006</v>
      </c>
      <c r="G121" s="106"/>
    </row>
    <row r="122" spans="1:7">
      <c r="A122" s="19" t="s">
        <v>24</v>
      </c>
      <c r="B122" s="19" t="s">
        <v>357</v>
      </c>
      <c r="C122" s="7">
        <v>2008</v>
      </c>
      <c r="D122" s="7" t="s">
        <v>6</v>
      </c>
      <c r="E122" s="7" t="s">
        <v>266</v>
      </c>
      <c r="F122" s="103">
        <v>68.099999999999994</v>
      </c>
      <c r="G122" s="106"/>
    </row>
    <row r="123" spans="1:7">
      <c r="A123" s="19" t="s">
        <v>25</v>
      </c>
      <c r="B123" s="19" t="s">
        <v>358</v>
      </c>
      <c r="C123" s="7">
        <v>2008</v>
      </c>
      <c r="D123" s="7" t="s">
        <v>6</v>
      </c>
      <c r="E123" s="7" t="s">
        <v>266</v>
      </c>
      <c r="F123" s="103">
        <v>43.6</v>
      </c>
      <c r="G123" s="106"/>
    </row>
    <row r="124" spans="1:7">
      <c r="A124" s="19" t="s">
        <v>26</v>
      </c>
      <c r="B124" s="19" t="s">
        <v>359</v>
      </c>
      <c r="C124" s="7">
        <v>2008</v>
      </c>
      <c r="D124" s="7" t="s">
        <v>6</v>
      </c>
      <c r="E124" s="7" t="s">
        <v>266</v>
      </c>
      <c r="F124" s="103">
        <v>48.3</v>
      </c>
      <c r="G124" s="106"/>
    </row>
    <row r="125" spans="1:7">
      <c r="A125" s="19" t="s">
        <v>27</v>
      </c>
      <c r="B125" s="19" t="s">
        <v>360</v>
      </c>
      <c r="C125" s="7">
        <v>2008</v>
      </c>
      <c r="D125" s="7" t="s">
        <v>6</v>
      </c>
      <c r="E125" s="7" t="s">
        <v>266</v>
      </c>
      <c r="F125" s="103">
        <v>52.1</v>
      </c>
      <c r="G125" s="106"/>
    </row>
    <row r="126" spans="1:7">
      <c r="A126" s="19" t="s">
        <v>28</v>
      </c>
      <c r="B126" s="19" t="s">
        <v>361</v>
      </c>
      <c r="C126" s="7">
        <v>2008</v>
      </c>
      <c r="D126" s="7" t="s">
        <v>6</v>
      </c>
      <c r="E126" s="7" t="s">
        <v>266</v>
      </c>
      <c r="F126" s="103">
        <v>47.1</v>
      </c>
      <c r="G126" s="106"/>
    </row>
    <row r="127" spans="1:7">
      <c r="A127" s="19" t="s">
        <v>29</v>
      </c>
      <c r="B127" s="19" t="s">
        <v>362</v>
      </c>
      <c r="C127" s="7">
        <v>2008</v>
      </c>
      <c r="D127" s="7" t="s">
        <v>6</v>
      </c>
      <c r="E127" s="7" t="s">
        <v>266</v>
      </c>
      <c r="F127" s="103">
        <v>43.5</v>
      </c>
      <c r="G127" s="106"/>
    </row>
    <row r="128" spans="1:7">
      <c r="A128" s="19" t="s">
        <v>30</v>
      </c>
      <c r="B128" s="19" t="s">
        <v>363</v>
      </c>
      <c r="C128" s="7">
        <v>2008</v>
      </c>
      <c r="D128" s="7" t="s">
        <v>6</v>
      </c>
      <c r="E128" s="7" t="s">
        <v>266</v>
      </c>
      <c r="F128" s="103">
        <v>56.9</v>
      </c>
      <c r="G128" s="106"/>
    </row>
    <row r="129" spans="1:7">
      <c r="A129" s="19" t="s">
        <v>31</v>
      </c>
      <c r="B129" s="19" t="s">
        <v>364</v>
      </c>
      <c r="C129" s="7">
        <v>2008</v>
      </c>
      <c r="D129" s="7" t="s">
        <v>6</v>
      </c>
      <c r="E129" s="7" t="s">
        <v>266</v>
      </c>
      <c r="F129" s="103">
        <v>41.3</v>
      </c>
      <c r="G129" s="106"/>
    </row>
    <row r="130" spans="1:7">
      <c r="A130" s="19" t="s">
        <v>32</v>
      </c>
      <c r="B130" s="19" t="s">
        <v>365</v>
      </c>
      <c r="C130" s="7">
        <v>2008</v>
      </c>
      <c r="D130" s="7" t="s">
        <v>6</v>
      </c>
      <c r="E130" s="7" t="s">
        <v>266</v>
      </c>
      <c r="F130" s="103">
        <v>67.599999999999994</v>
      </c>
      <c r="G130" s="106"/>
    </row>
    <row r="131" spans="1:7">
      <c r="A131" s="19" t="s">
        <v>33</v>
      </c>
      <c r="B131" s="19" t="s">
        <v>366</v>
      </c>
      <c r="C131" s="7">
        <v>2008</v>
      </c>
      <c r="D131" s="7" t="s">
        <v>6</v>
      </c>
      <c r="E131" s="7" t="s">
        <v>266</v>
      </c>
      <c r="F131" s="103">
        <v>58.9</v>
      </c>
      <c r="G131" s="106"/>
    </row>
    <row r="132" spans="1:7">
      <c r="A132" s="19" t="s">
        <v>34</v>
      </c>
      <c r="B132" s="19" t="s">
        <v>367</v>
      </c>
      <c r="C132" s="7">
        <v>2008</v>
      </c>
      <c r="D132" s="7" t="s">
        <v>6</v>
      </c>
      <c r="E132" s="7" t="s">
        <v>266</v>
      </c>
      <c r="F132" s="103">
        <v>60</v>
      </c>
      <c r="G132" s="106"/>
    </row>
    <row r="133" spans="1:7">
      <c r="A133" s="19" t="s">
        <v>35</v>
      </c>
      <c r="B133" s="19" t="s">
        <v>368</v>
      </c>
      <c r="C133" s="7">
        <v>2008</v>
      </c>
      <c r="D133" s="7" t="s">
        <v>6</v>
      </c>
      <c r="E133" s="7" t="s">
        <v>266</v>
      </c>
      <c r="F133" s="103">
        <v>55.6</v>
      </c>
      <c r="G133" s="106"/>
    </row>
    <row r="134" spans="1:7">
      <c r="A134" s="20" t="s">
        <v>3</v>
      </c>
      <c r="B134" s="19" t="s">
        <v>336</v>
      </c>
      <c r="C134" s="7">
        <v>2009</v>
      </c>
      <c r="D134" s="7" t="s">
        <v>6</v>
      </c>
      <c r="E134" s="7" t="s">
        <v>266</v>
      </c>
      <c r="F134" s="104">
        <v>54.5</v>
      </c>
      <c r="G134" s="106"/>
    </row>
    <row r="135" spans="1:7">
      <c r="A135" s="20" t="s">
        <v>4</v>
      </c>
      <c r="B135" s="19" t="s">
        <v>337</v>
      </c>
      <c r="C135" s="7">
        <v>2009</v>
      </c>
      <c r="D135" s="7" t="s">
        <v>6</v>
      </c>
      <c r="E135" s="7" t="s">
        <v>266</v>
      </c>
      <c r="F135" s="103">
        <v>46.1</v>
      </c>
      <c r="G135" s="106"/>
    </row>
    <row r="136" spans="1:7">
      <c r="A136" s="19" t="s">
        <v>5</v>
      </c>
      <c r="B136" s="19" t="s">
        <v>338</v>
      </c>
      <c r="C136" s="7">
        <v>2009</v>
      </c>
      <c r="D136" s="7" t="s">
        <v>6</v>
      </c>
      <c r="E136" s="7" t="s">
        <v>266</v>
      </c>
      <c r="F136" s="103">
        <v>40.200000000000003</v>
      </c>
      <c r="G136" s="106"/>
    </row>
    <row r="137" spans="1:7">
      <c r="A137" s="19" t="s">
        <v>6</v>
      </c>
      <c r="B137" s="19" t="s">
        <v>339</v>
      </c>
      <c r="C137" s="7">
        <v>2009</v>
      </c>
      <c r="D137" s="7" t="s">
        <v>6</v>
      </c>
      <c r="E137" s="7" t="s">
        <v>266</v>
      </c>
      <c r="F137" s="103">
        <v>41.6</v>
      </c>
      <c r="G137" s="106"/>
    </row>
    <row r="138" spans="1:7">
      <c r="A138" s="19" t="s">
        <v>7</v>
      </c>
      <c r="B138" s="19" t="s">
        <v>340</v>
      </c>
      <c r="C138" s="7">
        <v>2009</v>
      </c>
      <c r="D138" s="7" t="s">
        <v>6</v>
      </c>
      <c r="E138" s="7" t="s">
        <v>266</v>
      </c>
      <c r="F138" s="103">
        <v>54</v>
      </c>
      <c r="G138" s="106"/>
    </row>
    <row r="139" spans="1:7">
      <c r="A139" s="19" t="s">
        <v>8</v>
      </c>
      <c r="B139" s="19" t="s">
        <v>341</v>
      </c>
      <c r="C139" s="7">
        <v>2009</v>
      </c>
      <c r="D139" s="7" t="s">
        <v>6</v>
      </c>
      <c r="E139" s="7" t="s">
        <v>266</v>
      </c>
      <c r="F139" s="103">
        <v>43.2</v>
      </c>
      <c r="G139" s="106"/>
    </row>
    <row r="140" spans="1:7">
      <c r="A140" s="19" t="s">
        <v>9</v>
      </c>
      <c r="B140" s="19" t="s">
        <v>342</v>
      </c>
      <c r="C140" s="7">
        <v>2009</v>
      </c>
      <c r="D140" s="7" t="s">
        <v>6</v>
      </c>
      <c r="E140" s="7" t="s">
        <v>266</v>
      </c>
      <c r="F140" s="103">
        <v>49.6</v>
      </c>
      <c r="G140" s="106"/>
    </row>
    <row r="141" spans="1:7">
      <c r="A141" s="19" t="s">
        <v>10</v>
      </c>
      <c r="B141" s="19" t="s">
        <v>343</v>
      </c>
      <c r="C141" s="7">
        <v>2009</v>
      </c>
      <c r="D141" s="7" t="s">
        <v>6</v>
      </c>
      <c r="E141" s="7" t="s">
        <v>266</v>
      </c>
      <c r="F141" s="103">
        <v>65.400000000000006</v>
      </c>
      <c r="G141" s="106"/>
    </row>
    <row r="142" spans="1:7">
      <c r="A142" s="19" t="s">
        <v>11</v>
      </c>
      <c r="B142" s="19" t="s">
        <v>344</v>
      </c>
      <c r="C142" s="7">
        <v>2009</v>
      </c>
      <c r="D142" s="7" t="s">
        <v>6</v>
      </c>
      <c r="E142" s="7" t="s">
        <v>266</v>
      </c>
      <c r="F142" s="103">
        <v>43.6</v>
      </c>
      <c r="G142" s="106"/>
    </row>
    <row r="143" spans="1:7">
      <c r="A143" s="19" t="s">
        <v>12</v>
      </c>
      <c r="B143" s="19" t="s">
        <v>345</v>
      </c>
      <c r="C143" s="7">
        <v>2009</v>
      </c>
      <c r="D143" s="7" t="s">
        <v>6</v>
      </c>
      <c r="E143" s="7" t="s">
        <v>266</v>
      </c>
      <c r="F143" s="103">
        <v>48</v>
      </c>
      <c r="G143" s="106"/>
    </row>
    <row r="144" spans="1:7">
      <c r="A144" s="19" t="s">
        <v>13</v>
      </c>
      <c r="B144" s="19" t="s">
        <v>346</v>
      </c>
      <c r="C144" s="7">
        <v>2009</v>
      </c>
      <c r="D144" s="7" t="s">
        <v>6</v>
      </c>
      <c r="E144" s="7" t="s">
        <v>266</v>
      </c>
      <c r="F144" s="103">
        <v>46.5</v>
      </c>
      <c r="G144" s="106"/>
    </row>
    <row r="145" spans="1:7">
      <c r="A145" s="19" t="s">
        <v>14</v>
      </c>
      <c r="B145" s="19" t="s">
        <v>347</v>
      </c>
      <c r="C145" s="7">
        <v>2009</v>
      </c>
      <c r="D145" s="7" t="s">
        <v>6</v>
      </c>
      <c r="E145" s="7" t="s">
        <v>266</v>
      </c>
      <c r="F145" s="103">
        <v>59.8</v>
      </c>
      <c r="G145" s="106"/>
    </row>
    <row r="146" spans="1:7">
      <c r="A146" s="19" t="s">
        <v>15</v>
      </c>
      <c r="B146" s="19" t="s">
        <v>348</v>
      </c>
      <c r="C146" s="7">
        <v>2009</v>
      </c>
      <c r="D146" s="7" t="s">
        <v>6</v>
      </c>
      <c r="E146" s="7" t="s">
        <v>266</v>
      </c>
      <c r="F146" s="103">
        <v>70.8</v>
      </c>
      <c r="G146" s="106"/>
    </row>
    <row r="147" spans="1:7">
      <c r="A147" s="19" t="s">
        <v>16</v>
      </c>
      <c r="B147" s="19" t="s">
        <v>349</v>
      </c>
      <c r="C147" s="7">
        <v>2009</v>
      </c>
      <c r="D147" s="7" t="s">
        <v>6</v>
      </c>
      <c r="E147" s="7" t="s">
        <v>266</v>
      </c>
      <c r="F147" s="103">
        <v>67</v>
      </c>
      <c r="G147" s="106"/>
    </row>
    <row r="148" spans="1:7">
      <c r="A148" s="19" t="s">
        <v>17</v>
      </c>
      <c r="B148" s="19" t="s">
        <v>350</v>
      </c>
      <c r="C148" s="7">
        <v>2009</v>
      </c>
      <c r="D148" s="7" t="s">
        <v>6</v>
      </c>
      <c r="E148" s="7" t="s">
        <v>266</v>
      </c>
      <c r="F148" s="103">
        <v>53.1</v>
      </c>
      <c r="G148" s="106"/>
    </row>
    <row r="149" spans="1:7">
      <c r="A149" s="19" t="s">
        <v>18</v>
      </c>
      <c r="B149" s="19" t="s">
        <v>351</v>
      </c>
      <c r="C149" s="7">
        <v>2009</v>
      </c>
      <c r="D149" s="7" t="s">
        <v>6</v>
      </c>
      <c r="E149" s="7" t="s">
        <v>266</v>
      </c>
      <c r="F149" s="103">
        <v>54.8</v>
      </c>
      <c r="G149" s="106"/>
    </row>
    <row r="150" spans="1:7">
      <c r="A150" s="19" t="s">
        <v>19</v>
      </c>
      <c r="B150" s="19" t="s">
        <v>352</v>
      </c>
      <c r="C150" s="7">
        <v>2009</v>
      </c>
      <c r="D150" s="7" t="s">
        <v>6</v>
      </c>
      <c r="E150" s="7" t="s">
        <v>266</v>
      </c>
      <c r="F150" s="103">
        <v>64.3</v>
      </c>
      <c r="G150" s="106"/>
    </row>
    <row r="151" spans="1:7">
      <c r="A151" s="19" t="s">
        <v>20</v>
      </c>
      <c r="B151" s="19" t="s">
        <v>353</v>
      </c>
      <c r="C151" s="7">
        <v>2009</v>
      </c>
      <c r="D151" s="7" t="s">
        <v>6</v>
      </c>
      <c r="E151" s="7" t="s">
        <v>266</v>
      </c>
      <c r="F151" s="103">
        <v>63</v>
      </c>
      <c r="G151" s="106"/>
    </row>
    <row r="152" spans="1:7">
      <c r="A152" s="19" t="s">
        <v>21</v>
      </c>
      <c r="B152" s="19" t="s">
        <v>354</v>
      </c>
      <c r="C152" s="7">
        <v>2009</v>
      </c>
      <c r="D152" s="7" t="s">
        <v>6</v>
      </c>
      <c r="E152" s="7" t="s">
        <v>266</v>
      </c>
      <c r="F152" s="103">
        <v>56.8</v>
      </c>
      <c r="G152" s="106"/>
    </row>
    <row r="153" spans="1:7">
      <c r="A153" s="19" t="s">
        <v>22</v>
      </c>
      <c r="B153" s="19" t="s">
        <v>355</v>
      </c>
      <c r="C153" s="7">
        <v>2009</v>
      </c>
      <c r="D153" s="7" t="s">
        <v>6</v>
      </c>
      <c r="E153" s="7" t="s">
        <v>266</v>
      </c>
      <c r="F153" s="103">
        <v>40.700000000000003</v>
      </c>
      <c r="G153" s="106"/>
    </row>
    <row r="154" spans="1:7">
      <c r="A154" s="19" t="s">
        <v>23</v>
      </c>
      <c r="B154" s="19" t="s">
        <v>356</v>
      </c>
      <c r="C154" s="7">
        <v>2009</v>
      </c>
      <c r="D154" s="7" t="s">
        <v>6</v>
      </c>
      <c r="E154" s="7" t="s">
        <v>266</v>
      </c>
      <c r="F154" s="103">
        <v>73.900000000000006</v>
      </c>
      <c r="G154" s="106"/>
    </row>
    <row r="155" spans="1:7">
      <c r="A155" s="19" t="s">
        <v>24</v>
      </c>
      <c r="B155" s="19" t="s">
        <v>357</v>
      </c>
      <c r="C155" s="7">
        <v>2009</v>
      </c>
      <c r="D155" s="7" t="s">
        <v>6</v>
      </c>
      <c r="E155" s="7" t="s">
        <v>266</v>
      </c>
      <c r="F155" s="103">
        <v>70.7</v>
      </c>
      <c r="G155" s="106"/>
    </row>
    <row r="156" spans="1:7">
      <c r="A156" s="19" t="s">
        <v>25</v>
      </c>
      <c r="B156" s="19" t="s">
        <v>358</v>
      </c>
      <c r="C156" s="7">
        <v>2009</v>
      </c>
      <c r="D156" s="7" t="s">
        <v>6</v>
      </c>
      <c r="E156" s="7" t="s">
        <v>266</v>
      </c>
      <c r="F156" s="103">
        <v>47.2</v>
      </c>
      <c r="G156" s="106"/>
    </row>
    <row r="157" spans="1:7">
      <c r="A157" s="19" t="s">
        <v>26</v>
      </c>
      <c r="B157" s="19" t="s">
        <v>359</v>
      </c>
      <c r="C157" s="7">
        <v>2009</v>
      </c>
      <c r="D157" s="7" t="s">
        <v>6</v>
      </c>
      <c r="E157" s="7" t="s">
        <v>266</v>
      </c>
      <c r="F157" s="103">
        <v>48.7</v>
      </c>
      <c r="G157" s="106"/>
    </row>
    <row r="158" spans="1:7">
      <c r="A158" s="19" t="s">
        <v>27</v>
      </c>
      <c r="B158" s="19" t="s">
        <v>360</v>
      </c>
      <c r="C158" s="7">
        <v>2009</v>
      </c>
      <c r="D158" s="7" t="s">
        <v>6</v>
      </c>
      <c r="E158" s="7" t="s">
        <v>266</v>
      </c>
      <c r="F158" s="103">
        <v>51.4</v>
      </c>
      <c r="G158" s="106"/>
    </row>
    <row r="159" spans="1:7">
      <c r="A159" s="19" t="s">
        <v>28</v>
      </c>
      <c r="B159" s="19" t="s">
        <v>361</v>
      </c>
      <c r="C159" s="7">
        <v>2009</v>
      </c>
      <c r="D159" s="7" t="s">
        <v>6</v>
      </c>
      <c r="E159" s="7" t="s">
        <v>266</v>
      </c>
      <c r="F159" s="103">
        <v>49.3</v>
      </c>
      <c r="G159" s="106"/>
    </row>
    <row r="160" spans="1:7">
      <c r="A160" s="19" t="s">
        <v>29</v>
      </c>
      <c r="B160" s="19" t="s">
        <v>362</v>
      </c>
      <c r="C160" s="7">
        <v>2009</v>
      </c>
      <c r="D160" s="7" t="s">
        <v>6</v>
      </c>
      <c r="E160" s="7" t="s">
        <v>266</v>
      </c>
      <c r="F160" s="103">
        <v>44.7</v>
      </c>
      <c r="G160" s="106"/>
    </row>
    <row r="161" spans="1:7">
      <c r="A161" s="19" t="s">
        <v>30</v>
      </c>
      <c r="B161" s="19" t="s">
        <v>363</v>
      </c>
      <c r="C161" s="7">
        <v>2009</v>
      </c>
      <c r="D161" s="7" t="s">
        <v>6</v>
      </c>
      <c r="E161" s="7" t="s">
        <v>266</v>
      </c>
      <c r="F161" s="103">
        <v>57.7</v>
      </c>
      <c r="G161" s="106"/>
    </row>
    <row r="162" spans="1:7">
      <c r="A162" s="19" t="s">
        <v>31</v>
      </c>
      <c r="B162" s="19" t="s">
        <v>364</v>
      </c>
      <c r="C162" s="7">
        <v>2009</v>
      </c>
      <c r="D162" s="7" t="s">
        <v>6</v>
      </c>
      <c r="E162" s="7" t="s">
        <v>266</v>
      </c>
      <c r="F162" s="103">
        <v>46.9</v>
      </c>
      <c r="G162" s="106"/>
    </row>
    <row r="163" spans="1:7">
      <c r="A163" s="19" t="s">
        <v>32</v>
      </c>
      <c r="B163" s="19" t="s">
        <v>365</v>
      </c>
      <c r="C163" s="7">
        <v>2009</v>
      </c>
      <c r="D163" s="7" t="s">
        <v>6</v>
      </c>
      <c r="E163" s="7" t="s">
        <v>266</v>
      </c>
      <c r="F163" s="103">
        <v>69.099999999999994</v>
      </c>
      <c r="G163" s="106"/>
    </row>
    <row r="164" spans="1:7">
      <c r="A164" s="19" t="s">
        <v>33</v>
      </c>
      <c r="B164" s="19" t="s">
        <v>366</v>
      </c>
      <c r="C164" s="7">
        <v>2009</v>
      </c>
      <c r="D164" s="7" t="s">
        <v>6</v>
      </c>
      <c r="E164" s="7" t="s">
        <v>266</v>
      </c>
      <c r="F164" s="103">
        <v>60.7</v>
      </c>
      <c r="G164" s="106"/>
    </row>
    <row r="165" spans="1:7">
      <c r="A165" s="19" t="s">
        <v>34</v>
      </c>
      <c r="B165" s="19" t="s">
        <v>367</v>
      </c>
      <c r="C165" s="7">
        <v>2009</v>
      </c>
      <c r="D165" s="7" t="s">
        <v>6</v>
      </c>
      <c r="E165" s="7" t="s">
        <v>266</v>
      </c>
      <c r="F165" s="103">
        <v>60.2</v>
      </c>
      <c r="G165" s="106"/>
    </row>
    <row r="166" spans="1:7">
      <c r="A166" s="19" t="s">
        <v>35</v>
      </c>
      <c r="B166" s="19" t="s">
        <v>368</v>
      </c>
      <c r="C166" s="7">
        <v>2009</v>
      </c>
      <c r="D166" s="7" t="s">
        <v>6</v>
      </c>
      <c r="E166" s="7" t="s">
        <v>266</v>
      </c>
      <c r="F166" s="103">
        <v>57.7</v>
      </c>
      <c r="G166" s="106"/>
    </row>
    <row r="167" spans="1:7">
      <c r="A167" s="20" t="s">
        <v>3</v>
      </c>
      <c r="B167" s="19" t="s">
        <v>336</v>
      </c>
      <c r="C167" s="7">
        <v>2010</v>
      </c>
      <c r="D167" s="7" t="s">
        <v>6</v>
      </c>
      <c r="E167" s="7" t="s">
        <v>266</v>
      </c>
      <c r="F167" s="104">
        <v>54.1</v>
      </c>
      <c r="G167" s="106"/>
    </row>
    <row r="168" spans="1:7">
      <c r="A168" s="20" t="s">
        <v>4</v>
      </c>
      <c r="B168" s="19" t="s">
        <v>337</v>
      </c>
      <c r="C168" s="7">
        <v>2010</v>
      </c>
      <c r="D168" s="7" t="s">
        <v>6</v>
      </c>
      <c r="E168" s="7" t="s">
        <v>266</v>
      </c>
      <c r="F168" s="103">
        <v>46.3</v>
      </c>
      <c r="G168" s="106"/>
    </row>
    <row r="169" spans="1:7">
      <c r="A169" s="19" t="s">
        <v>5</v>
      </c>
      <c r="B169" s="19" t="s">
        <v>338</v>
      </c>
      <c r="C169" s="7">
        <v>2010</v>
      </c>
      <c r="D169" s="7" t="s">
        <v>6</v>
      </c>
      <c r="E169" s="7" t="s">
        <v>266</v>
      </c>
      <c r="F169" s="103">
        <v>41.1</v>
      </c>
      <c r="G169" s="106"/>
    </row>
    <row r="170" spans="1:7">
      <c r="A170" s="19" t="s">
        <v>6</v>
      </c>
      <c r="B170" s="19" t="s">
        <v>339</v>
      </c>
      <c r="C170" s="7">
        <v>2010</v>
      </c>
      <c r="D170" s="7" t="s">
        <v>6</v>
      </c>
      <c r="E170" s="7" t="s">
        <v>266</v>
      </c>
      <c r="F170" s="103">
        <v>42.5</v>
      </c>
      <c r="G170" s="106"/>
    </row>
    <row r="171" spans="1:7">
      <c r="A171" s="19" t="s">
        <v>7</v>
      </c>
      <c r="B171" s="19" t="s">
        <v>340</v>
      </c>
      <c r="C171" s="7">
        <v>2010</v>
      </c>
      <c r="D171" s="7" t="s">
        <v>6</v>
      </c>
      <c r="E171" s="7" t="s">
        <v>266</v>
      </c>
      <c r="F171" s="103">
        <v>52.1</v>
      </c>
      <c r="G171" s="106"/>
    </row>
    <row r="172" spans="1:7">
      <c r="A172" s="19" t="s">
        <v>8</v>
      </c>
      <c r="B172" s="19" t="s">
        <v>341</v>
      </c>
      <c r="C172" s="7">
        <v>2010</v>
      </c>
      <c r="D172" s="7" t="s">
        <v>6</v>
      </c>
      <c r="E172" s="7" t="s">
        <v>266</v>
      </c>
      <c r="F172" s="103">
        <v>42.6</v>
      </c>
      <c r="G172" s="106"/>
    </row>
    <row r="173" spans="1:7">
      <c r="A173" s="19" t="s">
        <v>9</v>
      </c>
      <c r="B173" s="19" t="s">
        <v>342</v>
      </c>
      <c r="C173" s="7">
        <v>2010</v>
      </c>
      <c r="D173" s="7" t="s">
        <v>6</v>
      </c>
      <c r="E173" s="7" t="s">
        <v>266</v>
      </c>
      <c r="F173" s="103">
        <v>49.9</v>
      </c>
      <c r="G173" s="106"/>
    </row>
    <row r="174" spans="1:7">
      <c r="A174" s="19" t="s">
        <v>10</v>
      </c>
      <c r="B174" s="19" t="s">
        <v>343</v>
      </c>
      <c r="C174" s="7">
        <v>2010</v>
      </c>
      <c r="D174" s="7" t="s">
        <v>6</v>
      </c>
      <c r="E174" s="7" t="s">
        <v>266</v>
      </c>
      <c r="F174" s="103">
        <v>66.3</v>
      </c>
      <c r="G174" s="106"/>
    </row>
    <row r="175" spans="1:7">
      <c r="A175" s="19" t="s">
        <v>11</v>
      </c>
      <c r="B175" s="19" t="s">
        <v>344</v>
      </c>
      <c r="C175" s="7">
        <v>2010</v>
      </c>
      <c r="D175" s="7" t="s">
        <v>6</v>
      </c>
      <c r="E175" s="7" t="s">
        <v>266</v>
      </c>
      <c r="F175" s="103">
        <v>40.299999999999997</v>
      </c>
      <c r="G175" s="106"/>
    </row>
    <row r="176" spans="1:7">
      <c r="A176" s="19" t="s">
        <v>12</v>
      </c>
      <c r="B176" s="19" t="s">
        <v>345</v>
      </c>
      <c r="C176" s="7">
        <v>2010</v>
      </c>
      <c r="D176" s="7" t="s">
        <v>6</v>
      </c>
      <c r="E176" s="7" t="s">
        <v>266</v>
      </c>
      <c r="F176" s="103">
        <v>48.6</v>
      </c>
      <c r="G176" s="106"/>
    </row>
    <row r="177" spans="1:7">
      <c r="A177" s="19" t="s">
        <v>13</v>
      </c>
      <c r="B177" s="19" t="s">
        <v>346</v>
      </c>
      <c r="C177" s="7">
        <v>2010</v>
      </c>
      <c r="D177" s="7" t="s">
        <v>6</v>
      </c>
      <c r="E177" s="7" t="s">
        <v>266</v>
      </c>
      <c r="F177" s="103">
        <v>48.8</v>
      </c>
      <c r="G177" s="106"/>
    </row>
    <row r="178" spans="1:7">
      <c r="A178" s="19" t="s">
        <v>14</v>
      </c>
      <c r="B178" s="19" t="s">
        <v>347</v>
      </c>
      <c r="C178" s="7">
        <v>2010</v>
      </c>
      <c r="D178" s="7" t="s">
        <v>6</v>
      </c>
      <c r="E178" s="7" t="s">
        <v>266</v>
      </c>
      <c r="F178" s="103">
        <v>56.4</v>
      </c>
      <c r="G178" s="106"/>
    </row>
    <row r="179" spans="1:7">
      <c r="A179" s="19" t="s">
        <v>15</v>
      </c>
      <c r="B179" s="19" t="s">
        <v>348</v>
      </c>
      <c r="C179" s="7">
        <v>2010</v>
      </c>
      <c r="D179" s="7" t="s">
        <v>6</v>
      </c>
      <c r="E179" s="7" t="s">
        <v>266</v>
      </c>
      <c r="F179" s="103">
        <v>69.5</v>
      </c>
      <c r="G179" s="106"/>
    </row>
    <row r="180" spans="1:7">
      <c r="A180" s="19" t="s">
        <v>16</v>
      </c>
      <c r="B180" s="19" t="s">
        <v>349</v>
      </c>
      <c r="C180" s="7">
        <v>2010</v>
      </c>
      <c r="D180" s="7" t="s">
        <v>6</v>
      </c>
      <c r="E180" s="7" t="s">
        <v>266</v>
      </c>
      <c r="F180" s="103">
        <v>67.599999999999994</v>
      </c>
      <c r="G180" s="106"/>
    </row>
    <row r="181" spans="1:7">
      <c r="A181" s="19" t="s">
        <v>17</v>
      </c>
      <c r="B181" s="19" t="s">
        <v>350</v>
      </c>
      <c r="C181" s="7">
        <v>2010</v>
      </c>
      <c r="D181" s="7" t="s">
        <v>6</v>
      </c>
      <c r="E181" s="7" t="s">
        <v>266</v>
      </c>
      <c r="F181" s="103">
        <v>52.2</v>
      </c>
      <c r="G181" s="106"/>
    </row>
    <row r="182" spans="1:7">
      <c r="A182" s="19" t="s">
        <v>18</v>
      </c>
      <c r="B182" s="19" t="s">
        <v>351</v>
      </c>
      <c r="C182" s="7">
        <v>2010</v>
      </c>
      <c r="D182" s="7" t="s">
        <v>6</v>
      </c>
      <c r="E182" s="7" t="s">
        <v>266</v>
      </c>
      <c r="F182" s="103">
        <v>56</v>
      </c>
      <c r="G182" s="106"/>
    </row>
    <row r="183" spans="1:7">
      <c r="A183" s="19" t="s">
        <v>19</v>
      </c>
      <c r="B183" s="19" t="s">
        <v>352</v>
      </c>
      <c r="C183" s="7">
        <v>2010</v>
      </c>
      <c r="D183" s="7" t="s">
        <v>6</v>
      </c>
      <c r="E183" s="7" t="s">
        <v>266</v>
      </c>
      <c r="F183" s="103">
        <v>63.4</v>
      </c>
      <c r="G183" s="106"/>
    </row>
    <row r="184" spans="1:7">
      <c r="A184" s="19" t="s">
        <v>20</v>
      </c>
      <c r="B184" s="19" t="s">
        <v>353</v>
      </c>
      <c r="C184" s="7">
        <v>2010</v>
      </c>
      <c r="D184" s="7" t="s">
        <v>6</v>
      </c>
      <c r="E184" s="7" t="s">
        <v>266</v>
      </c>
      <c r="F184" s="103">
        <v>62.6</v>
      </c>
      <c r="G184" s="106"/>
    </row>
    <row r="185" spans="1:7">
      <c r="A185" s="19" t="s">
        <v>21</v>
      </c>
      <c r="B185" s="19" t="s">
        <v>354</v>
      </c>
      <c r="C185" s="7">
        <v>2010</v>
      </c>
      <c r="D185" s="7" t="s">
        <v>6</v>
      </c>
      <c r="E185" s="7" t="s">
        <v>266</v>
      </c>
      <c r="F185" s="103">
        <v>58</v>
      </c>
      <c r="G185" s="106"/>
    </row>
    <row r="186" spans="1:7">
      <c r="A186" s="19" t="s">
        <v>22</v>
      </c>
      <c r="B186" s="19" t="s">
        <v>355</v>
      </c>
      <c r="C186" s="7">
        <v>2010</v>
      </c>
      <c r="D186" s="7" t="s">
        <v>6</v>
      </c>
      <c r="E186" s="7" t="s">
        <v>266</v>
      </c>
      <c r="F186" s="103">
        <v>40.1</v>
      </c>
      <c r="G186" s="106"/>
    </row>
    <row r="187" spans="1:7">
      <c r="A187" s="19" t="s">
        <v>23</v>
      </c>
      <c r="B187" s="19" t="s">
        <v>356</v>
      </c>
      <c r="C187" s="7">
        <v>2010</v>
      </c>
      <c r="D187" s="7" t="s">
        <v>6</v>
      </c>
      <c r="E187" s="7" t="s">
        <v>266</v>
      </c>
      <c r="F187" s="103">
        <v>74</v>
      </c>
      <c r="G187" s="106"/>
    </row>
    <row r="188" spans="1:7">
      <c r="A188" s="19" t="s">
        <v>24</v>
      </c>
      <c r="B188" s="19" t="s">
        <v>357</v>
      </c>
      <c r="C188" s="7">
        <v>2010</v>
      </c>
      <c r="D188" s="7" t="s">
        <v>6</v>
      </c>
      <c r="E188" s="7" t="s">
        <v>266</v>
      </c>
      <c r="F188" s="103">
        <v>68.7</v>
      </c>
      <c r="G188" s="106"/>
    </row>
    <row r="189" spans="1:7">
      <c r="A189" s="19" t="s">
        <v>25</v>
      </c>
      <c r="B189" s="19" t="s">
        <v>358</v>
      </c>
      <c r="C189" s="7">
        <v>2010</v>
      </c>
      <c r="D189" s="7" t="s">
        <v>6</v>
      </c>
      <c r="E189" s="7" t="s">
        <v>266</v>
      </c>
      <c r="F189" s="103">
        <v>45.3</v>
      </c>
      <c r="G189" s="106"/>
    </row>
    <row r="190" spans="1:7">
      <c r="A190" s="19" t="s">
        <v>26</v>
      </c>
      <c r="B190" s="19" t="s">
        <v>359</v>
      </c>
      <c r="C190" s="7">
        <v>2010</v>
      </c>
      <c r="D190" s="7" t="s">
        <v>6</v>
      </c>
      <c r="E190" s="7" t="s">
        <v>266</v>
      </c>
      <c r="F190" s="103">
        <v>47.7</v>
      </c>
      <c r="G190" s="106"/>
    </row>
    <row r="191" spans="1:7">
      <c r="A191" s="19" t="s">
        <v>27</v>
      </c>
      <c r="B191" s="19" t="s">
        <v>360</v>
      </c>
      <c r="C191" s="7">
        <v>2010</v>
      </c>
      <c r="D191" s="7" t="s">
        <v>6</v>
      </c>
      <c r="E191" s="7" t="s">
        <v>266</v>
      </c>
      <c r="F191" s="103">
        <v>49.5</v>
      </c>
      <c r="G191" s="106"/>
    </row>
    <row r="192" spans="1:7">
      <c r="A192" s="19" t="s">
        <v>28</v>
      </c>
      <c r="B192" s="19" t="s">
        <v>361</v>
      </c>
      <c r="C192" s="7">
        <v>2010</v>
      </c>
      <c r="D192" s="7" t="s">
        <v>6</v>
      </c>
      <c r="E192" s="7" t="s">
        <v>266</v>
      </c>
      <c r="F192" s="103">
        <v>48.5</v>
      </c>
      <c r="G192" s="106"/>
    </row>
    <row r="193" spans="1:7">
      <c r="A193" s="19" t="s">
        <v>29</v>
      </c>
      <c r="B193" s="19" t="s">
        <v>362</v>
      </c>
      <c r="C193" s="7">
        <v>2010</v>
      </c>
      <c r="D193" s="7" t="s">
        <v>6</v>
      </c>
      <c r="E193" s="7" t="s">
        <v>266</v>
      </c>
      <c r="F193" s="103">
        <v>47</v>
      </c>
      <c r="G193" s="106"/>
    </row>
    <row r="194" spans="1:7">
      <c r="A194" s="19" t="s">
        <v>30</v>
      </c>
      <c r="B194" s="19" t="s">
        <v>363</v>
      </c>
      <c r="C194" s="7">
        <v>2010</v>
      </c>
      <c r="D194" s="7" t="s">
        <v>6</v>
      </c>
      <c r="E194" s="7" t="s">
        <v>266</v>
      </c>
      <c r="F194" s="103">
        <v>59</v>
      </c>
      <c r="G194" s="106"/>
    </row>
    <row r="195" spans="1:7">
      <c r="A195" s="19" t="s">
        <v>31</v>
      </c>
      <c r="B195" s="19" t="s">
        <v>364</v>
      </c>
      <c r="C195" s="7">
        <v>2010</v>
      </c>
      <c r="D195" s="7" t="s">
        <v>6</v>
      </c>
      <c r="E195" s="7" t="s">
        <v>266</v>
      </c>
      <c r="F195" s="103">
        <v>46.4</v>
      </c>
      <c r="G195" s="106"/>
    </row>
    <row r="196" spans="1:7">
      <c r="A196" s="19" t="s">
        <v>32</v>
      </c>
      <c r="B196" s="19" t="s">
        <v>365</v>
      </c>
      <c r="C196" s="7">
        <v>2010</v>
      </c>
      <c r="D196" s="7" t="s">
        <v>6</v>
      </c>
      <c r="E196" s="7" t="s">
        <v>266</v>
      </c>
      <c r="F196" s="103">
        <v>69.7</v>
      </c>
      <c r="G196" s="106"/>
    </row>
    <row r="197" spans="1:7">
      <c r="A197" s="19" t="s">
        <v>33</v>
      </c>
      <c r="B197" s="19" t="s">
        <v>366</v>
      </c>
      <c r="C197" s="7">
        <v>2010</v>
      </c>
      <c r="D197" s="7" t="s">
        <v>6</v>
      </c>
      <c r="E197" s="7" t="s">
        <v>266</v>
      </c>
      <c r="F197" s="103">
        <v>57.2</v>
      </c>
      <c r="G197" s="106"/>
    </row>
    <row r="198" spans="1:7">
      <c r="A198" s="19" t="s">
        <v>34</v>
      </c>
      <c r="B198" s="19" t="s">
        <v>367</v>
      </c>
      <c r="C198" s="7">
        <v>2010</v>
      </c>
      <c r="D198" s="7" t="s">
        <v>6</v>
      </c>
      <c r="E198" s="7" t="s">
        <v>266</v>
      </c>
      <c r="F198" s="103">
        <v>60.8</v>
      </c>
      <c r="G198" s="106"/>
    </row>
    <row r="199" spans="1:7">
      <c r="A199" s="19" t="s">
        <v>35</v>
      </c>
      <c r="B199" s="19" t="s">
        <v>368</v>
      </c>
      <c r="C199" s="7">
        <v>2010</v>
      </c>
      <c r="D199" s="7" t="s">
        <v>6</v>
      </c>
      <c r="E199" s="7" t="s">
        <v>266</v>
      </c>
      <c r="F199" s="103">
        <v>54.2</v>
      </c>
      <c r="G199" s="106"/>
    </row>
    <row r="200" spans="1:7">
      <c r="A200" s="20" t="s">
        <v>3</v>
      </c>
      <c r="B200" s="19" t="s">
        <v>336</v>
      </c>
      <c r="C200" s="7">
        <v>2011</v>
      </c>
      <c r="D200" s="7" t="s">
        <v>6</v>
      </c>
      <c r="E200" s="7" t="s">
        <v>266</v>
      </c>
      <c r="F200" s="104">
        <v>54.5</v>
      </c>
      <c r="G200" s="106"/>
    </row>
    <row r="201" spans="1:7">
      <c r="A201" s="20" t="s">
        <v>4</v>
      </c>
      <c r="B201" s="19" t="s">
        <v>337</v>
      </c>
      <c r="C201" s="7">
        <v>2011</v>
      </c>
      <c r="D201" s="7" t="s">
        <v>6</v>
      </c>
      <c r="E201" s="7" t="s">
        <v>266</v>
      </c>
      <c r="F201" s="103">
        <v>45.3</v>
      </c>
      <c r="G201" s="106"/>
    </row>
    <row r="202" spans="1:7">
      <c r="A202" s="19" t="s">
        <v>5</v>
      </c>
      <c r="B202" s="19" t="s">
        <v>338</v>
      </c>
      <c r="C202" s="7">
        <v>2011</v>
      </c>
      <c r="D202" s="7" t="s">
        <v>6</v>
      </c>
      <c r="E202" s="7" t="s">
        <v>266</v>
      </c>
      <c r="F202" s="103">
        <v>41.9</v>
      </c>
      <c r="G202" s="106"/>
    </row>
    <row r="203" spans="1:7">
      <c r="A203" s="19" t="s">
        <v>6</v>
      </c>
      <c r="B203" s="19" t="s">
        <v>339</v>
      </c>
      <c r="C203" s="7">
        <v>2011</v>
      </c>
      <c r="D203" s="7" t="s">
        <v>6</v>
      </c>
      <c r="E203" s="7" t="s">
        <v>266</v>
      </c>
      <c r="F203" s="103">
        <v>41.3</v>
      </c>
      <c r="G203" s="106"/>
    </row>
    <row r="204" spans="1:7">
      <c r="A204" s="19" t="s">
        <v>7</v>
      </c>
      <c r="B204" s="19" t="s">
        <v>340</v>
      </c>
      <c r="C204" s="7">
        <v>2011</v>
      </c>
      <c r="D204" s="7" t="s">
        <v>6</v>
      </c>
      <c r="E204" s="7" t="s">
        <v>266</v>
      </c>
      <c r="F204" s="103">
        <v>54.6</v>
      </c>
      <c r="G204" s="106"/>
    </row>
    <row r="205" spans="1:7">
      <c r="A205" s="19" t="s">
        <v>8</v>
      </c>
      <c r="B205" s="19" t="s">
        <v>341</v>
      </c>
      <c r="C205" s="7">
        <v>2011</v>
      </c>
      <c r="D205" s="7" t="s">
        <v>6</v>
      </c>
      <c r="E205" s="7" t="s">
        <v>266</v>
      </c>
      <c r="F205" s="103">
        <v>40.799999999999997</v>
      </c>
      <c r="G205" s="106"/>
    </row>
    <row r="206" spans="1:7">
      <c r="A206" s="19" t="s">
        <v>9</v>
      </c>
      <c r="B206" s="19" t="s">
        <v>342</v>
      </c>
      <c r="C206" s="7">
        <v>2011</v>
      </c>
      <c r="D206" s="7" t="s">
        <v>6</v>
      </c>
      <c r="E206" s="7" t="s">
        <v>266</v>
      </c>
      <c r="F206" s="103">
        <v>51.7</v>
      </c>
      <c r="G206" s="106"/>
    </row>
    <row r="207" spans="1:7">
      <c r="A207" s="19" t="s">
        <v>10</v>
      </c>
      <c r="B207" s="19" t="s">
        <v>343</v>
      </c>
      <c r="C207" s="7">
        <v>2011</v>
      </c>
      <c r="D207" s="7" t="s">
        <v>6</v>
      </c>
      <c r="E207" s="7" t="s">
        <v>266</v>
      </c>
      <c r="F207" s="103">
        <v>65.5</v>
      </c>
      <c r="G207" s="106"/>
    </row>
    <row r="208" spans="1:7">
      <c r="A208" s="19" t="s">
        <v>11</v>
      </c>
      <c r="B208" s="19" t="s">
        <v>344</v>
      </c>
      <c r="C208" s="7">
        <v>2011</v>
      </c>
      <c r="D208" s="7" t="s">
        <v>6</v>
      </c>
      <c r="E208" s="7" t="s">
        <v>266</v>
      </c>
      <c r="F208" s="103">
        <v>40.200000000000003</v>
      </c>
      <c r="G208" s="106"/>
    </row>
    <row r="209" spans="1:7">
      <c r="A209" s="19" t="s">
        <v>12</v>
      </c>
      <c r="B209" s="19" t="s">
        <v>345</v>
      </c>
      <c r="C209" s="7">
        <v>2011</v>
      </c>
      <c r="D209" s="7" t="s">
        <v>6</v>
      </c>
      <c r="E209" s="7" t="s">
        <v>266</v>
      </c>
      <c r="F209" s="103">
        <v>50</v>
      </c>
      <c r="G209" s="106"/>
    </row>
    <row r="210" spans="1:7">
      <c r="A210" s="19" t="s">
        <v>13</v>
      </c>
      <c r="B210" s="19" t="s">
        <v>346</v>
      </c>
      <c r="C210" s="7">
        <v>2011</v>
      </c>
      <c r="D210" s="7" t="s">
        <v>6</v>
      </c>
      <c r="E210" s="7" t="s">
        <v>266</v>
      </c>
      <c r="F210" s="103">
        <v>48.3</v>
      </c>
      <c r="G210" s="106"/>
    </row>
    <row r="211" spans="1:7">
      <c r="A211" s="19" t="s">
        <v>14</v>
      </c>
      <c r="B211" s="19" t="s">
        <v>347</v>
      </c>
      <c r="C211" s="7">
        <v>2011</v>
      </c>
      <c r="D211" s="7" t="s">
        <v>6</v>
      </c>
      <c r="E211" s="7" t="s">
        <v>266</v>
      </c>
      <c r="F211" s="103">
        <v>58.6</v>
      </c>
      <c r="G211" s="106"/>
    </row>
    <row r="212" spans="1:7">
      <c r="A212" s="19" t="s">
        <v>15</v>
      </c>
      <c r="B212" s="19" t="s">
        <v>348</v>
      </c>
      <c r="C212" s="7">
        <v>2011</v>
      </c>
      <c r="D212" s="7" t="s">
        <v>6</v>
      </c>
      <c r="E212" s="7" t="s">
        <v>266</v>
      </c>
      <c r="F212" s="103">
        <v>69.5</v>
      </c>
      <c r="G212" s="106"/>
    </row>
    <row r="213" spans="1:7">
      <c r="A213" s="19" t="s">
        <v>16</v>
      </c>
      <c r="B213" s="19" t="s">
        <v>349</v>
      </c>
      <c r="C213" s="7">
        <v>2011</v>
      </c>
      <c r="D213" s="7" t="s">
        <v>6</v>
      </c>
      <c r="E213" s="7" t="s">
        <v>266</v>
      </c>
      <c r="F213" s="103">
        <v>71.3</v>
      </c>
      <c r="G213" s="106"/>
    </row>
    <row r="214" spans="1:7">
      <c r="A214" s="19" t="s">
        <v>17</v>
      </c>
      <c r="B214" s="19" t="s">
        <v>350</v>
      </c>
      <c r="C214" s="7">
        <v>2011</v>
      </c>
      <c r="D214" s="7" t="s">
        <v>6</v>
      </c>
      <c r="E214" s="7" t="s">
        <v>266</v>
      </c>
      <c r="F214" s="103">
        <v>52.1</v>
      </c>
      <c r="G214" s="106"/>
    </row>
    <row r="215" spans="1:7">
      <c r="A215" s="19" t="s">
        <v>18</v>
      </c>
      <c r="B215" s="19" t="s">
        <v>351</v>
      </c>
      <c r="C215" s="7">
        <v>2011</v>
      </c>
      <c r="D215" s="7" t="s">
        <v>6</v>
      </c>
      <c r="E215" s="7" t="s">
        <v>266</v>
      </c>
      <c r="F215" s="103">
        <v>54.9</v>
      </c>
      <c r="G215" s="106"/>
    </row>
    <row r="216" spans="1:7">
      <c r="A216" s="19" t="s">
        <v>19</v>
      </c>
      <c r="B216" s="19" t="s">
        <v>352</v>
      </c>
      <c r="C216" s="7">
        <v>2011</v>
      </c>
      <c r="D216" s="7" t="s">
        <v>6</v>
      </c>
      <c r="E216" s="7" t="s">
        <v>266</v>
      </c>
      <c r="F216" s="103">
        <v>65.5</v>
      </c>
      <c r="G216" s="106"/>
    </row>
    <row r="217" spans="1:7">
      <c r="A217" s="19" t="s">
        <v>20</v>
      </c>
      <c r="B217" s="19" t="s">
        <v>353</v>
      </c>
      <c r="C217" s="7">
        <v>2011</v>
      </c>
      <c r="D217" s="7" t="s">
        <v>6</v>
      </c>
      <c r="E217" s="7" t="s">
        <v>266</v>
      </c>
      <c r="F217" s="103">
        <v>61</v>
      </c>
      <c r="G217" s="106"/>
    </row>
    <row r="218" spans="1:7">
      <c r="A218" s="19" t="s">
        <v>21</v>
      </c>
      <c r="B218" s="19" t="s">
        <v>354</v>
      </c>
      <c r="C218" s="7">
        <v>2011</v>
      </c>
      <c r="D218" s="7" t="s">
        <v>6</v>
      </c>
      <c r="E218" s="7" t="s">
        <v>266</v>
      </c>
      <c r="F218" s="103">
        <v>58.3</v>
      </c>
      <c r="G218" s="106"/>
    </row>
    <row r="219" spans="1:7">
      <c r="A219" s="19" t="s">
        <v>22</v>
      </c>
      <c r="B219" s="19" t="s">
        <v>355</v>
      </c>
      <c r="C219" s="7">
        <v>2011</v>
      </c>
      <c r="D219" s="7" t="s">
        <v>6</v>
      </c>
      <c r="E219" s="7" t="s">
        <v>266</v>
      </c>
      <c r="F219" s="103">
        <v>41</v>
      </c>
      <c r="G219" s="106"/>
    </row>
    <row r="220" spans="1:7">
      <c r="A220" s="19" t="s">
        <v>23</v>
      </c>
      <c r="B220" s="19" t="s">
        <v>356</v>
      </c>
      <c r="C220" s="7">
        <v>2011</v>
      </c>
      <c r="D220" s="7" t="s">
        <v>6</v>
      </c>
      <c r="E220" s="7" t="s">
        <v>266</v>
      </c>
      <c r="F220" s="103">
        <v>72</v>
      </c>
      <c r="G220" s="106"/>
    </row>
    <row r="221" spans="1:7">
      <c r="A221" s="19" t="s">
        <v>24</v>
      </c>
      <c r="B221" s="19" t="s">
        <v>357</v>
      </c>
      <c r="C221" s="7">
        <v>2011</v>
      </c>
      <c r="D221" s="7" t="s">
        <v>6</v>
      </c>
      <c r="E221" s="7" t="s">
        <v>266</v>
      </c>
      <c r="F221" s="103">
        <v>68.7</v>
      </c>
      <c r="G221" s="106"/>
    </row>
    <row r="222" spans="1:7">
      <c r="A222" s="19" t="s">
        <v>25</v>
      </c>
      <c r="B222" s="19" t="s">
        <v>358</v>
      </c>
      <c r="C222" s="7">
        <v>2011</v>
      </c>
      <c r="D222" s="7" t="s">
        <v>6</v>
      </c>
      <c r="E222" s="7" t="s">
        <v>266</v>
      </c>
      <c r="F222" s="103">
        <v>45.1</v>
      </c>
      <c r="G222" s="106"/>
    </row>
    <row r="223" spans="1:7">
      <c r="A223" s="19" t="s">
        <v>26</v>
      </c>
      <c r="B223" s="19" t="s">
        <v>359</v>
      </c>
      <c r="C223" s="7">
        <v>2011</v>
      </c>
      <c r="D223" s="7" t="s">
        <v>6</v>
      </c>
      <c r="E223" s="7" t="s">
        <v>266</v>
      </c>
      <c r="F223" s="103">
        <v>48.6</v>
      </c>
      <c r="G223" s="106"/>
    </row>
    <row r="224" spans="1:7">
      <c r="A224" s="19" t="s">
        <v>27</v>
      </c>
      <c r="B224" s="19" t="s">
        <v>360</v>
      </c>
      <c r="C224" s="7">
        <v>2011</v>
      </c>
      <c r="D224" s="7" t="s">
        <v>6</v>
      </c>
      <c r="E224" s="7" t="s">
        <v>266</v>
      </c>
      <c r="F224" s="103">
        <v>50.5</v>
      </c>
      <c r="G224" s="106"/>
    </row>
    <row r="225" spans="1:7">
      <c r="A225" s="19" t="s">
        <v>28</v>
      </c>
      <c r="B225" s="19" t="s">
        <v>361</v>
      </c>
      <c r="C225" s="7">
        <v>2011</v>
      </c>
      <c r="D225" s="7" t="s">
        <v>6</v>
      </c>
      <c r="E225" s="7" t="s">
        <v>266</v>
      </c>
      <c r="F225" s="103">
        <v>49.2</v>
      </c>
      <c r="G225" s="106"/>
    </row>
    <row r="226" spans="1:7">
      <c r="A226" s="19" t="s">
        <v>29</v>
      </c>
      <c r="B226" s="19" t="s">
        <v>362</v>
      </c>
      <c r="C226" s="7">
        <v>2011</v>
      </c>
      <c r="D226" s="7" t="s">
        <v>6</v>
      </c>
      <c r="E226" s="7" t="s">
        <v>266</v>
      </c>
      <c r="F226" s="103">
        <v>46.2</v>
      </c>
      <c r="G226" s="106"/>
    </row>
    <row r="227" spans="1:7">
      <c r="A227" s="19" t="s">
        <v>30</v>
      </c>
      <c r="B227" s="19" t="s">
        <v>363</v>
      </c>
      <c r="C227" s="7">
        <v>2011</v>
      </c>
      <c r="D227" s="7" t="s">
        <v>6</v>
      </c>
      <c r="E227" s="7" t="s">
        <v>266</v>
      </c>
      <c r="F227" s="103">
        <v>58.2</v>
      </c>
      <c r="G227" s="106"/>
    </row>
    <row r="228" spans="1:7">
      <c r="A228" s="19" t="s">
        <v>31</v>
      </c>
      <c r="B228" s="19" t="s">
        <v>364</v>
      </c>
      <c r="C228" s="7">
        <v>2011</v>
      </c>
      <c r="D228" s="7" t="s">
        <v>6</v>
      </c>
      <c r="E228" s="7" t="s">
        <v>266</v>
      </c>
      <c r="F228" s="103">
        <v>49.7</v>
      </c>
      <c r="G228" s="106"/>
    </row>
    <row r="229" spans="1:7">
      <c r="A229" s="19" t="s">
        <v>32</v>
      </c>
      <c r="B229" s="19" t="s">
        <v>365</v>
      </c>
      <c r="C229" s="7">
        <v>2011</v>
      </c>
      <c r="D229" s="7" t="s">
        <v>6</v>
      </c>
      <c r="E229" s="7" t="s">
        <v>266</v>
      </c>
      <c r="F229" s="103">
        <v>69.599999999999994</v>
      </c>
      <c r="G229" s="106"/>
    </row>
    <row r="230" spans="1:7">
      <c r="A230" s="19" t="s">
        <v>33</v>
      </c>
      <c r="B230" s="19" t="s">
        <v>366</v>
      </c>
      <c r="C230" s="7">
        <v>2011</v>
      </c>
      <c r="D230" s="7" t="s">
        <v>6</v>
      </c>
      <c r="E230" s="7" t="s">
        <v>266</v>
      </c>
      <c r="F230" s="103">
        <v>60.9</v>
      </c>
      <c r="G230" s="106"/>
    </row>
    <row r="231" spans="1:7">
      <c r="A231" s="19" t="s">
        <v>34</v>
      </c>
      <c r="B231" s="19" t="s">
        <v>367</v>
      </c>
      <c r="C231" s="7">
        <v>2011</v>
      </c>
      <c r="D231" s="7" t="s">
        <v>6</v>
      </c>
      <c r="E231" s="7" t="s">
        <v>266</v>
      </c>
      <c r="F231" s="103">
        <v>60.9</v>
      </c>
      <c r="G231" s="106"/>
    </row>
    <row r="232" spans="1:7">
      <c r="A232" s="19" t="s">
        <v>35</v>
      </c>
      <c r="B232" s="19" t="s">
        <v>368</v>
      </c>
      <c r="C232" s="7">
        <v>2011</v>
      </c>
      <c r="D232" s="7" t="s">
        <v>6</v>
      </c>
      <c r="E232" s="7" t="s">
        <v>266</v>
      </c>
      <c r="F232" s="103">
        <v>54.9</v>
      </c>
      <c r="G232" s="106"/>
    </row>
    <row r="233" spans="1:7">
      <c r="A233" s="20" t="s">
        <v>3</v>
      </c>
      <c r="B233" s="19" t="s">
        <v>336</v>
      </c>
      <c r="C233" s="7">
        <v>2012</v>
      </c>
      <c r="D233" s="7" t="s">
        <v>6</v>
      </c>
      <c r="E233" s="7" t="s">
        <v>266</v>
      </c>
      <c r="F233" s="104">
        <v>54.8</v>
      </c>
      <c r="G233" s="106"/>
    </row>
    <row r="234" spans="1:7">
      <c r="A234" s="20" t="s">
        <v>4</v>
      </c>
      <c r="B234" s="19" t="s">
        <v>337</v>
      </c>
      <c r="C234" s="7">
        <v>2012</v>
      </c>
      <c r="D234" s="7" t="s">
        <v>6</v>
      </c>
      <c r="E234" s="7" t="s">
        <v>266</v>
      </c>
      <c r="F234" s="103">
        <v>47.5</v>
      </c>
      <c r="G234" s="106"/>
    </row>
    <row r="235" spans="1:7">
      <c r="A235" s="19" t="s">
        <v>5</v>
      </c>
      <c r="B235" s="19" t="s">
        <v>338</v>
      </c>
      <c r="C235" s="7">
        <v>2012</v>
      </c>
      <c r="D235" s="7" t="s">
        <v>6</v>
      </c>
      <c r="E235" s="7" t="s">
        <v>266</v>
      </c>
      <c r="F235" s="103">
        <v>44.1</v>
      </c>
      <c r="G235" s="106"/>
    </row>
    <row r="236" spans="1:7">
      <c r="A236" s="19" t="s">
        <v>6</v>
      </c>
      <c r="B236" s="19" t="s">
        <v>339</v>
      </c>
      <c r="C236" s="7">
        <v>2012</v>
      </c>
      <c r="D236" s="7" t="s">
        <v>6</v>
      </c>
      <c r="E236" s="7" t="s">
        <v>266</v>
      </c>
      <c r="F236" s="103">
        <v>40</v>
      </c>
      <c r="G236" s="106"/>
    </row>
    <row r="237" spans="1:7">
      <c r="A237" s="19" t="s">
        <v>7</v>
      </c>
      <c r="B237" s="19" t="s">
        <v>340</v>
      </c>
      <c r="C237" s="7">
        <v>2012</v>
      </c>
      <c r="D237" s="7" t="s">
        <v>6</v>
      </c>
      <c r="E237" s="7" t="s">
        <v>266</v>
      </c>
      <c r="F237" s="103">
        <v>56.9</v>
      </c>
      <c r="G237" s="106"/>
    </row>
    <row r="238" spans="1:7">
      <c r="A238" s="19" t="s">
        <v>8</v>
      </c>
      <c r="B238" s="19" t="s">
        <v>341</v>
      </c>
      <c r="C238" s="7">
        <v>2012</v>
      </c>
      <c r="D238" s="7" t="s">
        <v>6</v>
      </c>
      <c r="E238" s="7" t="s">
        <v>266</v>
      </c>
      <c r="F238" s="103">
        <v>42.9</v>
      </c>
      <c r="G238" s="106"/>
    </row>
    <row r="239" spans="1:7">
      <c r="A239" s="19" t="s">
        <v>9</v>
      </c>
      <c r="B239" s="19" t="s">
        <v>342</v>
      </c>
      <c r="C239" s="7">
        <v>2012</v>
      </c>
      <c r="D239" s="7" t="s">
        <v>6</v>
      </c>
      <c r="E239" s="7" t="s">
        <v>266</v>
      </c>
      <c r="F239" s="103">
        <v>51.9</v>
      </c>
      <c r="G239" s="106"/>
    </row>
    <row r="240" spans="1:7">
      <c r="A240" s="19" t="s">
        <v>10</v>
      </c>
      <c r="B240" s="19" t="s">
        <v>343</v>
      </c>
      <c r="C240" s="7">
        <v>2012</v>
      </c>
      <c r="D240" s="7" t="s">
        <v>6</v>
      </c>
      <c r="E240" s="7" t="s">
        <v>266</v>
      </c>
      <c r="F240" s="103">
        <v>64.3</v>
      </c>
      <c r="G240" s="106"/>
    </row>
    <row r="241" spans="1:7">
      <c r="A241" s="19" t="s">
        <v>11</v>
      </c>
      <c r="B241" s="19" t="s">
        <v>344</v>
      </c>
      <c r="C241" s="7">
        <v>2012</v>
      </c>
      <c r="D241" s="7" t="s">
        <v>6</v>
      </c>
      <c r="E241" s="7" t="s">
        <v>266</v>
      </c>
      <c r="F241" s="103">
        <v>38.6</v>
      </c>
      <c r="G241" s="106"/>
    </row>
    <row r="242" spans="1:7">
      <c r="A242" s="19" t="s">
        <v>12</v>
      </c>
      <c r="B242" s="19" t="s">
        <v>345</v>
      </c>
      <c r="C242" s="7">
        <v>2012</v>
      </c>
      <c r="D242" s="7" t="s">
        <v>6</v>
      </c>
      <c r="E242" s="7" t="s">
        <v>266</v>
      </c>
      <c r="F242" s="103">
        <v>48.7</v>
      </c>
      <c r="G242" s="106"/>
    </row>
    <row r="243" spans="1:7">
      <c r="A243" s="19" t="s">
        <v>13</v>
      </c>
      <c r="B243" s="19" t="s">
        <v>346</v>
      </c>
      <c r="C243" s="7">
        <v>2012</v>
      </c>
      <c r="D243" s="7" t="s">
        <v>6</v>
      </c>
      <c r="E243" s="7" t="s">
        <v>266</v>
      </c>
      <c r="F243" s="103">
        <v>54.3</v>
      </c>
      <c r="G243" s="106"/>
    </row>
    <row r="244" spans="1:7">
      <c r="A244" s="19" t="s">
        <v>14</v>
      </c>
      <c r="B244" s="19" t="s">
        <v>347</v>
      </c>
      <c r="C244" s="7">
        <v>2012</v>
      </c>
      <c r="D244" s="7" t="s">
        <v>6</v>
      </c>
      <c r="E244" s="7" t="s">
        <v>266</v>
      </c>
      <c r="F244" s="103">
        <v>59.8</v>
      </c>
      <c r="G244" s="106"/>
    </row>
    <row r="245" spans="1:7">
      <c r="A245" s="19" t="s">
        <v>15</v>
      </c>
      <c r="B245" s="19" t="s">
        <v>348</v>
      </c>
      <c r="C245" s="7">
        <v>2012</v>
      </c>
      <c r="D245" s="7" t="s">
        <v>6</v>
      </c>
      <c r="E245" s="7" t="s">
        <v>266</v>
      </c>
      <c r="F245" s="103">
        <v>70.599999999999994</v>
      </c>
      <c r="G245" s="106"/>
    </row>
    <row r="246" spans="1:7">
      <c r="A246" s="19" t="s">
        <v>16</v>
      </c>
      <c r="B246" s="19" t="s">
        <v>349</v>
      </c>
      <c r="C246" s="7">
        <v>2012</v>
      </c>
      <c r="D246" s="7" t="s">
        <v>6</v>
      </c>
      <c r="E246" s="7" t="s">
        <v>266</v>
      </c>
      <c r="F246" s="103">
        <v>66.7</v>
      </c>
      <c r="G246" s="106"/>
    </row>
    <row r="247" spans="1:7">
      <c r="A247" s="19" t="s">
        <v>17</v>
      </c>
      <c r="B247" s="19" t="s">
        <v>350</v>
      </c>
      <c r="C247" s="7">
        <v>2012</v>
      </c>
      <c r="D247" s="7" t="s">
        <v>6</v>
      </c>
      <c r="E247" s="7" t="s">
        <v>266</v>
      </c>
      <c r="F247" s="103">
        <v>52.7</v>
      </c>
      <c r="G247" s="106"/>
    </row>
    <row r="248" spans="1:7">
      <c r="A248" s="19" t="s">
        <v>18</v>
      </c>
      <c r="B248" s="19" t="s">
        <v>351</v>
      </c>
      <c r="C248" s="7">
        <v>2012</v>
      </c>
      <c r="D248" s="7" t="s">
        <v>6</v>
      </c>
      <c r="E248" s="7" t="s">
        <v>266</v>
      </c>
      <c r="F248" s="103">
        <v>56.6</v>
      </c>
      <c r="G248" s="106"/>
    </row>
    <row r="249" spans="1:7">
      <c r="A249" s="19" t="s">
        <v>19</v>
      </c>
      <c r="B249" s="19" t="s">
        <v>352</v>
      </c>
      <c r="C249" s="7">
        <v>2012</v>
      </c>
      <c r="D249" s="7" t="s">
        <v>6</v>
      </c>
      <c r="E249" s="7" t="s">
        <v>266</v>
      </c>
      <c r="F249" s="103">
        <v>64.900000000000006</v>
      </c>
      <c r="G249" s="106"/>
    </row>
    <row r="250" spans="1:7">
      <c r="A250" s="19" t="s">
        <v>20</v>
      </c>
      <c r="B250" s="19" t="s">
        <v>353</v>
      </c>
      <c r="C250" s="7">
        <v>2012</v>
      </c>
      <c r="D250" s="7" t="s">
        <v>6</v>
      </c>
      <c r="E250" s="7" t="s">
        <v>266</v>
      </c>
      <c r="F250" s="103">
        <v>61.9</v>
      </c>
      <c r="G250" s="106"/>
    </row>
    <row r="251" spans="1:7">
      <c r="A251" s="19" t="s">
        <v>21</v>
      </c>
      <c r="B251" s="19" t="s">
        <v>354</v>
      </c>
      <c r="C251" s="7">
        <v>2012</v>
      </c>
      <c r="D251" s="7" t="s">
        <v>6</v>
      </c>
      <c r="E251" s="7" t="s">
        <v>266</v>
      </c>
      <c r="F251" s="103">
        <v>60.1</v>
      </c>
      <c r="G251" s="106"/>
    </row>
    <row r="252" spans="1:7">
      <c r="A252" s="19" t="s">
        <v>22</v>
      </c>
      <c r="B252" s="19" t="s">
        <v>355</v>
      </c>
      <c r="C252" s="7">
        <v>2012</v>
      </c>
      <c r="D252" s="7" t="s">
        <v>6</v>
      </c>
      <c r="E252" s="7" t="s">
        <v>266</v>
      </c>
      <c r="F252" s="103">
        <v>41.6</v>
      </c>
      <c r="G252" s="106"/>
    </row>
    <row r="253" spans="1:7">
      <c r="A253" s="19" t="s">
        <v>23</v>
      </c>
      <c r="B253" s="19" t="s">
        <v>356</v>
      </c>
      <c r="C253" s="7">
        <v>2012</v>
      </c>
      <c r="D253" s="7" t="s">
        <v>6</v>
      </c>
      <c r="E253" s="7" t="s">
        <v>266</v>
      </c>
      <c r="F253" s="103">
        <v>72.7</v>
      </c>
      <c r="G253" s="106"/>
    </row>
    <row r="254" spans="1:7">
      <c r="A254" s="19" t="s">
        <v>24</v>
      </c>
      <c r="B254" s="19" t="s">
        <v>357</v>
      </c>
      <c r="C254" s="7">
        <v>2012</v>
      </c>
      <c r="D254" s="7" t="s">
        <v>6</v>
      </c>
      <c r="E254" s="7" t="s">
        <v>266</v>
      </c>
      <c r="F254" s="103">
        <v>66</v>
      </c>
      <c r="G254" s="106"/>
    </row>
    <row r="255" spans="1:7">
      <c r="A255" s="19" t="s">
        <v>25</v>
      </c>
      <c r="B255" s="19" t="s">
        <v>358</v>
      </c>
      <c r="C255" s="7">
        <v>2012</v>
      </c>
      <c r="D255" s="7" t="s">
        <v>6</v>
      </c>
      <c r="E255" s="7" t="s">
        <v>266</v>
      </c>
      <c r="F255" s="103">
        <v>47.7</v>
      </c>
      <c r="G255" s="106"/>
    </row>
    <row r="256" spans="1:7">
      <c r="A256" s="19" t="s">
        <v>26</v>
      </c>
      <c r="B256" s="19" t="s">
        <v>359</v>
      </c>
      <c r="C256" s="7">
        <v>2012</v>
      </c>
      <c r="D256" s="7" t="s">
        <v>6</v>
      </c>
      <c r="E256" s="7" t="s">
        <v>266</v>
      </c>
      <c r="F256" s="103">
        <v>48.3</v>
      </c>
      <c r="G256" s="106"/>
    </row>
    <row r="257" spans="1:7">
      <c r="A257" s="19" t="s">
        <v>27</v>
      </c>
      <c r="B257" s="19" t="s">
        <v>360</v>
      </c>
      <c r="C257" s="7">
        <v>2012</v>
      </c>
      <c r="D257" s="7" t="s">
        <v>6</v>
      </c>
      <c r="E257" s="7" t="s">
        <v>266</v>
      </c>
      <c r="F257" s="103">
        <v>50.3</v>
      </c>
      <c r="G257" s="106"/>
    </row>
    <row r="258" spans="1:7">
      <c r="A258" s="19" t="s">
        <v>28</v>
      </c>
      <c r="B258" s="19" t="s">
        <v>361</v>
      </c>
      <c r="C258" s="7">
        <v>2012</v>
      </c>
      <c r="D258" s="7" t="s">
        <v>6</v>
      </c>
      <c r="E258" s="7" t="s">
        <v>266</v>
      </c>
      <c r="F258" s="103">
        <v>51.8</v>
      </c>
      <c r="G258" s="106"/>
    </row>
    <row r="259" spans="1:7">
      <c r="A259" s="19" t="s">
        <v>29</v>
      </c>
      <c r="B259" s="19" t="s">
        <v>362</v>
      </c>
      <c r="C259" s="7">
        <v>2012</v>
      </c>
      <c r="D259" s="7" t="s">
        <v>6</v>
      </c>
      <c r="E259" s="7" t="s">
        <v>266</v>
      </c>
      <c r="F259" s="103">
        <v>44.7</v>
      </c>
      <c r="G259" s="106"/>
    </row>
    <row r="260" spans="1:7">
      <c r="A260" s="19" t="s">
        <v>30</v>
      </c>
      <c r="B260" s="19" t="s">
        <v>363</v>
      </c>
      <c r="C260" s="7">
        <v>2012</v>
      </c>
      <c r="D260" s="7" t="s">
        <v>6</v>
      </c>
      <c r="E260" s="7" t="s">
        <v>266</v>
      </c>
      <c r="F260" s="103">
        <v>58.7</v>
      </c>
      <c r="G260" s="106"/>
    </row>
    <row r="261" spans="1:7">
      <c r="A261" s="19" t="s">
        <v>31</v>
      </c>
      <c r="B261" s="19" t="s">
        <v>364</v>
      </c>
      <c r="C261" s="7">
        <v>2012</v>
      </c>
      <c r="D261" s="7" t="s">
        <v>6</v>
      </c>
      <c r="E261" s="7" t="s">
        <v>266</v>
      </c>
      <c r="F261" s="103">
        <v>47.3</v>
      </c>
      <c r="G261" s="106"/>
    </row>
    <row r="262" spans="1:7">
      <c r="A262" s="19" t="s">
        <v>32</v>
      </c>
      <c r="B262" s="19" t="s">
        <v>365</v>
      </c>
      <c r="C262" s="7">
        <v>2012</v>
      </c>
      <c r="D262" s="7" t="s">
        <v>6</v>
      </c>
      <c r="E262" s="7" t="s">
        <v>266</v>
      </c>
      <c r="F262" s="103">
        <v>69.3</v>
      </c>
      <c r="G262" s="106"/>
    </row>
    <row r="263" spans="1:7">
      <c r="A263" s="19" t="s">
        <v>33</v>
      </c>
      <c r="B263" s="19" t="s">
        <v>366</v>
      </c>
      <c r="C263" s="7">
        <v>2012</v>
      </c>
      <c r="D263" s="7" t="s">
        <v>6</v>
      </c>
      <c r="E263" s="7" t="s">
        <v>266</v>
      </c>
      <c r="F263" s="103">
        <v>61.7</v>
      </c>
      <c r="G263" s="106"/>
    </row>
    <row r="264" spans="1:7">
      <c r="A264" s="19" t="s">
        <v>34</v>
      </c>
      <c r="B264" s="19" t="s">
        <v>367</v>
      </c>
      <c r="C264" s="7">
        <v>2012</v>
      </c>
      <c r="D264" s="7" t="s">
        <v>6</v>
      </c>
      <c r="E264" s="7" t="s">
        <v>266</v>
      </c>
      <c r="F264" s="103">
        <v>61.6</v>
      </c>
      <c r="G264" s="106"/>
    </row>
    <row r="265" spans="1:7">
      <c r="A265" s="19" t="s">
        <v>35</v>
      </c>
      <c r="B265" s="19" t="s">
        <v>368</v>
      </c>
      <c r="C265" s="7">
        <v>2012</v>
      </c>
      <c r="D265" s="7" t="s">
        <v>6</v>
      </c>
      <c r="E265" s="7" t="s">
        <v>266</v>
      </c>
      <c r="F265" s="103">
        <v>56.4</v>
      </c>
      <c r="G265" s="106"/>
    </row>
    <row r="266" spans="1:7">
      <c r="A266" s="20" t="s">
        <v>3</v>
      </c>
      <c r="B266" s="19" t="s">
        <v>336</v>
      </c>
      <c r="C266" s="7">
        <v>2013</v>
      </c>
      <c r="D266" s="7" t="s">
        <v>6</v>
      </c>
      <c r="E266" s="7" t="s">
        <v>266</v>
      </c>
      <c r="F266" s="104">
        <v>53.8</v>
      </c>
      <c r="G266" s="106"/>
    </row>
    <row r="267" spans="1:7">
      <c r="A267" s="20" t="s">
        <v>4</v>
      </c>
      <c r="B267" s="19" t="s">
        <v>337</v>
      </c>
      <c r="C267" s="7">
        <v>2013</v>
      </c>
      <c r="D267" s="7" t="s">
        <v>6</v>
      </c>
      <c r="E267" s="7" t="s">
        <v>266</v>
      </c>
      <c r="F267" s="103">
        <v>46.8</v>
      </c>
      <c r="G267" s="106"/>
    </row>
    <row r="268" spans="1:7">
      <c r="A268" s="19" t="s">
        <v>5</v>
      </c>
      <c r="B268" s="19" t="s">
        <v>338</v>
      </c>
      <c r="C268" s="7">
        <v>2013</v>
      </c>
      <c r="D268" s="7" t="s">
        <v>6</v>
      </c>
      <c r="E268" s="7" t="s">
        <v>266</v>
      </c>
      <c r="F268" s="103">
        <v>40.299999999999997</v>
      </c>
      <c r="G268" s="106"/>
    </row>
    <row r="269" spans="1:7">
      <c r="A269" s="19" t="s">
        <v>6</v>
      </c>
      <c r="B269" s="19" t="s">
        <v>339</v>
      </c>
      <c r="C269" s="7">
        <v>2013</v>
      </c>
      <c r="D269" s="7" t="s">
        <v>6</v>
      </c>
      <c r="E269" s="7" t="s">
        <v>266</v>
      </c>
      <c r="F269" s="103">
        <v>39.4</v>
      </c>
      <c r="G269" s="106"/>
    </row>
    <row r="270" spans="1:7">
      <c r="A270" s="19" t="s">
        <v>7</v>
      </c>
      <c r="B270" s="19" t="s">
        <v>340</v>
      </c>
      <c r="C270" s="7">
        <v>2013</v>
      </c>
      <c r="D270" s="7" t="s">
        <v>6</v>
      </c>
      <c r="E270" s="7" t="s">
        <v>266</v>
      </c>
      <c r="F270" s="103">
        <v>55.7</v>
      </c>
      <c r="G270" s="106"/>
    </row>
    <row r="271" spans="1:7">
      <c r="A271" s="19" t="s">
        <v>8</v>
      </c>
      <c r="B271" s="19" t="s">
        <v>341</v>
      </c>
      <c r="C271" s="7">
        <v>2013</v>
      </c>
      <c r="D271" s="7" t="s">
        <v>6</v>
      </c>
      <c r="E271" s="7" t="s">
        <v>266</v>
      </c>
      <c r="F271" s="103">
        <v>40.1</v>
      </c>
      <c r="G271" s="106"/>
    </row>
    <row r="272" spans="1:7">
      <c r="A272" s="19" t="s">
        <v>9</v>
      </c>
      <c r="B272" s="19" t="s">
        <v>342</v>
      </c>
      <c r="C272" s="7">
        <v>2013</v>
      </c>
      <c r="D272" s="7" t="s">
        <v>6</v>
      </c>
      <c r="E272" s="7" t="s">
        <v>266</v>
      </c>
      <c r="F272" s="103">
        <v>49.9</v>
      </c>
      <c r="G272" s="106"/>
    </row>
    <row r="273" spans="1:7">
      <c r="A273" s="19" t="s">
        <v>10</v>
      </c>
      <c r="B273" s="19" t="s">
        <v>343</v>
      </c>
      <c r="C273" s="7">
        <v>2013</v>
      </c>
      <c r="D273" s="7" t="s">
        <v>6</v>
      </c>
      <c r="E273" s="7" t="s">
        <v>266</v>
      </c>
      <c r="F273" s="103">
        <v>67.400000000000006</v>
      </c>
      <c r="G273" s="106"/>
    </row>
    <row r="274" spans="1:7">
      <c r="A274" s="19" t="s">
        <v>11</v>
      </c>
      <c r="B274" s="19" t="s">
        <v>344</v>
      </c>
      <c r="C274" s="7">
        <v>2013</v>
      </c>
      <c r="D274" s="7" t="s">
        <v>6</v>
      </c>
      <c r="E274" s="7" t="s">
        <v>266</v>
      </c>
      <c r="F274" s="103">
        <v>34.5</v>
      </c>
      <c r="G274" s="106"/>
    </row>
    <row r="275" spans="1:7">
      <c r="A275" s="19" t="s">
        <v>12</v>
      </c>
      <c r="B275" s="19" t="s">
        <v>345</v>
      </c>
      <c r="C275" s="7">
        <v>2013</v>
      </c>
      <c r="D275" s="7" t="s">
        <v>6</v>
      </c>
      <c r="E275" s="7" t="s">
        <v>266</v>
      </c>
      <c r="F275" s="103">
        <v>50.6</v>
      </c>
      <c r="G275" s="106"/>
    </row>
    <row r="276" spans="1:7">
      <c r="A276" s="19" t="s">
        <v>13</v>
      </c>
      <c r="B276" s="19" t="s">
        <v>346</v>
      </c>
      <c r="C276" s="7">
        <v>2013</v>
      </c>
      <c r="D276" s="7" t="s">
        <v>6</v>
      </c>
      <c r="E276" s="7" t="s">
        <v>266</v>
      </c>
      <c r="F276" s="103">
        <v>51.6</v>
      </c>
      <c r="G276" s="106"/>
    </row>
    <row r="277" spans="1:7">
      <c r="A277" s="19" t="s">
        <v>14</v>
      </c>
      <c r="B277" s="19" t="s">
        <v>347</v>
      </c>
      <c r="C277" s="7">
        <v>2013</v>
      </c>
      <c r="D277" s="7" t="s">
        <v>6</v>
      </c>
      <c r="E277" s="7" t="s">
        <v>266</v>
      </c>
      <c r="F277" s="103">
        <v>58</v>
      </c>
      <c r="G277" s="106"/>
    </row>
    <row r="278" spans="1:7">
      <c r="A278" s="19" t="s">
        <v>15</v>
      </c>
      <c r="B278" s="19" t="s">
        <v>348</v>
      </c>
      <c r="C278" s="7">
        <v>2013</v>
      </c>
      <c r="D278" s="7" t="s">
        <v>6</v>
      </c>
      <c r="E278" s="7" t="s">
        <v>266</v>
      </c>
      <c r="F278" s="103">
        <v>69.400000000000006</v>
      </c>
      <c r="G278" s="106"/>
    </row>
    <row r="279" spans="1:7">
      <c r="A279" s="19" t="s">
        <v>16</v>
      </c>
      <c r="B279" s="19" t="s">
        <v>349</v>
      </c>
      <c r="C279" s="7">
        <v>2013</v>
      </c>
      <c r="D279" s="7" t="s">
        <v>6</v>
      </c>
      <c r="E279" s="7" t="s">
        <v>266</v>
      </c>
      <c r="F279" s="103">
        <v>67.900000000000006</v>
      </c>
      <c r="G279" s="106"/>
    </row>
    <row r="280" spans="1:7">
      <c r="A280" s="19" t="s">
        <v>17</v>
      </c>
      <c r="B280" s="19" t="s">
        <v>350</v>
      </c>
      <c r="C280" s="7">
        <v>2013</v>
      </c>
      <c r="D280" s="7" t="s">
        <v>6</v>
      </c>
      <c r="E280" s="7" t="s">
        <v>266</v>
      </c>
      <c r="F280" s="103">
        <v>50.7</v>
      </c>
      <c r="G280" s="106"/>
    </row>
    <row r="281" spans="1:7">
      <c r="A281" s="19" t="s">
        <v>18</v>
      </c>
      <c r="B281" s="19" t="s">
        <v>351</v>
      </c>
      <c r="C281" s="7">
        <v>2013</v>
      </c>
      <c r="D281" s="7" t="s">
        <v>6</v>
      </c>
      <c r="E281" s="7" t="s">
        <v>266</v>
      </c>
      <c r="F281" s="103">
        <v>56.5</v>
      </c>
      <c r="G281" s="106"/>
    </row>
    <row r="282" spans="1:7">
      <c r="A282" s="19" t="s">
        <v>19</v>
      </c>
      <c r="B282" s="19" t="s">
        <v>352</v>
      </c>
      <c r="C282" s="7">
        <v>2013</v>
      </c>
      <c r="D282" s="7" t="s">
        <v>6</v>
      </c>
      <c r="E282" s="7" t="s">
        <v>266</v>
      </c>
      <c r="F282" s="103">
        <v>66.599999999999994</v>
      </c>
      <c r="G282" s="106"/>
    </row>
    <row r="283" spans="1:7">
      <c r="A283" s="19" t="s">
        <v>20</v>
      </c>
      <c r="B283" s="19" t="s">
        <v>353</v>
      </c>
      <c r="C283" s="7">
        <v>2013</v>
      </c>
      <c r="D283" s="7" t="s">
        <v>6</v>
      </c>
      <c r="E283" s="7" t="s">
        <v>266</v>
      </c>
      <c r="F283" s="103">
        <v>64.599999999999994</v>
      </c>
      <c r="G283" s="106"/>
    </row>
    <row r="284" spans="1:7">
      <c r="A284" s="19" t="s">
        <v>21</v>
      </c>
      <c r="B284" s="19" t="s">
        <v>354</v>
      </c>
      <c r="C284" s="7">
        <v>2013</v>
      </c>
      <c r="D284" s="7" t="s">
        <v>6</v>
      </c>
      <c r="E284" s="7" t="s">
        <v>266</v>
      </c>
      <c r="F284" s="103">
        <v>56.6</v>
      </c>
      <c r="G284" s="106"/>
    </row>
    <row r="285" spans="1:7">
      <c r="A285" s="19" t="s">
        <v>22</v>
      </c>
      <c r="B285" s="19" t="s">
        <v>355</v>
      </c>
      <c r="C285" s="7">
        <v>2013</v>
      </c>
      <c r="D285" s="7" t="s">
        <v>6</v>
      </c>
      <c r="E285" s="7" t="s">
        <v>266</v>
      </c>
      <c r="F285" s="103">
        <v>37.4</v>
      </c>
      <c r="G285" s="106"/>
    </row>
    <row r="286" spans="1:7">
      <c r="A286" s="19" t="s">
        <v>23</v>
      </c>
      <c r="B286" s="19" t="s">
        <v>356</v>
      </c>
      <c r="C286" s="7">
        <v>2013</v>
      </c>
      <c r="D286" s="7" t="s">
        <v>6</v>
      </c>
      <c r="E286" s="7" t="s">
        <v>266</v>
      </c>
      <c r="F286" s="103">
        <v>73.2</v>
      </c>
      <c r="G286" s="106"/>
    </row>
    <row r="287" spans="1:7">
      <c r="A287" s="19" t="s">
        <v>24</v>
      </c>
      <c r="B287" s="19" t="s">
        <v>357</v>
      </c>
      <c r="C287" s="7">
        <v>2013</v>
      </c>
      <c r="D287" s="7" t="s">
        <v>6</v>
      </c>
      <c r="E287" s="7" t="s">
        <v>266</v>
      </c>
      <c r="F287" s="103">
        <v>67.2</v>
      </c>
      <c r="G287" s="106"/>
    </row>
    <row r="288" spans="1:7">
      <c r="A288" s="19" t="s">
        <v>25</v>
      </c>
      <c r="B288" s="19" t="s">
        <v>358</v>
      </c>
      <c r="C288" s="7">
        <v>2013</v>
      </c>
      <c r="D288" s="7" t="s">
        <v>6</v>
      </c>
      <c r="E288" s="7" t="s">
        <v>266</v>
      </c>
      <c r="F288" s="103">
        <v>41.7</v>
      </c>
      <c r="G288" s="106"/>
    </row>
    <row r="289" spans="1:7">
      <c r="A289" s="19" t="s">
        <v>26</v>
      </c>
      <c r="B289" s="19" t="s">
        <v>359</v>
      </c>
      <c r="C289" s="7">
        <v>2013</v>
      </c>
      <c r="D289" s="7" t="s">
        <v>6</v>
      </c>
      <c r="E289" s="7" t="s">
        <v>266</v>
      </c>
      <c r="F289" s="103">
        <v>44.1</v>
      </c>
      <c r="G289" s="106"/>
    </row>
    <row r="290" spans="1:7">
      <c r="A290" s="19" t="s">
        <v>27</v>
      </c>
      <c r="B290" s="19" t="s">
        <v>360</v>
      </c>
      <c r="C290" s="7">
        <v>2013</v>
      </c>
      <c r="D290" s="7" t="s">
        <v>6</v>
      </c>
      <c r="E290" s="7" t="s">
        <v>266</v>
      </c>
      <c r="F290" s="103">
        <v>50</v>
      </c>
      <c r="G290" s="106"/>
    </row>
    <row r="291" spans="1:7">
      <c r="A291" s="19" t="s">
        <v>28</v>
      </c>
      <c r="B291" s="19" t="s">
        <v>361</v>
      </c>
      <c r="C291" s="7">
        <v>2013</v>
      </c>
      <c r="D291" s="7" t="s">
        <v>6</v>
      </c>
      <c r="E291" s="7" t="s">
        <v>266</v>
      </c>
      <c r="F291" s="103">
        <v>46.5</v>
      </c>
      <c r="G291" s="106"/>
    </row>
    <row r="292" spans="1:7">
      <c r="A292" s="19" t="s">
        <v>29</v>
      </c>
      <c r="B292" s="19" t="s">
        <v>362</v>
      </c>
      <c r="C292" s="7">
        <v>2013</v>
      </c>
      <c r="D292" s="7" t="s">
        <v>6</v>
      </c>
      <c r="E292" s="7" t="s">
        <v>266</v>
      </c>
      <c r="F292" s="103">
        <v>43.8</v>
      </c>
      <c r="G292" s="106"/>
    </row>
    <row r="293" spans="1:7">
      <c r="A293" s="19" t="s">
        <v>30</v>
      </c>
      <c r="B293" s="19" t="s">
        <v>363</v>
      </c>
      <c r="C293" s="7">
        <v>2013</v>
      </c>
      <c r="D293" s="7" t="s">
        <v>6</v>
      </c>
      <c r="E293" s="7" t="s">
        <v>266</v>
      </c>
      <c r="F293" s="103">
        <v>58.4</v>
      </c>
      <c r="G293" s="106"/>
    </row>
    <row r="294" spans="1:7">
      <c r="A294" s="19" t="s">
        <v>31</v>
      </c>
      <c r="B294" s="19" t="s">
        <v>364</v>
      </c>
      <c r="C294" s="7">
        <v>2013</v>
      </c>
      <c r="D294" s="7" t="s">
        <v>6</v>
      </c>
      <c r="E294" s="7" t="s">
        <v>266</v>
      </c>
      <c r="F294" s="103">
        <v>46</v>
      </c>
      <c r="G294" s="106"/>
    </row>
    <row r="295" spans="1:7">
      <c r="A295" s="19" t="s">
        <v>32</v>
      </c>
      <c r="B295" s="19" t="s">
        <v>365</v>
      </c>
      <c r="C295" s="7">
        <v>2013</v>
      </c>
      <c r="D295" s="7" t="s">
        <v>6</v>
      </c>
      <c r="E295" s="7" t="s">
        <v>266</v>
      </c>
      <c r="F295" s="103">
        <v>69.599999999999994</v>
      </c>
      <c r="G295" s="106"/>
    </row>
    <row r="296" spans="1:7">
      <c r="A296" s="19" t="s">
        <v>33</v>
      </c>
      <c r="B296" s="19" t="s">
        <v>366</v>
      </c>
      <c r="C296" s="7">
        <v>2013</v>
      </c>
      <c r="D296" s="7" t="s">
        <v>6</v>
      </c>
      <c r="E296" s="7" t="s">
        <v>266</v>
      </c>
      <c r="F296" s="103">
        <v>59.6</v>
      </c>
      <c r="G296" s="106"/>
    </row>
    <row r="297" spans="1:7">
      <c r="A297" s="19" t="s">
        <v>34</v>
      </c>
      <c r="B297" s="19" t="s">
        <v>367</v>
      </c>
      <c r="C297" s="7">
        <v>2013</v>
      </c>
      <c r="D297" s="7" t="s">
        <v>6</v>
      </c>
      <c r="E297" s="7" t="s">
        <v>266</v>
      </c>
      <c r="F297" s="103">
        <v>61.8</v>
      </c>
      <c r="G297" s="106"/>
    </row>
    <row r="298" spans="1:7">
      <c r="A298" s="19" t="s">
        <v>35</v>
      </c>
      <c r="B298" s="19" t="s">
        <v>368</v>
      </c>
      <c r="C298" s="7">
        <v>2013</v>
      </c>
      <c r="D298" s="7" t="s">
        <v>6</v>
      </c>
      <c r="E298" s="7" t="s">
        <v>266</v>
      </c>
      <c r="F298" s="103">
        <v>54.6</v>
      </c>
      <c r="G298" s="106"/>
    </row>
    <row r="299" spans="1:7">
      <c r="A299" s="20" t="s">
        <v>3</v>
      </c>
      <c r="B299" s="19" t="s">
        <v>336</v>
      </c>
      <c r="C299" s="7">
        <v>2014</v>
      </c>
      <c r="D299" s="7" t="s">
        <v>6</v>
      </c>
      <c r="E299" s="7" t="s">
        <v>266</v>
      </c>
      <c r="F299" s="104">
        <v>52.6</v>
      </c>
      <c r="G299" s="106"/>
    </row>
    <row r="300" spans="1:7">
      <c r="A300" s="20" t="s">
        <v>4</v>
      </c>
      <c r="B300" s="19" t="s">
        <v>337</v>
      </c>
      <c r="C300" s="7">
        <v>2014</v>
      </c>
      <c r="D300" s="7" t="s">
        <v>6</v>
      </c>
      <c r="E300" s="7" t="s">
        <v>266</v>
      </c>
      <c r="F300" s="103">
        <v>43.4</v>
      </c>
      <c r="G300" s="106"/>
    </row>
    <row r="301" spans="1:7">
      <c r="A301" s="19" t="s">
        <v>5</v>
      </c>
      <c r="B301" s="19" t="s">
        <v>338</v>
      </c>
      <c r="C301" s="7">
        <v>2014</v>
      </c>
      <c r="D301" s="7" t="s">
        <v>6</v>
      </c>
      <c r="E301" s="7" t="s">
        <v>266</v>
      </c>
      <c r="F301" s="103">
        <v>37.4</v>
      </c>
      <c r="G301" s="106"/>
    </row>
    <row r="302" spans="1:7">
      <c r="A302" s="19" t="s">
        <v>6</v>
      </c>
      <c r="B302" s="19" t="s">
        <v>339</v>
      </c>
      <c r="C302" s="7">
        <v>2014</v>
      </c>
      <c r="D302" s="7" t="s">
        <v>6</v>
      </c>
      <c r="E302" s="7" t="s">
        <v>266</v>
      </c>
      <c r="F302" s="103">
        <v>39.5</v>
      </c>
      <c r="G302" s="106"/>
    </row>
    <row r="303" spans="1:7">
      <c r="A303" s="19" t="s">
        <v>7</v>
      </c>
      <c r="B303" s="19" t="s">
        <v>340</v>
      </c>
      <c r="C303" s="7">
        <v>2014</v>
      </c>
      <c r="D303" s="7" t="s">
        <v>6</v>
      </c>
      <c r="E303" s="7" t="s">
        <v>266</v>
      </c>
      <c r="F303" s="103">
        <v>52.4</v>
      </c>
      <c r="G303" s="106"/>
    </row>
    <row r="304" spans="1:7">
      <c r="A304" s="19" t="s">
        <v>8</v>
      </c>
      <c r="B304" s="19" t="s">
        <v>341</v>
      </c>
      <c r="C304" s="7">
        <v>2014</v>
      </c>
      <c r="D304" s="7" t="s">
        <v>6</v>
      </c>
      <c r="E304" s="7" t="s">
        <v>266</v>
      </c>
      <c r="F304" s="103">
        <v>36.700000000000003</v>
      </c>
      <c r="G304" s="106"/>
    </row>
    <row r="305" spans="1:7">
      <c r="A305" s="19" t="s">
        <v>9</v>
      </c>
      <c r="B305" s="19" t="s">
        <v>342</v>
      </c>
      <c r="C305" s="7">
        <v>2014</v>
      </c>
      <c r="D305" s="7" t="s">
        <v>6</v>
      </c>
      <c r="E305" s="7" t="s">
        <v>266</v>
      </c>
      <c r="F305" s="103">
        <v>51.2</v>
      </c>
      <c r="G305" s="106"/>
    </row>
    <row r="306" spans="1:7">
      <c r="A306" s="19" t="s">
        <v>10</v>
      </c>
      <c r="B306" s="19" t="s">
        <v>343</v>
      </c>
      <c r="C306" s="7">
        <v>2014</v>
      </c>
      <c r="D306" s="7" t="s">
        <v>6</v>
      </c>
      <c r="E306" s="7" t="s">
        <v>266</v>
      </c>
      <c r="F306" s="103">
        <v>66.900000000000006</v>
      </c>
      <c r="G306" s="106"/>
    </row>
    <row r="307" spans="1:7">
      <c r="A307" s="19" t="s">
        <v>11</v>
      </c>
      <c r="B307" s="19" t="s">
        <v>344</v>
      </c>
      <c r="C307" s="7">
        <v>2014</v>
      </c>
      <c r="D307" s="7" t="s">
        <v>6</v>
      </c>
      <c r="E307" s="7" t="s">
        <v>266</v>
      </c>
      <c r="F307" s="103">
        <v>34.6</v>
      </c>
      <c r="G307" s="106"/>
    </row>
    <row r="308" spans="1:7">
      <c r="A308" s="19" t="s">
        <v>12</v>
      </c>
      <c r="B308" s="19" t="s">
        <v>345</v>
      </c>
      <c r="C308" s="7">
        <v>2014</v>
      </c>
      <c r="D308" s="7" t="s">
        <v>6</v>
      </c>
      <c r="E308" s="7" t="s">
        <v>266</v>
      </c>
      <c r="F308" s="103">
        <v>49.6</v>
      </c>
      <c r="G308" s="106"/>
    </row>
    <row r="309" spans="1:7">
      <c r="A309" s="19" t="s">
        <v>13</v>
      </c>
      <c r="B309" s="19" t="s">
        <v>346</v>
      </c>
      <c r="C309" s="7">
        <v>2014</v>
      </c>
      <c r="D309" s="7" t="s">
        <v>6</v>
      </c>
      <c r="E309" s="7" t="s">
        <v>266</v>
      </c>
      <c r="F309" s="103">
        <v>49</v>
      </c>
      <c r="G309" s="106"/>
    </row>
    <row r="310" spans="1:7">
      <c r="A310" s="19" t="s">
        <v>14</v>
      </c>
      <c r="B310" s="19" t="s">
        <v>347</v>
      </c>
      <c r="C310" s="7">
        <v>2014</v>
      </c>
      <c r="D310" s="7" t="s">
        <v>6</v>
      </c>
      <c r="E310" s="7" t="s">
        <v>266</v>
      </c>
      <c r="F310" s="103">
        <v>55.8</v>
      </c>
      <c r="G310" s="106"/>
    </row>
    <row r="311" spans="1:7">
      <c r="A311" s="19" t="s">
        <v>15</v>
      </c>
      <c r="B311" s="19" t="s">
        <v>348</v>
      </c>
      <c r="C311" s="7">
        <v>2014</v>
      </c>
      <c r="D311" s="7" t="s">
        <v>6</v>
      </c>
      <c r="E311" s="7" t="s">
        <v>266</v>
      </c>
      <c r="F311" s="103">
        <v>71.8</v>
      </c>
      <c r="G311" s="106"/>
    </row>
    <row r="312" spans="1:7">
      <c r="A312" s="19" t="s">
        <v>16</v>
      </c>
      <c r="B312" s="19" t="s">
        <v>349</v>
      </c>
      <c r="C312" s="7">
        <v>2014</v>
      </c>
      <c r="D312" s="7" t="s">
        <v>6</v>
      </c>
      <c r="E312" s="7" t="s">
        <v>266</v>
      </c>
      <c r="F312" s="103">
        <v>63.2</v>
      </c>
      <c r="G312" s="106"/>
    </row>
    <row r="313" spans="1:7">
      <c r="A313" s="19" t="s">
        <v>17</v>
      </c>
      <c r="B313" s="19" t="s">
        <v>350</v>
      </c>
      <c r="C313" s="7">
        <v>2014</v>
      </c>
      <c r="D313" s="7" t="s">
        <v>6</v>
      </c>
      <c r="E313" s="7" t="s">
        <v>266</v>
      </c>
      <c r="F313" s="103">
        <v>48.9</v>
      </c>
      <c r="G313" s="106"/>
    </row>
    <row r="314" spans="1:7">
      <c r="A314" s="19" t="s">
        <v>18</v>
      </c>
      <c r="B314" s="19" t="s">
        <v>351</v>
      </c>
      <c r="C314" s="7">
        <v>2014</v>
      </c>
      <c r="D314" s="7" t="s">
        <v>6</v>
      </c>
      <c r="E314" s="7" t="s">
        <v>266</v>
      </c>
      <c r="F314" s="103">
        <v>56.3</v>
      </c>
      <c r="G314" s="106"/>
    </row>
    <row r="315" spans="1:7">
      <c r="A315" s="19" t="s">
        <v>19</v>
      </c>
      <c r="B315" s="19" t="s">
        <v>352</v>
      </c>
      <c r="C315" s="7">
        <v>2014</v>
      </c>
      <c r="D315" s="7" t="s">
        <v>6</v>
      </c>
      <c r="E315" s="7" t="s">
        <v>266</v>
      </c>
      <c r="F315" s="103">
        <v>64.900000000000006</v>
      </c>
      <c r="G315" s="106"/>
    </row>
    <row r="316" spans="1:7">
      <c r="A316" s="19" t="s">
        <v>20</v>
      </c>
      <c r="B316" s="19" t="s">
        <v>353</v>
      </c>
      <c r="C316" s="7">
        <v>2014</v>
      </c>
      <c r="D316" s="7" t="s">
        <v>6</v>
      </c>
      <c r="E316" s="7" t="s">
        <v>266</v>
      </c>
      <c r="F316" s="103">
        <v>63</v>
      </c>
      <c r="G316" s="106"/>
    </row>
    <row r="317" spans="1:7">
      <c r="A317" s="19" t="s">
        <v>21</v>
      </c>
      <c r="B317" s="19" t="s">
        <v>354</v>
      </c>
      <c r="C317" s="7">
        <v>2014</v>
      </c>
      <c r="D317" s="7" t="s">
        <v>6</v>
      </c>
      <c r="E317" s="7" t="s">
        <v>266</v>
      </c>
      <c r="F317" s="103">
        <v>57.2</v>
      </c>
      <c r="G317" s="106"/>
    </row>
    <row r="318" spans="1:7">
      <c r="A318" s="19" t="s">
        <v>22</v>
      </c>
      <c r="B318" s="19" t="s">
        <v>355</v>
      </c>
      <c r="C318" s="7">
        <v>2014</v>
      </c>
      <c r="D318" s="7" t="s">
        <v>6</v>
      </c>
      <c r="E318" s="7" t="s">
        <v>266</v>
      </c>
      <c r="F318" s="103">
        <v>35.9</v>
      </c>
      <c r="G318" s="106"/>
    </row>
    <row r="319" spans="1:7">
      <c r="A319" s="19" t="s">
        <v>23</v>
      </c>
      <c r="B319" s="19" t="s">
        <v>356</v>
      </c>
      <c r="C319" s="7">
        <v>2014</v>
      </c>
      <c r="D319" s="7" t="s">
        <v>6</v>
      </c>
      <c r="E319" s="7" t="s">
        <v>266</v>
      </c>
      <c r="F319" s="103">
        <v>70.8</v>
      </c>
      <c r="G319" s="106"/>
    </row>
    <row r="320" spans="1:7">
      <c r="A320" s="19" t="s">
        <v>24</v>
      </c>
      <c r="B320" s="19" t="s">
        <v>357</v>
      </c>
      <c r="C320" s="7">
        <v>2014</v>
      </c>
      <c r="D320" s="7" t="s">
        <v>6</v>
      </c>
      <c r="E320" s="7" t="s">
        <v>266</v>
      </c>
      <c r="F320" s="103">
        <v>64.599999999999994</v>
      </c>
      <c r="G320" s="106"/>
    </row>
    <row r="321" spans="1:7">
      <c r="A321" s="19" t="s">
        <v>25</v>
      </c>
      <c r="B321" s="19" t="s">
        <v>358</v>
      </c>
      <c r="C321" s="7">
        <v>2014</v>
      </c>
      <c r="D321" s="7" t="s">
        <v>6</v>
      </c>
      <c r="E321" s="7" t="s">
        <v>266</v>
      </c>
      <c r="F321" s="103">
        <v>42.7</v>
      </c>
      <c r="G321" s="106"/>
    </row>
    <row r="322" spans="1:7">
      <c r="A322" s="19" t="s">
        <v>26</v>
      </c>
      <c r="B322" s="19" t="s">
        <v>359</v>
      </c>
      <c r="C322" s="7">
        <v>2014</v>
      </c>
      <c r="D322" s="7" t="s">
        <v>6</v>
      </c>
      <c r="E322" s="7" t="s">
        <v>266</v>
      </c>
      <c r="F322" s="103">
        <v>45.4</v>
      </c>
      <c r="G322" s="106"/>
    </row>
    <row r="323" spans="1:7">
      <c r="A323" s="19" t="s">
        <v>27</v>
      </c>
      <c r="B323" s="19" t="s">
        <v>360</v>
      </c>
      <c r="C323" s="7">
        <v>2014</v>
      </c>
      <c r="D323" s="7" t="s">
        <v>6</v>
      </c>
      <c r="E323" s="7" t="s">
        <v>266</v>
      </c>
      <c r="F323" s="103">
        <v>50</v>
      </c>
      <c r="G323" s="106"/>
    </row>
    <row r="324" spans="1:7">
      <c r="A324" s="19" t="s">
        <v>28</v>
      </c>
      <c r="B324" s="19" t="s">
        <v>361</v>
      </c>
      <c r="C324" s="7">
        <v>2014</v>
      </c>
      <c r="D324" s="7" t="s">
        <v>6</v>
      </c>
      <c r="E324" s="7" t="s">
        <v>266</v>
      </c>
      <c r="F324" s="103">
        <v>45.6</v>
      </c>
      <c r="G324" s="106"/>
    </row>
    <row r="325" spans="1:7">
      <c r="A325" s="19" t="s">
        <v>29</v>
      </c>
      <c r="B325" s="19" t="s">
        <v>362</v>
      </c>
      <c r="C325" s="7">
        <v>2014</v>
      </c>
      <c r="D325" s="7" t="s">
        <v>6</v>
      </c>
      <c r="E325" s="7" t="s">
        <v>266</v>
      </c>
      <c r="F325" s="103">
        <v>40.799999999999997</v>
      </c>
      <c r="G325" s="106"/>
    </row>
    <row r="326" spans="1:7">
      <c r="A326" s="19" t="s">
        <v>30</v>
      </c>
      <c r="B326" s="19" t="s">
        <v>363</v>
      </c>
      <c r="C326" s="7">
        <v>2014</v>
      </c>
      <c r="D326" s="7" t="s">
        <v>6</v>
      </c>
      <c r="E326" s="7" t="s">
        <v>266</v>
      </c>
      <c r="F326" s="103">
        <v>56.9</v>
      </c>
      <c r="G326" s="106"/>
    </row>
    <row r="327" spans="1:7">
      <c r="A327" s="19" t="s">
        <v>31</v>
      </c>
      <c r="B327" s="19" t="s">
        <v>364</v>
      </c>
      <c r="C327" s="7">
        <v>2014</v>
      </c>
      <c r="D327" s="7" t="s">
        <v>6</v>
      </c>
      <c r="E327" s="7" t="s">
        <v>266</v>
      </c>
      <c r="F327" s="103">
        <v>44.9</v>
      </c>
      <c r="G327" s="106"/>
    </row>
    <row r="328" spans="1:7">
      <c r="A328" s="19" t="s">
        <v>32</v>
      </c>
      <c r="B328" s="19" t="s">
        <v>365</v>
      </c>
      <c r="C328" s="7">
        <v>2014</v>
      </c>
      <c r="D328" s="7" t="s">
        <v>6</v>
      </c>
      <c r="E328" s="7" t="s">
        <v>266</v>
      </c>
      <c r="F328" s="103">
        <v>69.5</v>
      </c>
      <c r="G328" s="106"/>
    </row>
    <row r="329" spans="1:7">
      <c r="A329" s="19" t="s">
        <v>33</v>
      </c>
      <c r="B329" s="19" t="s">
        <v>366</v>
      </c>
      <c r="C329" s="7">
        <v>2014</v>
      </c>
      <c r="D329" s="7" t="s">
        <v>6</v>
      </c>
      <c r="E329" s="7" t="s">
        <v>266</v>
      </c>
      <c r="F329" s="103">
        <v>59.5</v>
      </c>
      <c r="G329" s="106"/>
    </row>
    <row r="330" spans="1:7">
      <c r="A330" s="19" t="s">
        <v>34</v>
      </c>
      <c r="B330" s="19" t="s">
        <v>367</v>
      </c>
      <c r="C330" s="7">
        <v>2014</v>
      </c>
      <c r="D330" s="7" t="s">
        <v>6</v>
      </c>
      <c r="E330" s="7" t="s">
        <v>266</v>
      </c>
      <c r="F330" s="103">
        <v>58.8</v>
      </c>
      <c r="G330" s="106"/>
    </row>
    <row r="331" spans="1:7">
      <c r="A331" s="19" t="s">
        <v>35</v>
      </c>
      <c r="B331" s="19" t="s">
        <v>368</v>
      </c>
      <c r="C331" s="7">
        <v>2014</v>
      </c>
      <c r="D331" s="7" t="s">
        <v>6</v>
      </c>
      <c r="E331" s="7" t="s">
        <v>266</v>
      </c>
      <c r="F331" s="103">
        <v>55.1</v>
      </c>
      <c r="G331" s="106"/>
    </row>
    <row r="332" spans="1:7">
      <c r="A332" s="20" t="s">
        <v>3</v>
      </c>
      <c r="B332" s="19" t="s">
        <v>336</v>
      </c>
      <c r="C332" s="7">
        <v>2015</v>
      </c>
      <c r="D332" s="7" t="s">
        <v>6</v>
      </c>
      <c r="E332" s="7" t="s">
        <v>266</v>
      </c>
      <c r="F332" s="104">
        <v>52.9</v>
      </c>
      <c r="G332" s="106"/>
    </row>
    <row r="333" spans="1:7">
      <c r="A333" s="20" t="s">
        <v>4</v>
      </c>
      <c r="B333" s="19" t="s">
        <v>337</v>
      </c>
      <c r="C333" s="7">
        <v>2015</v>
      </c>
      <c r="D333" s="7" t="s">
        <v>6</v>
      </c>
      <c r="E333" s="7" t="s">
        <v>266</v>
      </c>
      <c r="F333" s="103">
        <v>41.3</v>
      </c>
      <c r="G333" s="106"/>
    </row>
    <row r="334" spans="1:7">
      <c r="A334" s="19" t="s">
        <v>5</v>
      </c>
      <c r="B334" s="19" t="s">
        <v>338</v>
      </c>
      <c r="C334" s="7">
        <v>2015</v>
      </c>
      <c r="D334" s="7" t="s">
        <v>6</v>
      </c>
      <c r="E334" s="7" t="s">
        <v>266</v>
      </c>
      <c r="F334" s="103">
        <v>38.799999999999997</v>
      </c>
      <c r="G334" s="106"/>
    </row>
    <row r="335" spans="1:7">
      <c r="A335" s="19" t="s">
        <v>6</v>
      </c>
      <c r="B335" s="19" t="s">
        <v>339</v>
      </c>
      <c r="C335" s="7">
        <v>2015</v>
      </c>
      <c r="D335" s="7" t="s">
        <v>6</v>
      </c>
      <c r="E335" s="7" t="s">
        <v>266</v>
      </c>
      <c r="F335" s="103">
        <v>40.5</v>
      </c>
      <c r="G335" s="106"/>
    </row>
    <row r="336" spans="1:7">
      <c r="A336" s="19" t="s">
        <v>7</v>
      </c>
      <c r="B336" s="19" t="s">
        <v>340</v>
      </c>
      <c r="C336" s="7">
        <v>2015</v>
      </c>
      <c r="D336" s="7" t="s">
        <v>6</v>
      </c>
      <c r="E336" s="7" t="s">
        <v>266</v>
      </c>
      <c r="F336" s="103">
        <v>54.1</v>
      </c>
      <c r="G336" s="106"/>
    </row>
    <row r="337" spans="1:7">
      <c r="A337" s="19" t="s">
        <v>8</v>
      </c>
      <c r="B337" s="19" t="s">
        <v>341</v>
      </c>
      <c r="C337" s="7">
        <v>2015</v>
      </c>
      <c r="D337" s="7" t="s">
        <v>6</v>
      </c>
      <c r="E337" s="7" t="s">
        <v>266</v>
      </c>
      <c r="F337" s="103">
        <v>34.1</v>
      </c>
      <c r="G337" s="106"/>
    </row>
    <row r="338" spans="1:7">
      <c r="A338" s="19" t="s">
        <v>9</v>
      </c>
      <c r="B338" s="19" t="s">
        <v>342</v>
      </c>
      <c r="C338" s="7">
        <v>2015</v>
      </c>
      <c r="D338" s="7" t="s">
        <v>6</v>
      </c>
      <c r="E338" s="7" t="s">
        <v>266</v>
      </c>
      <c r="F338" s="103">
        <v>50.7</v>
      </c>
      <c r="G338" s="106"/>
    </row>
    <row r="339" spans="1:7">
      <c r="A339" s="19" t="s">
        <v>10</v>
      </c>
      <c r="B339" s="19" t="s">
        <v>343</v>
      </c>
      <c r="C339" s="7">
        <v>2015</v>
      </c>
      <c r="D339" s="7" t="s">
        <v>6</v>
      </c>
      <c r="E339" s="7" t="s">
        <v>266</v>
      </c>
      <c r="F339" s="103">
        <v>66.8</v>
      </c>
      <c r="G339" s="106"/>
    </row>
    <row r="340" spans="1:7">
      <c r="A340" s="19" t="s">
        <v>11</v>
      </c>
      <c r="B340" s="19" t="s">
        <v>344</v>
      </c>
      <c r="C340" s="7">
        <v>2015</v>
      </c>
      <c r="D340" s="7" t="s">
        <v>6</v>
      </c>
      <c r="E340" s="7" t="s">
        <v>266</v>
      </c>
      <c r="F340" s="103">
        <v>32.9</v>
      </c>
      <c r="G340" s="106"/>
    </row>
    <row r="341" spans="1:7">
      <c r="A341" s="19" t="s">
        <v>12</v>
      </c>
      <c r="B341" s="19" t="s">
        <v>345</v>
      </c>
      <c r="C341" s="7">
        <v>2015</v>
      </c>
      <c r="D341" s="7" t="s">
        <v>6</v>
      </c>
      <c r="E341" s="7" t="s">
        <v>266</v>
      </c>
      <c r="F341" s="103">
        <v>50.1</v>
      </c>
      <c r="G341" s="106"/>
    </row>
    <row r="342" spans="1:7">
      <c r="A342" s="19" t="s">
        <v>13</v>
      </c>
      <c r="B342" s="19" t="s">
        <v>346</v>
      </c>
      <c r="C342" s="7">
        <v>2015</v>
      </c>
      <c r="D342" s="7" t="s">
        <v>6</v>
      </c>
      <c r="E342" s="7" t="s">
        <v>266</v>
      </c>
      <c r="F342" s="103">
        <v>50.9</v>
      </c>
      <c r="G342" s="106"/>
    </row>
    <row r="343" spans="1:7">
      <c r="A343" s="19" t="s">
        <v>14</v>
      </c>
      <c r="B343" s="19" t="s">
        <v>347</v>
      </c>
      <c r="C343" s="7">
        <v>2015</v>
      </c>
      <c r="D343" s="7" t="s">
        <v>6</v>
      </c>
      <c r="E343" s="7" t="s">
        <v>266</v>
      </c>
      <c r="F343" s="103">
        <v>53.9</v>
      </c>
      <c r="G343" s="106"/>
    </row>
    <row r="344" spans="1:7">
      <c r="A344" s="19" t="s">
        <v>15</v>
      </c>
      <c r="B344" s="19" t="s">
        <v>348</v>
      </c>
      <c r="C344" s="7">
        <v>2015</v>
      </c>
      <c r="D344" s="7" t="s">
        <v>6</v>
      </c>
      <c r="E344" s="7" t="s">
        <v>266</v>
      </c>
      <c r="F344" s="103">
        <v>72.900000000000006</v>
      </c>
      <c r="G344" s="106"/>
    </row>
    <row r="345" spans="1:7">
      <c r="A345" s="19" t="s">
        <v>16</v>
      </c>
      <c r="B345" s="19" t="s">
        <v>349</v>
      </c>
      <c r="C345" s="7">
        <v>2015</v>
      </c>
      <c r="D345" s="7" t="s">
        <v>6</v>
      </c>
      <c r="E345" s="7" t="s">
        <v>266</v>
      </c>
      <c r="F345" s="103">
        <v>68.3</v>
      </c>
      <c r="G345" s="106"/>
    </row>
    <row r="346" spans="1:7">
      <c r="A346" s="19" t="s">
        <v>17</v>
      </c>
      <c r="B346" s="19" t="s">
        <v>350</v>
      </c>
      <c r="C346" s="7">
        <v>2015</v>
      </c>
      <c r="D346" s="7" t="s">
        <v>6</v>
      </c>
      <c r="E346" s="7" t="s">
        <v>266</v>
      </c>
      <c r="F346" s="103">
        <v>46.2</v>
      </c>
      <c r="G346" s="106"/>
    </row>
    <row r="347" spans="1:7">
      <c r="A347" s="19" t="s">
        <v>18</v>
      </c>
      <c r="B347" s="19" t="s">
        <v>351</v>
      </c>
      <c r="C347" s="7">
        <v>2015</v>
      </c>
      <c r="D347" s="7" t="s">
        <v>6</v>
      </c>
      <c r="E347" s="7" t="s">
        <v>266</v>
      </c>
      <c r="F347" s="103">
        <v>57.3</v>
      </c>
      <c r="G347" s="106"/>
    </row>
    <row r="348" spans="1:7">
      <c r="A348" s="19" t="s">
        <v>19</v>
      </c>
      <c r="B348" s="19" t="s">
        <v>352</v>
      </c>
      <c r="C348" s="7">
        <v>2015</v>
      </c>
      <c r="D348" s="7" t="s">
        <v>6</v>
      </c>
      <c r="E348" s="7" t="s">
        <v>266</v>
      </c>
      <c r="F348" s="103">
        <v>65.400000000000006</v>
      </c>
      <c r="G348" s="106"/>
    </row>
    <row r="349" spans="1:7">
      <c r="A349" s="19" t="s">
        <v>20</v>
      </c>
      <c r="B349" s="19" t="s">
        <v>353</v>
      </c>
      <c r="C349" s="7">
        <v>2015</v>
      </c>
      <c r="D349" s="7" t="s">
        <v>6</v>
      </c>
      <c r="E349" s="7" t="s">
        <v>266</v>
      </c>
      <c r="F349" s="103">
        <v>64.2</v>
      </c>
      <c r="G349" s="106"/>
    </row>
    <row r="350" spans="1:7">
      <c r="A350" s="19" t="s">
        <v>21</v>
      </c>
      <c r="B350" s="19" t="s">
        <v>354</v>
      </c>
      <c r="C350" s="7">
        <v>2015</v>
      </c>
      <c r="D350" s="7" t="s">
        <v>6</v>
      </c>
      <c r="E350" s="7" t="s">
        <v>266</v>
      </c>
      <c r="F350" s="103">
        <v>55.1</v>
      </c>
      <c r="G350" s="106"/>
    </row>
    <row r="351" spans="1:7">
      <c r="A351" s="19" t="s">
        <v>22</v>
      </c>
      <c r="B351" s="19" t="s">
        <v>355</v>
      </c>
      <c r="C351" s="7">
        <v>2015</v>
      </c>
      <c r="D351" s="7" t="s">
        <v>6</v>
      </c>
      <c r="E351" s="7" t="s">
        <v>266</v>
      </c>
      <c r="F351" s="103">
        <v>36.299999999999997</v>
      </c>
      <c r="G351" s="106"/>
    </row>
    <row r="352" spans="1:7">
      <c r="A352" s="19" t="s">
        <v>23</v>
      </c>
      <c r="B352" s="19" t="s">
        <v>356</v>
      </c>
      <c r="C352" s="7">
        <v>2015</v>
      </c>
      <c r="D352" s="7" t="s">
        <v>6</v>
      </c>
      <c r="E352" s="7" t="s">
        <v>266</v>
      </c>
      <c r="F352" s="103">
        <v>72.400000000000006</v>
      </c>
      <c r="G352" s="106"/>
    </row>
    <row r="353" spans="1:7">
      <c r="A353" s="19" t="s">
        <v>24</v>
      </c>
      <c r="B353" s="19" t="s">
        <v>357</v>
      </c>
      <c r="C353" s="7">
        <v>2015</v>
      </c>
      <c r="D353" s="7" t="s">
        <v>6</v>
      </c>
      <c r="E353" s="7" t="s">
        <v>266</v>
      </c>
      <c r="F353" s="103">
        <v>67.7</v>
      </c>
      <c r="G353" s="106"/>
    </row>
    <row r="354" spans="1:7">
      <c r="A354" s="19" t="s">
        <v>25</v>
      </c>
      <c r="B354" s="19" t="s">
        <v>358</v>
      </c>
      <c r="C354" s="7">
        <v>2015</v>
      </c>
      <c r="D354" s="7" t="s">
        <v>6</v>
      </c>
      <c r="E354" s="7" t="s">
        <v>266</v>
      </c>
      <c r="F354" s="103">
        <v>42.7</v>
      </c>
      <c r="G354" s="106"/>
    </row>
    <row r="355" spans="1:7">
      <c r="A355" s="19" t="s">
        <v>26</v>
      </c>
      <c r="B355" s="19" t="s">
        <v>359</v>
      </c>
      <c r="C355" s="7">
        <v>2015</v>
      </c>
      <c r="D355" s="7" t="s">
        <v>6</v>
      </c>
      <c r="E355" s="7" t="s">
        <v>266</v>
      </c>
      <c r="F355" s="103">
        <v>43</v>
      </c>
      <c r="G355" s="106"/>
    </row>
    <row r="356" spans="1:7">
      <c r="A356" s="19" t="s">
        <v>27</v>
      </c>
      <c r="B356" s="19" t="s">
        <v>360</v>
      </c>
      <c r="C356" s="7">
        <v>2015</v>
      </c>
      <c r="D356" s="7" t="s">
        <v>6</v>
      </c>
      <c r="E356" s="7" t="s">
        <v>266</v>
      </c>
      <c r="F356" s="103">
        <v>51.5</v>
      </c>
      <c r="G356" s="106"/>
    </row>
    <row r="357" spans="1:7">
      <c r="A357" s="19" t="s">
        <v>28</v>
      </c>
      <c r="B357" s="19" t="s">
        <v>361</v>
      </c>
      <c r="C357" s="7">
        <v>2015</v>
      </c>
      <c r="D357" s="7" t="s">
        <v>6</v>
      </c>
      <c r="E357" s="7" t="s">
        <v>266</v>
      </c>
      <c r="F357" s="103">
        <v>48.1</v>
      </c>
      <c r="G357" s="106"/>
    </row>
    <row r="358" spans="1:7">
      <c r="A358" s="19" t="s">
        <v>29</v>
      </c>
      <c r="B358" s="19" t="s">
        <v>362</v>
      </c>
      <c r="C358" s="7">
        <v>2015</v>
      </c>
      <c r="D358" s="7" t="s">
        <v>6</v>
      </c>
      <c r="E358" s="7" t="s">
        <v>266</v>
      </c>
      <c r="F358" s="103">
        <v>41.2</v>
      </c>
      <c r="G358" s="106"/>
    </row>
    <row r="359" spans="1:7">
      <c r="A359" s="19" t="s">
        <v>30</v>
      </c>
      <c r="B359" s="19" t="s">
        <v>363</v>
      </c>
      <c r="C359" s="7">
        <v>2015</v>
      </c>
      <c r="D359" s="7" t="s">
        <v>6</v>
      </c>
      <c r="E359" s="7" t="s">
        <v>266</v>
      </c>
      <c r="F359" s="103">
        <v>60.4</v>
      </c>
      <c r="G359" s="106"/>
    </row>
    <row r="360" spans="1:7">
      <c r="A360" s="19" t="s">
        <v>31</v>
      </c>
      <c r="B360" s="19" t="s">
        <v>364</v>
      </c>
      <c r="C360" s="7">
        <v>2015</v>
      </c>
      <c r="D360" s="7" t="s">
        <v>6</v>
      </c>
      <c r="E360" s="7" t="s">
        <v>266</v>
      </c>
      <c r="F360" s="103">
        <v>45.1</v>
      </c>
      <c r="G360" s="106"/>
    </row>
    <row r="361" spans="1:7">
      <c r="A361" s="19" t="s">
        <v>32</v>
      </c>
      <c r="B361" s="19" t="s">
        <v>365</v>
      </c>
      <c r="C361" s="7">
        <v>2015</v>
      </c>
      <c r="D361" s="7" t="s">
        <v>6</v>
      </c>
      <c r="E361" s="7" t="s">
        <v>266</v>
      </c>
      <c r="F361" s="103">
        <v>68.2</v>
      </c>
      <c r="G361" s="106"/>
    </row>
    <row r="362" spans="1:7">
      <c r="A362" s="19" t="s">
        <v>33</v>
      </c>
      <c r="B362" s="19" t="s">
        <v>366</v>
      </c>
      <c r="C362" s="7">
        <v>2015</v>
      </c>
      <c r="D362" s="7" t="s">
        <v>6</v>
      </c>
      <c r="E362" s="7" t="s">
        <v>266</v>
      </c>
      <c r="F362" s="103">
        <v>60.1</v>
      </c>
      <c r="G362" s="106"/>
    </row>
    <row r="363" spans="1:7">
      <c r="A363" s="19" t="s">
        <v>34</v>
      </c>
      <c r="B363" s="19" t="s">
        <v>367</v>
      </c>
      <c r="C363" s="7">
        <v>2015</v>
      </c>
      <c r="D363" s="7" t="s">
        <v>6</v>
      </c>
      <c r="E363" s="7" t="s">
        <v>266</v>
      </c>
      <c r="F363" s="103">
        <v>58.4</v>
      </c>
      <c r="G363" s="106"/>
    </row>
    <row r="364" spans="1:7">
      <c r="A364" s="19" t="s">
        <v>35</v>
      </c>
      <c r="B364" s="19" t="s">
        <v>368</v>
      </c>
      <c r="C364" s="7">
        <v>2015</v>
      </c>
      <c r="D364" s="7" t="s">
        <v>6</v>
      </c>
      <c r="E364" s="7" t="s">
        <v>266</v>
      </c>
      <c r="F364" s="103">
        <v>55.5</v>
      </c>
      <c r="G364" s="106"/>
    </row>
    <row r="365" spans="1:7">
      <c r="A365" s="20" t="s">
        <v>3</v>
      </c>
      <c r="B365" s="19" t="s">
        <v>336</v>
      </c>
      <c r="C365" s="7">
        <v>2016</v>
      </c>
      <c r="D365" s="7" t="s">
        <v>6</v>
      </c>
      <c r="E365" s="7" t="s">
        <v>266</v>
      </c>
      <c r="F365" s="104">
        <v>52.4</v>
      </c>
      <c r="G365" s="106"/>
    </row>
    <row r="366" spans="1:7">
      <c r="A366" s="20" t="s">
        <v>4</v>
      </c>
      <c r="B366" s="19" t="s">
        <v>337</v>
      </c>
      <c r="C366" s="7">
        <v>2016</v>
      </c>
      <c r="D366" s="7" t="s">
        <v>6</v>
      </c>
      <c r="E366" s="7" t="s">
        <v>266</v>
      </c>
      <c r="F366" s="103">
        <v>42.2</v>
      </c>
      <c r="G366" s="106"/>
    </row>
    <row r="367" spans="1:7">
      <c r="A367" s="19" t="s">
        <v>5</v>
      </c>
      <c r="B367" s="19" t="s">
        <v>338</v>
      </c>
      <c r="C367" s="7">
        <v>2016</v>
      </c>
      <c r="D367" s="7" t="s">
        <v>6</v>
      </c>
      <c r="E367" s="7" t="s">
        <v>266</v>
      </c>
      <c r="F367" s="103">
        <v>38.1</v>
      </c>
      <c r="G367" s="106"/>
    </row>
    <row r="368" spans="1:7">
      <c r="A368" s="19" t="s">
        <v>6</v>
      </c>
      <c r="B368" s="19" t="s">
        <v>339</v>
      </c>
      <c r="C368" s="7">
        <v>2016</v>
      </c>
      <c r="D368" s="7" t="s">
        <v>6</v>
      </c>
      <c r="E368" s="7" t="s">
        <v>266</v>
      </c>
      <c r="F368" s="103">
        <v>38.1</v>
      </c>
      <c r="G368" s="106"/>
    </row>
    <row r="369" spans="1:7">
      <c r="A369" s="19" t="s">
        <v>7</v>
      </c>
      <c r="B369" s="19" t="s">
        <v>340</v>
      </c>
      <c r="C369" s="7">
        <v>2016</v>
      </c>
      <c r="D369" s="7" t="s">
        <v>6</v>
      </c>
      <c r="E369" s="7" t="s">
        <v>266</v>
      </c>
      <c r="F369" s="103">
        <v>54.8</v>
      </c>
      <c r="G369" s="106"/>
    </row>
    <row r="370" spans="1:7">
      <c r="A370" s="19" t="s">
        <v>8</v>
      </c>
      <c r="B370" s="19" t="s">
        <v>341</v>
      </c>
      <c r="C370" s="7">
        <v>2016</v>
      </c>
      <c r="D370" s="7" t="s">
        <v>6</v>
      </c>
      <c r="E370" s="7" t="s">
        <v>266</v>
      </c>
      <c r="F370" s="103">
        <v>36.700000000000003</v>
      </c>
      <c r="G370" s="106"/>
    </row>
    <row r="371" spans="1:7">
      <c r="A371" s="19" t="s">
        <v>9</v>
      </c>
      <c r="B371" s="19" t="s">
        <v>342</v>
      </c>
      <c r="C371" s="7">
        <v>2016</v>
      </c>
      <c r="D371" s="7" t="s">
        <v>6</v>
      </c>
      <c r="E371" s="7" t="s">
        <v>266</v>
      </c>
      <c r="F371" s="103">
        <v>49.3</v>
      </c>
      <c r="G371" s="106"/>
    </row>
    <row r="372" spans="1:7">
      <c r="A372" s="19" t="s">
        <v>10</v>
      </c>
      <c r="B372" s="19" t="s">
        <v>343</v>
      </c>
      <c r="C372" s="7">
        <v>2016</v>
      </c>
      <c r="D372" s="7" t="s">
        <v>6</v>
      </c>
      <c r="E372" s="7" t="s">
        <v>266</v>
      </c>
      <c r="F372" s="103">
        <v>70.2</v>
      </c>
      <c r="G372" s="106"/>
    </row>
    <row r="373" spans="1:7">
      <c r="A373" s="19" t="s">
        <v>11</v>
      </c>
      <c r="B373" s="19" t="s">
        <v>344</v>
      </c>
      <c r="C373" s="7">
        <v>2016</v>
      </c>
      <c r="D373" s="7" t="s">
        <v>6</v>
      </c>
      <c r="E373" s="7" t="s">
        <v>266</v>
      </c>
      <c r="F373" s="103">
        <v>31.4</v>
      </c>
      <c r="G373" s="106"/>
    </row>
    <row r="374" spans="1:7">
      <c r="A374" s="19" t="s">
        <v>12</v>
      </c>
      <c r="B374" s="19" t="s">
        <v>345</v>
      </c>
      <c r="C374" s="7">
        <v>2016</v>
      </c>
      <c r="D374" s="7" t="s">
        <v>6</v>
      </c>
      <c r="E374" s="7" t="s">
        <v>266</v>
      </c>
      <c r="F374" s="103">
        <v>47.8</v>
      </c>
      <c r="G374" s="106"/>
    </row>
    <row r="375" spans="1:7">
      <c r="A375" s="19" t="s">
        <v>13</v>
      </c>
      <c r="B375" s="19" t="s">
        <v>346</v>
      </c>
      <c r="C375" s="7">
        <v>2016</v>
      </c>
      <c r="D375" s="7" t="s">
        <v>6</v>
      </c>
      <c r="E375" s="7" t="s">
        <v>266</v>
      </c>
      <c r="F375" s="103">
        <v>48.5</v>
      </c>
      <c r="G375" s="106"/>
    </row>
    <row r="376" spans="1:7">
      <c r="A376" s="19" t="s">
        <v>14</v>
      </c>
      <c r="B376" s="19" t="s">
        <v>347</v>
      </c>
      <c r="C376" s="7">
        <v>2016</v>
      </c>
      <c r="D376" s="7" t="s">
        <v>6</v>
      </c>
      <c r="E376" s="7" t="s">
        <v>266</v>
      </c>
      <c r="F376" s="103">
        <v>52.2</v>
      </c>
      <c r="G376" s="106"/>
    </row>
    <row r="377" spans="1:7">
      <c r="A377" s="19" t="s">
        <v>15</v>
      </c>
      <c r="B377" s="19" t="s">
        <v>348</v>
      </c>
      <c r="C377" s="7">
        <v>2016</v>
      </c>
      <c r="D377" s="7" t="s">
        <v>6</v>
      </c>
      <c r="E377" s="7" t="s">
        <v>266</v>
      </c>
      <c r="F377" s="103">
        <v>69.400000000000006</v>
      </c>
      <c r="G377" s="106"/>
    </row>
    <row r="378" spans="1:7">
      <c r="A378" s="19" t="s">
        <v>16</v>
      </c>
      <c r="B378" s="19" t="s">
        <v>349</v>
      </c>
      <c r="C378" s="7">
        <v>2016</v>
      </c>
      <c r="D378" s="7" t="s">
        <v>6</v>
      </c>
      <c r="E378" s="7" t="s">
        <v>266</v>
      </c>
      <c r="F378" s="103">
        <v>68.599999999999994</v>
      </c>
      <c r="G378" s="106"/>
    </row>
    <row r="379" spans="1:7">
      <c r="A379" s="19" t="s">
        <v>17</v>
      </c>
      <c r="B379" s="19" t="s">
        <v>350</v>
      </c>
      <c r="C379" s="7">
        <v>2016</v>
      </c>
      <c r="D379" s="7" t="s">
        <v>6</v>
      </c>
      <c r="E379" s="7" t="s">
        <v>266</v>
      </c>
      <c r="F379" s="103">
        <v>47.5</v>
      </c>
      <c r="G379" s="106"/>
    </row>
    <row r="380" spans="1:7">
      <c r="A380" s="19" t="s">
        <v>18</v>
      </c>
      <c r="B380" s="19" t="s">
        <v>351</v>
      </c>
      <c r="C380" s="7">
        <v>2016</v>
      </c>
      <c r="D380" s="7" t="s">
        <v>6</v>
      </c>
      <c r="E380" s="7" t="s">
        <v>266</v>
      </c>
      <c r="F380" s="103">
        <v>55.1</v>
      </c>
      <c r="G380" s="106"/>
    </row>
    <row r="381" spans="1:7">
      <c r="A381" s="19" t="s">
        <v>19</v>
      </c>
      <c r="B381" s="19" t="s">
        <v>352</v>
      </c>
      <c r="C381" s="7">
        <v>2016</v>
      </c>
      <c r="D381" s="7" t="s">
        <v>6</v>
      </c>
      <c r="E381" s="7" t="s">
        <v>266</v>
      </c>
      <c r="F381" s="103">
        <v>65.8</v>
      </c>
      <c r="G381" s="106"/>
    </row>
    <row r="382" spans="1:7">
      <c r="A382" s="19" t="s">
        <v>20</v>
      </c>
      <c r="B382" s="19" t="s">
        <v>353</v>
      </c>
      <c r="C382" s="7">
        <v>2016</v>
      </c>
      <c r="D382" s="7" t="s">
        <v>6</v>
      </c>
      <c r="E382" s="7" t="s">
        <v>266</v>
      </c>
      <c r="F382" s="103">
        <v>62.9</v>
      </c>
      <c r="G382" s="106"/>
    </row>
    <row r="383" spans="1:7">
      <c r="A383" s="19" t="s">
        <v>21</v>
      </c>
      <c r="B383" s="19" t="s">
        <v>354</v>
      </c>
      <c r="C383" s="7">
        <v>2016</v>
      </c>
      <c r="D383" s="7" t="s">
        <v>6</v>
      </c>
      <c r="E383" s="7" t="s">
        <v>266</v>
      </c>
      <c r="F383" s="103">
        <v>56.9</v>
      </c>
      <c r="G383" s="106"/>
    </row>
    <row r="384" spans="1:7">
      <c r="A384" s="19" t="s">
        <v>22</v>
      </c>
      <c r="B384" s="19" t="s">
        <v>355</v>
      </c>
      <c r="C384" s="7">
        <v>2016</v>
      </c>
      <c r="D384" s="7" t="s">
        <v>6</v>
      </c>
      <c r="E384" s="7" t="s">
        <v>266</v>
      </c>
      <c r="F384" s="103">
        <v>34.799999999999997</v>
      </c>
      <c r="G384" s="106"/>
    </row>
    <row r="385" spans="1:7">
      <c r="A385" s="19" t="s">
        <v>23</v>
      </c>
      <c r="B385" s="19" t="s">
        <v>356</v>
      </c>
      <c r="C385" s="7">
        <v>2016</v>
      </c>
      <c r="D385" s="7" t="s">
        <v>6</v>
      </c>
      <c r="E385" s="7" t="s">
        <v>266</v>
      </c>
      <c r="F385" s="103">
        <v>75.099999999999994</v>
      </c>
      <c r="G385" s="106"/>
    </row>
    <row r="386" spans="1:7">
      <c r="A386" s="19" t="s">
        <v>24</v>
      </c>
      <c r="B386" s="19" t="s">
        <v>357</v>
      </c>
      <c r="C386" s="7">
        <v>2016</v>
      </c>
      <c r="D386" s="7" t="s">
        <v>6</v>
      </c>
      <c r="E386" s="7" t="s">
        <v>266</v>
      </c>
      <c r="F386" s="103">
        <v>67</v>
      </c>
      <c r="G386" s="106"/>
    </row>
    <row r="387" spans="1:7">
      <c r="A387" s="19" t="s">
        <v>25</v>
      </c>
      <c r="B387" s="19" t="s">
        <v>358</v>
      </c>
      <c r="C387" s="7">
        <v>2016</v>
      </c>
      <c r="D387" s="7" t="s">
        <v>6</v>
      </c>
      <c r="E387" s="7" t="s">
        <v>266</v>
      </c>
      <c r="F387" s="103">
        <v>42.3</v>
      </c>
      <c r="G387" s="106"/>
    </row>
    <row r="388" spans="1:7">
      <c r="A388" s="19" t="s">
        <v>26</v>
      </c>
      <c r="B388" s="19" t="s">
        <v>359</v>
      </c>
      <c r="C388" s="7">
        <v>2016</v>
      </c>
      <c r="D388" s="7" t="s">
        <v>6</v>
      </c>
      <c r="E388" s="7" t="s">
        <v>266</v>
      </c>
      <c r="F388" s="103">
        <v>46</v>
      </c>
      <c r="G388" s="106"/>
    </row>
    <row r="389" spans="1:7">
      <c r="A389" s="19" t="s">
        <v>27</v>
      </c>
      <c r="B389" s="19" t="s">
        <v>360</v>
      </c>
      <c r="C389" s="7">
        <v>2016</v>
      </c>
      <c r="D389" s="7" t="s">
        <v>6</v>
      </c>
      <c r="E389" s="7" t="s">
        <v>266</v>
      </c>
      <c r="F389" s="103">
        <v>50.7</v>
      </c>
      <c r="G389" s="106"/>
    </row>
    <row r="390" spans="1:7">
      <c r="A390" s="19" t="s">
        <v>28</v>
      </c>
      <c r="B390" s="19" t="s">
        <v>361</v>
      </c>
      <c r="C390" s="7">
        <v>2016</v>
      </c>
      <c r="D390" s="7" t="s">
        <v>6</v>
      </c>
      <c r="E390" s="7" t="s">
        <v>266</v>
      </c>
      <c r="F390" s="103">
        <v>47.8</v>
      </c>
      <c r="G390" s="106"/>
    </row>
    <row r="391" spans="1:7">
      <c r="A391" s="19" t="s">
        <v>29</v>
      </c>
      <c r="B391" s="19" t="s">
        <v>362</v>
      </c>
      <c r="C391" s="7">
        <v>2016</v>
      </c>
      <c r="D391" s="7" t="s">
        <v>6</v>
      </c>
      <c r="E391" s="7" t="s">
        <v>266</v>
      </c>
      <c r="F391" s="103">
        <v>41.4</v>
      </c>
      <c r="G391" s="106"/>
    </row>
    <row r="392" spans="1:7">
      <c r="A392" s="19" t="s">
        <v>30</v>
      </c>
      <c r="B392" s="19" t="s">
        <v>363</v>
      </c>
      <c r="C392" s="7">
        <v>2016</v>
      </c>
      <c r="D392" s="7" t="s">
        <v>6</v>
      </c>
      <c r="E392" s="7" t="s">
        <v>266</v>
      </c>
      <c r="F392" s="103">
        <v>60.6</v>
      </c>
      <c r="G392" s="106"/>
    </row>
    <row r="393" spans="1:7">
      <c r="A393" s="19" t="s">
        <v>31</v>
      </c>
      <c r="B393" s="19" t="s">
        <v>364</v>
      </c>
      <c r="C393" s="7">
        <v>2016</v>
      </c>
      <c r="D393" s="7" t="s">
        <v>6</v>
      </c>
      <c r="E393" s="7" t="s">
        <v>266</v>
      </c>
      <c r="F393" s="103">
        <v>45.2</v>
      </c>
      <c r="G393" s="106"/>
    </row>
    <row r="394" spans="1:7">
      <c r="A394" s="19" t="s">
        <v>32</v>
      </c>
      <c r="B394" s="19" t="s">
        <v>365</v>
      </c>
      <c r="C394" s="7">
        <v>2016</v>
      </c>
      <c r="D394" s="7" t="s">
        <v>6</v>
      </c>
      <c r="E394" s="7" t="s">
        <v>266</v>
      </c>
      <c r="F394" s="103">
        <v>69</v>
      </c>
      <c r="G394" s="106"/>
    </row>
    <row r="395" spans="1:7">
      <c r="A395" s="19" t="s">
        <v>33</v>
      </c>
      <c r="B395" s="19" t="s">
        <v>366</v>
      </c>
      <c r="C395" s="7">
        <v>2016</v>
      </c>
      <c r="D395" s="7" t="s">
        <v>6</v>
      </c>
      <c r="E395" s="7" t="s">
        <v>266</v>
      </c>
      <c r="F395" s="103">
        <v>62.7</v>
      </c>
      <c r="G395" s="106"/>
    </row>
    <row r="396" spans="1:7">
      <c r="A396" s="19" t="s">
        <v>34</v>
      </c>
      <c r="B396" s="19" t="s">
        <v>367</v>
      </c>
      <c r="C396" s="7">
        <v>2016</v>
      </c>
      <c r="D396" s="7" t="s">
        <v>6</v>
      </c>
      <c r="E396" s="7" t="s">
        <v>266</v>
      </c>
      <c r="F396" s="103">
        <v>59.4</v>
      </c>
      <c r="G396" s="106"/>
    </row>
    <row r="397" spans="1:7">
      <c r="A397" s="19" t="s">
        <v>35</v>
      </c>
      <c r="B397" s="19" t="s">
        <v>368</v>
      </c>
      <c r="C397" s="7">
        <v>2016</v>
      </c>
      <c r="D397" s="7" t="s">
        <v>6</v>
      </c>
      <c r="E397" s="7" t="s">
        <v>266</v>
      </c>
      <c r="F397" s="103">
        <v>53.9</v>
      </c>
      <c r="G397" s="106"/>
    </row>
    <row r="398" spans="1:7">
      <c r="A398" s="20" t="s">
        <v>3</v>
      </c>
      <c r="B398" s="19" t="s">
        <v>336</v>
      </c>
      <c r="C398" s="7">
        <v>2017</v>
      </c>
      <c r="D398" s="7" t="s">
        <v>6</v>
      </c>
      <c r="E398" s="7" t="s">
        <v>266</v>
      </c>
      <c r="F398" s="104">
        <v>52.2</v>
      </c>
      <c r="G398" s="106"/>
    </row>
    <row r="399" spans="1:7">
      <c r="A399" s="20" t="s">
        <v>4</v>
      </c>
      <c r="B399" s="19" t="s">
        <v>337</v>
      </c>
      <c r="C399" s="7">
        <v>2017</v>
      </c>
      <c r="D399" s="7" t="s">
        <v>6</v>
      </c>
      <c r="E399" s="7" t="s">
        <v>266</v>
      </c>
      <c r="F399" s="103">
        <v>40.4</v>
      </c>
      <c r="G399" s="106"/>
    </row>
    <row r="400" spans="1:7">
      <c r="A400" s="19" t="s">
        <v>5</v>
      </c>
      <c r="B400" s="19" t="s">
        <v>338</v>
      </c>
      <c r="C400" s="7">
        <v>2017</v>
      </c>
      <c r="D400" s="7" t="s">
        <v>6</v>
      </c>
      <c r="E400" s="7" t="s">
        <v>266</v>
      </c>
      <c r="F400" s="103">
        <v>39.1</v>
      </c>
      <c r="G400" s="106"/>
    </row>
    <row r="401" spans="1:7">
      <c r="A401" s="19" t="s">
        <v>6</v>
      </c>
      <c r="B401" s="19" t="s">
        <v>339</v>
      </c>
      <c r="C401" s="7">
        <v>2017</v>
      </c>
      <c r="D401" s="7" t="s">
        <v>6</v>
      </c>
      <c r="E401" s="7" t="s">
        <v>266</v>
      </c>
      <c r="F401" s="103">
        <v>39.1</v>
      </c>
      <c r="G401" s="106"/>
    </row>
    <row r="402" spans="1:7">
      <c r="A402" s="19" t="s">
        <v>7</v>
      </c>
      <c r="B402" s="19" t="s">
        <v>340</v>
      </c>
      <c r="C402" s="7">
        <v>2017</v>
      </c>
      <c r="D402" s="7" t="s">
        <v>6</v>
      </c>
      <c r="E402" s="7" t="s">
        <v>266</v>
      </c>
      <c r="F402" s="103">
        <v>56.9</v>
      </c>
      <c r="G402" s="106"/>
    </row>
    <row r="403" spans="1:7">
      <c r="A403" s="19" t="s">
        <v>8</v>
      </c>
      <c r="B403" s="19" t="s">
        <v>341</v>
      </c>
      <c r="C403" s="7">
        <v>2017</v>
      </c>
      <c r="D403" s="7" t="s">
        <v>6</v>
      </c>
      <c r="E403" s="7" t="s">
        <v>266</v>
      </c>
      <c r="F403" s="103">
        <v>36</v>
      </c>
      <c r="G403" s="106"/>
    </row>
    <row r="404" spans="1:7">
      <c r="A404" s="19" t="s">
        <v>9</v>
      </c>
      <c r="B404" s="19" t="s">
        <v>342</v>
      </c>
      <c r="C404" s="7">
        <v>2017</v>
      </c>
      <c r="D404" s="7" t="s">
        <v>6</v>
      </c>
      <c r="E404" s="7" t="s">
        <v>266</v>
      </c>
      <c r="F404" s="103">
        <v>47.9</v>
      </c>
      <c r="G404" s="106"/>
    </row>
    <row r="405" spans="1:7">
      <c r="A405" s="19" t="s">
        <v>10</v>
      </c>
      <c r="B405" s="19" t="s">
        <v>343</v>
      </c>
      <c r="C405" s="7">
        <v>2017</v>
      </c>
      <c r="D405" s="7" t="s">
        <v>6</v>
      </c>
      <c r="E405" s="7" t="s">
        <v>266</v>
      </c>
      <c r="F405" s="103">
        <v>70.400000000000006</v>
      </c>
      <c r="G405" s="106"/>
    </row>
    <row r="406" spans="1:7">
      <c r="A406" s="19" t="s">
        <v>11</v>
      </c>
      <c r="B406" s="19" t="s">
        <v>344</v>
      </c>
      <c r="C406" s="7">
        <v>2017</v>
      </c>
      <c r="D406" s="7" t="s">
        <v>6</v>
      </c>
      <c r="E406" s="7" t="s">
        <v>266</v>
      </c>
      <c r="F406" s="103">
        <v>31.2</v>
      </c>
      <c r="G406" s="106"/>
    </row>
    <row r="407" spans="1:7">
      <c r="A407" s="19" t="s">
        <v>12</v>
      </c>
      <c r="B407" s="19" t="s">
        <v>345</v>
      </c>
      <c r="C407" s="7">
        <v>2017</v>
      </c>
      <c r="D407" s="7" t="s">
        <v>6</v>
      </c>
      <c r="E407" s="7" t="s">
        <v>266</v>
      </c>
      <c r="F407" s="103">
        <v>47.4</v>
      </c>
      <c r="G407" s="106"/>
    </row>
    <row r="408" spans="1:7">
      <c r="A408" s="19" t="s">
        <v>13</v>
      </c>
      <c r="B408" s="19" t="s">
        <v>346</v>
      </c>
      <c r="C408" s="7">
        <v>2017</v>
      </c>
      <c r="D408" s="7" t="s">
        <v>6</v>
      </c>
      <c r="E408" s="7" t="s">
        <v>266</v>
      </c>
      <c r="F408" s="103">
        <v>50.9</v>
      </c>
      <c r="G408" s="106"/>
    </row>
    <row r="409" spans="1:7">
      <c r="A409" s="19" t="s">
        <v>14</v>
      </c>
      <c r="B409" s="19" t="s">
        <v>347</v>
      </c>
      <c r="C409" s="7">
        <v>2017</v>
      </c>
      <c r="D409" s="7" t="s">
        <v>6</v>
      </c>
      <c r="E409" s="7" t="s">
        <v>266</v>
      </c>
      <c r="F409" s="103">
        <v>52.6</v>
      </c>
      <c r="G409" s="106"/>
    </row>
    <row r="410" spans="1:7">
      <c r="A410" s="19" t="s">
        <v>15</v>
      </c>
      <c r="B410" s="19" t="s">
        <v>348</v>
      </c>
      <c r="C410" s="7">
        <v>2017</v>
      </c>
      <c r="D410" s="7" t="s">
        <v>6</v>
      </c>
      <c r="E410" s="7" t="s">
        <v>266</v>
      </c>
      <c r="F410" s="103">
        <v>70.7</v>
      </c>
      <c r="G410" s="106"/>
    </row>
    <row r="411" spans="1:7">
      <c r="A411" s="19" t="s">
        <v>16</v>
      </c>
      <c r="B411" s="19" t="s">
        <v>349</v>
      </c>
      <c r="C411" s="7">
        <v>2017</v>
      </c>
      <c r="D411" s="7" t="s">
        <v>6</v>
      </c>
      <c r="E411" s="7" t="s">
        <v>266</v>
      </c>
      <c r="F411" s="103">
        <v>68.3</v>
      </c>
      <c r="G411" s="106"/>
    </row>
    <row r="412" spans="1:7">
      <c r="A412" s="19" t="s">
        <v>17</v>
      </c>
      <c r="B412" s="19" t="s">
        <v>350</v>
      </c>
      <c r="C412" s="7">
        <v>2017</v>
      </c>
      <c r="D412" s="7" t="s">
        <v>6</v>
      </c>
      <c r="E412" s="7" t="s">
        <v>266</v>
      </c>
      <c r="F412" s="103">
        <v>46.8</v>
      </c>
      <c r="G412" s="106"/>
    </row>
    <row r="413" spans="1:7">
      <c r="A413" s="19" t="s">
        <v>18</v>
      </c>
      <c r="B413" s="19" t="s">
        <v>351</v>
      </c>
      <c r="C413" s="7">
        <v>2017</v>
      </c>
      <c r="D413" s="7" t="s">
        <v>6</v>
      </c>
      <c r="E413" s="7" t="s">
        <v>266</v>
      </c>
      <c r="F413" s="103">
        <v>54.8</v>
      </c>
      <c r="G413" s="106"/>
    </row>
    <row r="414" spans="1:7">
      <c r="A414" s="19" t="s">
        <v>19</v>
      </c>
      <c r="B414" s="19" t="s">
        <v>352</v>
      </c>
      <c r="C414" s="7">
        <v>2017</v>
      </c>
      <c r="D414" s="7" t="s">
        <v>6</v>
      </c>
      <c r="E414" s="7" t="s">
        <v>266</v>
      </c>
      <c r="F414" s="103">
        <v>64.3</v>
      </c>
      <c r="G414" s="106"/>
    </row>
    <row r="415" spans="1:7">
      <c r="A415" s="19" t="s">
        <v>20</v>
      </c>
      <c r="B415" s="19" t="s">
        <v>353</v>
      </c>
      <c r="C415" s="7">
        <v>2017</v>
      </c>
      <c r="D415" s="7" t="s">
        <v>6</v>
      </c>
      <c r="E415" s="7" t="s">
        <v>266</v>
      </c>
      <c r="F415" s="103">
        <v>61.8</v>
      </c>
      <c r="G415" s="106"/>
    </row>
    <row r="416" spans="1:7">
      <c r="A416" s="19" t="s">
        <v>21</v>
      </c>
      <c r="B416" s="19" t="s">
        <v>354</v>
      </c>
      <c r="C416" s="7">
        <v>2017</v>
      </c>
      <c r="D416" s="7" t="s">
        <v>6</v>
      </c>
      <c r="E416" s="7" t="s">
        <v>266</v>
      </c>
      <c r="F416" s="103">
        <v>57.7</v>
      </c>
      <c r="G416" s="106"/>
    </row>
    <row r="417" spans="1:7">
      <c r="A417" s="19" t="s">
        <v>22</v>
      </c>
      <c r="B417" s="19" t="s">
        <v>355</v>
      </c>
      <c r="C417" s="7">
        <v>2017</v>
      </c>
      <c r="D417" s="7" t="s">
        <v>6</v>
      </c>
      <c r="E417" s="7" t="s">
        <v>266</v>
      </c>
      <c r="F417" s="103">
        <v>35.299999999999997</v>
      </c>
      <c r="G417" s="106"/>
    </row>
    <row r="418" spans="1:7">
      <c r="A418" s="19" t="s">
        <v>23</v>
      </c>
      <c r="B418" s="19" t="s">
        <v>356</v>
      </c>
      <c r="C418" s="7">
        <v>2017</v>
      </c>
      <c r="D418" s="7" t="s">
        <v>6</v>
      </c>
      <c r="E418" s="7" t="s">
        <v>266</v>
      </c>
      <c r="F418" s="103">
        <v>73.599999999999994</v>
      </c>
      <c r="G418" s="106"/>
    </row>
    <row r="419" spans="1:7">
      <c r="A419" s="19" t="s">
        <v>24</v>
      </c>
      <c r="B419" s="19" t="s">
        <v>357</v>
      </c>
      <c r="C419" s="7">
        <v>2017</v>
      </c>
      <c r="D419" s="7" t="s">
        <v>6</v>
      </c>
      <c r="E419" s="7" t="s">
        <v>266</v>
      </c>
      <c r="F419" s="103">
        <v>67</v>
      </c>
      <c r="G419" s="106"/>
    </row>
    <row r="420" spans="1:7">
      <c r="A420" s="19" t="s">
        <v>25</v>
      </c>
      <c r="B420" s="19" t="s">
        <v>358</v>
      </c>
      <c r="C420" s="7">
        <v>2017</v>
      </c>
      <c r="D420" s="7" t="s">
        <v>6</v>
      </c>
      <c r="E420" s="7" t="s">
        <v>266</v>
      </c>
      <c r="F420" s="103">
        <v>44.2</v>
      </c>
      <c r="G420" s="106"/>
    </row>
    <row r="421" spans="1:7">
      <c r="A421" s="19" t="s">
        <v>26</v>
      </c>
      <c r="B421" s="19" t="s">
        <v>359</v>
      </c>
      <c r="C421" s="7">
        <v>2017</v>
      </c>
      <c r="D421" s="7" t="s">
        <v>6</v>
      </c>
      <c r="E421" s="7" t="s">
        <v>266</v>
      </c>
      <c r="F421" s="103">
        <v>44.8</v>
      </c>
      <c r="G421" s="106"/>
    </row>
    <row r="422" spans="1:7">
      <c r="A422" s="19" t="s">
        <v>27</v>
      </c>
      <c r="B422" s="19" t="s">
        <v>360</v>
      </c>
      <c r="C422" s="7">
        <v>2017</v>
      </c>
      <c r="D422" s="7" t="s">
        <v>6</v>
      </c>
      <c r="E422" s="7" t="s">
        <v>266</v>
      </c>
      <c r="F422" s="103">
        <v>47.7</v>
      </c>
      <c r="G422" s="106"/>
    </row>
    <row r="423" spans="1:7">
      <c r="A423" s="19" t="s">
        <v>28</v>
      </c>
      <c r="B423" s="19" t="s">
        <v>361</v>
      </c>
      <c r="C423" s="7">
        <v>2017</v>
      </c>
      <c r="D423" s="7" t="s">
        <v>6</v>
      </c>
      <c r="E423" s="7" t="s">
        <v>266</v>
      </c>
      <c r="F423" s="103">
        <v>47.2</v>
      </c>
      <c r="G423" s="106"/>
    </row>
    <row r="424" spans="1:7">
      <c r="A424" s="19" t="s">
        <v>29</v>
      </c>
      <c r="B424" s="19" t="s">
        <v>362</v>
      </c>
      <c r="C424" s="7">
        <v>2017</v>
      </c>
      <c r="D424" s="7" t="s">
        <v>6</v>
      </c>
      <c r="E424" s="7" t="s">
        <v>266</v>
      </c>
      <c r="F424" s="103">
        <v>42.3</v>
      </c>
      <c r="G424" s="106"/>
    </row>
    <row r="425" spans="1:7">
      <c r="A425" s="19" t="s">
        <v>30</v>
      </c>
      <c r="B425" s="19" t="s">
        <v>363</v>
      </c>
      <c r="C425" s="7">
        <v>2017</v>
      </c>
      <c r="D425" s="7" t="s">
        <v>6</v>
      </c>
      <c r="E425" s="7" t="s">
        <v>266</v>
      </c>
      <c r="F425" s="103">
        <v>65.2</v>
      </c>
      <c r="G425" s="106"/>
    </row>
    <row r="426" spans="1:7">
      <c r="A426" s="19" t="s">
        <v>31</v>
      </c>
      <c r="B426" s="19" t="s">
        <v>364</v>
      </c>
      <c r="C426" s="7">
        <v>2017</v>
      </c>
      <c r="D426" s="7" t="s">
        <v>6</v>
      </c>
      <c r="E426" s="7" t="s">
        <v>266</v>
      </c>
      <c r="F426" s="103">
        <v>43.9</v>
      </c>
      <c r="G426" s="106"/>
    </row>
    <row r="427" spans="1:7">
      <c r="A427" s="19" t="s">
        <v>32</v>
      </c>
      <c r="B427" s="19" t="s">
        <v>365</v>
      </c>
      <c r="C427" s="7">
        <v>2017</v>
      </c>
      <c r="D427" s="7" t="s">
        <v>6</v>
      </c>
      <c r="E427" s="7" t="s">
        <v>266</v>
      </c>
      <c r="F427" s="103">
        <v>68.599999999999994</v>
      </c>
      <c r="G427" s="106"/>
    </row>
    <row r="428" spans="1:7">
      <c r="A428" s="19" t="s">
        <v>33</v>
      </c>
      <c r="B428" s="19" t="s">
        <v>366</v>
      </c>
      <c r="C428" s="7">
        <v>2017</v>
      </c>
      <c r="D428" s="7" t="s">
        <v>6</v>
      </c>
      <c r="E428" s="7" t="s">
        <v>266</v>
      </c>
      <c r="F428" s="103">
        <v>62</v>
      </c>
      <c r="G428" s="106"/>
    </row>
    <row r="429" spans="1:7">
      <c r="A429" s="19" t="s">
        <v>34</v>
      </c>
      <c r="B429" s="19" t="s">
        <v>367</v>
      </c>
      <c r="C429" s="7">
        <v>2017</v>
      </c>
      <c r="D429" s="7" t="s">
        <v>6</v>
      </c>
      <c r="E429" s="7" t="s">
        <v>266</v>
      </c>
      <c r="F429" s="103">
        <v>59.9</v>
      </c>
      <c r="G429" s="106"/>
    </row>
    <row r="430" spans="1:7">
      <c r="A430" s="19" t="s">
        <v>35</v>
      </c>
      <c r="B430" s="19" t="s">
        <v>368</v>
      </c>
      <c r="C430" s="7">
        <v>2017</v>
      </c>
      <c r="D430" s="7" t="s">
        <v>6</v>
      </c>
      <c r="E430" s="7" t="s">
        <v>266</v>
      </c>
      <c r="F430" s="103">
        <v>53.5</v>
      </c>
      <c r="G430" s="106"/>
    </row>
    <row r="431" spans="1:7">
      <c r="A431" s="20" t="s">
        <v>3</v>
      </c>
      <c r="B431" s="19" t="s">
        <v>336</v>
      </c>
      <c r="C431" s="7">
        <v>2018</v>
      </c>
      <c r="D431" s="7" t="s">
        <v>6</v>
      </c>
      <c r="E431" s="7" t="s">
        <v>266</v>
      </c>
      <c r="F431" s="104">
        <v>51.9</v>
      </c>
      <c r="G431" s="106"/>
    </row>
    <row r="432" spans="1:7">
      <c r="A432" s="20" t="s">
        <v>4</v>
      </c>
      <c r="B432" s="19" t="s">
        <v>337</v>
      </c>
      <c r="C432" s="7">
        <v>2018</v>
      </c>
      <c r="D432" s="7" t="s">
        <v>6</v>
      </c>
      <c r="E432" s="7" t="s">
        <v>266</v>
      </c>
      <c r="F432" s="103">
        <v>40.700000000000003</v>
      </c>
      <c r="G432" s="106"/>
    </row>
    <row r="433" spans="1:7">
      <c r="A433" s="19" t="s">
        <v>5</v>
      </c>
      <c r="B433" s="19" t="s">
        <v>338</v>
      </c>
      <c r="C433" s="7">
        <v>2018</v>
      </c>
      <c r="D433" s="7" t="s">
        <v>6</v>
      </c>
      <c r="E433" s="7" t="s">
        <v>266</v>
      </c>
      <c r="F433" s="103">
        <v>40</v>
      </c>
      <c r="G433" s="106"/>
    </row>
    <row r="434" spans="1:7">
      <c r="A434" s="19" t="s">
        <v>6</v>
      </c>
      <c r="B434" s="19" t="s">
        <v>339</v>
      </c>
      <c r="C434" s="7">
        <v>2018</v>
      </c>
      <c r="D434" s="7" t="s">
        <v>6</v>
      </c>
      <c r="E434" s="7" t="s">
        <v>266</v>
      </c>
      <c r="F434" s="103">
        <v>37.5</v>
      </c>
      <c r="G434" s="106"/>
    </row>
    <row r="435" spans="1:7">
      <c r="A435" s="19" t="s">
        <v>7</v>
      </c>
      <c r="B435" s="19" t="s">
        <v>340</v>
      </c>
      <c r="C435" s="7">
        <v>2018</v>
      </c>
      <c r="D435" s="7" t="s">
        <v>6</v>
      </c>
      <c r="E435" s="7" t="s">
        <v>266</v>
      </c>
      <c r="F435" s="103">
        <v>54.5</v>
      </c>
      <c r="G435" s="106"/>
    </row>
    <row r="436" spans="1:7">
      <c r="A436" s="19" t="s">
        <v>8</v>
      </c>
      <c r="B436" s="19" t="s">
        <v>341</v>
      </c>
      <c r="C436" s="7">
        <v>2018</v>
      </c>
      <c r="D436" s="7" t="s">
        <v>6</v>
      </c>
      <c r="E436" s="7" t="s">
        <v>266</v>
      </c>
      <c r="F436" s="103">
        <v>34.5</v>
      </c>
      <c r="G436" s="106"/>
    </row>
    <row r="437" spans="1:7">
      <c r="A437" s="19" t="s">
        <v>9</v>
      </c>
      <c r="B437" s="19" t="s">
        <v>342</v>
      </c>
      <c r="C437" s="7">
        <v>2018</v>
      </c>
      <c r="D437" s="7" t="s">
        <v>6</v>
      </c>
      <c r="E437" s="7" t="s">
        <v>266</v>
      </c>
      <c r="F437" s="103">
        <v>43.6</v>
      </c>
      <c r="G437" s="106"/>
    </row>
    <row r="438" spans="1:7">
      <c r="A438" s="19" t="s">
        <v>10</v>
      </c>
      <c r="B438" s="19" t="s">
        <v>343</v>
      </c>
      <c r="C438" s="7">
        <v>2018</v>
      </c>
      <c r="D438" s="7" t="s">
        <v>6</v>
      </c>
      <c r="E438" s="7" t="s">
        <v>266</v>
      </c>
      <c r="F438" s="103">
        <v>66.2</v>
      </c>
      <c r="G438" s="106"/>
    </row>
    <row r="439" spans="1:7">
      <c r="A439" s="19" t="s">
        <v>11</v>
      </c>
      <c r="B439" s="19" t="s">
        <v>344</v>
      </c>
      <c r="C439" s="7">
        <v>2018</v>
      </c>
      <c r="D439" s="7" t="s">
        <v>6</v>
      </c>
      <c r="E439" s="7" t="s">
        <v>266</v>
      </c>
      <c r="F439" s="103">
        <v>34.799999999999997</v>
      </c>
      <c r="G439" s="106"/>
    </row>
    <row r="440" spans="1:7">
      <c r="A440" s="19" t="s">
        <v>12</v>
      </c>
      <c r="B440" s="19" t="s">
        <v>345</v>
      </c>
      <c r="C440" s="7">
        <v>2018</v>
      </c>
      <c r="D440" s="7" t="s">
        <v>6</v>
      </c>
      <c r="E440" s="7" t="s">
        <v>266</v>
      </c>
      <c r="F440" s="103">
        <v>48.7</v>
      </c>
      <c r="G440" s="106"/>
    </row>
    <row r="441" spans="1:7">
      <c r="A441" s="19" t="s">
        <v>13</v>
      </c>
      <c r="B441" s="19" t="s">
        <v>346</v>
      </c>
      <c r="C441" s="7">
        <v>2018</v>
      </c>
      <c r="D441" s="7" t="s">
        <v>6</v>
      </c>
      <c r="E441" s="7" t="s">
        <v>266</v>
      </c>
      <c r="F441" s="103">
        <v>48.1</v>
      </c>
      <c r="G441" s="106"/>
    </row>
    <row r="442" spans="1:7">
      <c r="A442" s="19" t="s">
        <v>14</v>
      </c>
      <c r="B442" s="19" t="s">
        <v>347</v>
      </c>
      <c r="C442" s="7">
        <v>2018</v>
      </c>
      <c r="D442" s="7" t="s">
        <v>6</v>
      </c>
      <c r="E442" s="7" t="s">
        <v>266</v>
      </c>
      <c r="F442" s="103">
        <v>50.2</v>
      </c>
      <c r="G442" s="106"/>
    </row>
    <row r="443" spans="1:7">
      <c r="A443" s="19" t="s">
        <v>15</v>
      </c>
      <c r="B443" s="19" t="s">
        <v>348</v>
      </c>
      <c r="C443" s="7">
        <v>2018</v>
      </c>
      <c r="D443" s="7" t="s">
        <v>6</v>
      </c>
      <c r="E443" s="7" t="s">
        <v>266</v>
      </c>
      <c r="F443" s="103">
        <v>69</v>
      </c>
      <c r="G443" s="106"/>
    </row>
    <row r="444" spans="1:7">
      <c r="A444" s="19" t="s">
        <v>16</v>
      </c>
      <c r="B444" s="19" t="s">
        <v>349</v>
      </c>
      <c r="C444" s="7">
        <v>2018</v>
      </c>
      <c r="D444" s="7" t="s">
        <v>6</v>
      </c>
      <c r="E444" s="7" t="s">
        <v>266</v>
      </c>
      <c r="F444" s="103">
        <v>70.400000000000006</v>
      </c>
      <c r="G444" s="106"/>
    </row>
    <row r="445" spans="1:7">
      <c r="A445" s="19" t="s">
        <v>17</v>
      </c>
      <c r="B445" s="19" t="s">
        <v>350</v>
      </c>
      <c r="C445" s="7">
        <v>2018</v>
      </c>
      <c r="D445" s="7" t="s">
        <v>6</v>
      </c>
      <c r="E445" s="7" t="s">
        <v>266</v>
      </c>
      <c r="F445" s="103">
        <v>46.1</v>
      </c>
      <c r="G445" s="106"/>
    </row>
    <row r="446" spans="1:7">
      <c r="A446" s="19" t="s">
        <v>18</v>
      </c>
      <c r="B446" s="19" t="s">
        <v>351</v>
      </c>
      <c r="C446" s="7">
        <v>2018</v>
      </c>
      <c r="D446" s="7" t="s">
        <v>6</v>
      </c>
      <c r="E446" s="7" t="s">
        <v>266</v>
      </c>
      <c r="F446" s="103">
        <v>55.6</v>
      </c>
      <c r="G446" s="106"/>
    </row>
    <row r="447" spans="1:7">
      <c r="A447" s="19" t="s">
        <v>19</v>
      </c>
      <c r="B447" s="19" t="s">
        <v>352</v>
      </c>
      <c r="C447" s="7">
        <v>2018</v>
      </c>
      <c r="D447" s="7" t="s">
        <v>6</v>
      </c>
      <c r="E447" s="7" t="s">
        <v>266</v>
      </c>
      <c r="F447" s="103">
        <v>63.3</v>
      </c>
      <c r="G447" s="106"/>
    </row>
    <row r="448" spans="1:7">
      <c r="A448" s="19" t="s">
        <v>20</v>
      </c>
      <c r="B448" s="19" t="s">
        <v>353</v>
      </c>
      <c r="C448" s="7">
        <v>2018</v>
      </c>
      <c r="D448" s="7" t="s">
        <v>6</v>
      </c>
      <c r="E448" s="7" t="s">
        <v>266</v>
      </c>
      <c r="F448" s="103">
        <v>63.4</v>
      </c>
      <c r="G448" s="106"/>
    </row>
    <row r="449" spans="1:7">
      <c r="A449" s="19" t="s">
        <v>21</v>
      </c>
      <c r="B449" s="19" t="s">
        <v>354</v>
      </c>
      <c r="C449" s="7">
        <v>2018</v>
      </c>
      <c r="D449" s="7" t="s">
        <v>6</v>
      </c>
      <c r="E449" s="7" t="s">
        <v>266</v>
      </c>
      <c r="F449" s="103">
        <v>56.9</v>
      </c>
      <c r="G449" s="106"/>
    </row>
    <row r="450" spans="1:7">
      <c r="A450" s="19" t="s">
        <v>22</v>
      </c>
      <c r="B450" s="19" t="s">
        <v>355</v>
      </c>
      <c r="C450" s="7">
        <v>2018</v>
      </c>
      <c r="D450" s="7" t="s">
        <v>6</v>
      </c>
      <c r="E450" s="7" t="s">
        <v>266</v>
      </c>
      <c r="F450" s="103">
        <v>35.6</v>
      </c>
      <c r="G450" s="106"/>
    </row>
    <row r="451" spans="1:7">
      <c r="A451" s="19" t="s">
        <v>23</v>
      </c>
      <c r="B451" s="19" t="s">
        <v>356</v>
      </c>
      <c r="C451" s="7">
        <v>2018</v>
      </c>
      <c r="D451" s="7" t="s">
        <v>6</v>
      </c>
      <c r="E451" s="7" t="s">
        <v>266</v>
      </c>
      <c r="F451" s="103">
        <v>74.5</v>
      </c>
      <c r="G451" s="106"/>
    </row>
    <row r="452" spans="1:7">
      <c r="A452" s="19" t="s">
        <v>24</v>
      </c>
      <c r="B452" s="19" t="s">
        <v>357</v>
      </c>
      <c r="C452" s="7">
        <v>2018</v>
      </c>
      <c r="D452" s="7" t="s">
        <v>6</v>
      </c>
      <c r="E452" s="7" t="s">
        <v>266</v>
      </c>
      <c r="F452" s="103">
        <v>66.599999999999994</v>
      </c>
      <c r="G452" s="106"/>
    </row>
    <row r="453" spans="1:7">
      <c r="A453" s="19" t="s">
        <v>25</v>
      </c>
      <c r="B453" s="19" t="s">
        <v>358</v>
      </c>
      <c r="C453" s="7">
        <v>2018</v>
      </c>
      <c r="D453" s="7" t="s">
        <v>6</v>
      </c>
      <c r="E453" s="7" t="s">
        <v>266</v>
      </c>
      <c r="F453" s="103">
        <v>41</v>
      </c>
      <c r="G453" s="106"/>
    </row>
    <row r="454" spans="1:7">
      <c r="A454" s="19" t="s">
        <v>26</v>
      </c>
      <c r="B454" s="19" t="s">
        <v>359</v>
      </c>
      <c r="C454" s="7">
        <v>2018</v>
      </c>
      <c r="D454" s="7" t="s">
        <v>6</v>
      </c>
      <c r="E454" s="7" t="s">
        <v>266</v>
      </c>
      <c r="F454" s="103">
        <v>45.1</v>
      </c>
      <c r="G454" s="106"/>
    </row>
    <row r="455" spans="1:7">
      <c r="A455" s="19" t="s">
        <v>27</v>
      </c>
      <c r="B455" s="19" t="s">
        <v>360</v>
      </c>
      <c r="C455" s="7">
        <v>2018</v>
      </c>
      <c r="D455" s="7" t="s">
        <v>6</v>
      </c>
      <c r="E455" s="7" t="s">
        <v>266</v>
      </c>
      <c r="F455" s="103">
        <v>49.4</v>
      </c>
      <c r="G455" s="106"/>
    </row>
    <row r="456" spans="1:7">
      <c r="A456" s="19" t="s">
        <v>28</v>
      </c>
      <c r="B456" s="19" t="s">
        <v>361</v>
      </c>
      <c r="C456" s="7">
        <v>2018</v>
      </c>
      <c r="D456" s="7" t="s">
        <v>6</v>
      </c>
      <c r="E456" s="7" t="s">
        <v>266</v>
      </c>
      <c r="F456" s="103">
        <v>47</v>
      </c>
      <c r="G456" s="106"/>
    </row>
    <row r="457" spans="1:7">
      <c r="A457" s="19" t="s">
        <v>29</v>
      </c>
      <c r="B457" s="19" t="s">
        <v>362</v>
      </c>
      <c r="C457" s="7">
        <v>2018</v>
      </c>
      <c r="D457" s="7" t="s">
        <v>6</v>
      </c>
      <c r="E457" s="7" t="s">
        <v>266</v>
      </c>
      <c r="F457" s="103">
        <v>41.4</v>
      </c>
      <c r="G457" s="106"/>
    </row>
    <row r="458" spans="1:7">
      <c r="A458" s="19" t="s">
        <v>30</v>
      </c>
      <c r="B458" s="19" t="s">
        <v>363</v>
      </c>
      <c r="C458" s="7">
        <v>2018</v>
      </c>
      <c r="D458" s="7" t="s">
        <v>6</v>
      </c>
      <c r="E458" s="7" t="s">
        <v>266</v>
      </c>
      <c r="F458" s="103">
        <v>62</v>
      </c>
      <c r="G458" s="106"/>
    </row>
    <row r="459" spans="1:7">
      <c r="A459" s="19" t="s">
        <v>31</v>
      </c>
      <c r="B459" s="19" t="s">
        <v>364</v>
      </c>
      <c r="C459" s="7">
        <v>2018</v>
      </c>
      <c r="D459" s="7" t="s">
        <v>6</v>
      </c>
      <c r="E459" s="7" t="s">
        <v>266</v>
      </c>
      <c r="F459" s="103">
        <v>41.4</v>
      </c>
      <c r="G459" s="106"/>
    </row>
    <row r="460" spans="1:7">
      <c r="A460" s="19" t="s">
        <v>32</v>
      </c>
      <c r="B460" s="19" t="s">
        <v>365</v>
      </c>
      <c r="C460" s="7">
        <v>2018</v>
      </c>
      <c r="D460" s="7" t="s">
        <v>6</v>
      </c>
      <c r="E460" s="7" t="s">
        <v>266</v>
      </c>
      <c r="F460" s="103">
        <v>69.3</v>
      </c>
      <c r="G460" s="106"/>
    </row>
    <row r="461" spans="1:7">
      <c r="A461" s="19" t="s">
        <v>33</v>
      </c>
      <c r="B461" s="19" t="s">
        <v>366</v>
      </c>
      <c r="C461" s="7">
        <v>2018</v>
      </c>
      <c r="D461" s="7" t="s">
        <v>6</v>
      </c>
      <c r="E461" s="7" t="s">
        <v>266</v>
      </c>
      <c r="F461" s="103">
        <v>60.8</v>
      </c>
      <c r="G461" s="106"/>
    </row>
    <row r="462" spans="1:7">
      <c r="A462" s="19" t="s">
        <v>34</v>
      </c>
      <c r="B462" s="19" t="s">
        <v>367</v>
      </c>
      <c r="C462" s="7">
        <v>2018</v>
      </c>
      <c r="D462" s="7" t="s">
        <v>6</v>
      </c>
      <c r="E462" s="7" t="s">
        <v>266</v>
      </c>
      <c r="F462" s="103">
        <v>58.6</v>
      </c>
      <c r="G462" s="106"/>
    </row>
    <row r="463" spans="1:7">
      <c r="A463" s="19" t="s">
        <v>35</v>
      </c>
      <c r="B463" s="19" t="s">
        <v>368</v>
      </c>
      <c r="C463" s="7">
        <v>2018</v>
      </c>
      <c r="D463" s="7" t="s">
        <v>6</v>
      </c>
      <c r="E463" s="7" t="s">
        <v>266</v>
      </c>
      <c r="F463" s="103">
        <v>52.1</v>
      </c>
      <c r="G463" s="106"/>
    </row>
    <row r="464" spans="1:7">
      <c r="A464" s="20" t="s">
        <v>3</v>
      </c>
      <c r="B464" s="19" t="s">
        <v>336</v>
      </c>
      <c r="C464" s="7">
        <v>2019</v>
      </c>
      <c r="D464" s="7" t="s">
        <v>6</v>
      </c>
      <c r="E464" s="7" t="s">
        <v>266</v>
      </c>
      <c r="F464" s="104">
        <v>52</v>
      </c>
      <c r="G464" s="106"/>
    </row>
    <row r="465" spans="1:7">
      <c r="A465" s="20" t="s">
        <v>4</v>
      </c>
      <c r="B465" s="19" t="s">
        <v>337</v>
      </c>
      <c r="C465" s="7">
        <v>2019</v>
      </c>
      <c r="D465" s="7" t="s">
        <v>6</v>
      </c>
      <c r="E465" s="7" t="s">
        <v>266</v>
      </c>
      <c r="F465" s="107">
        <v>38.200000000000003</v>
      </c>
      <c r="G465" s="106"/>
    </row>
    <row r="466" spans="1:7">
      <c r="A466" s="19" t="s">
        <v>5</v>
      </c>
      <c r="B466" s="19" t="s">
        <v>338</v>
      </c>
      <c r="C466" s="7">
        <v>2019</v>
      </c>
      <c r="D466" s="7" t="s">
        <v>6</v>
      </c>
      <c r="E466" s="7" t="s">
        <v>266</v>
      </c>
      <c r="F466" s="107">
        <v>37.1</v>
      </c>
      <c r="G466" s="106"/>
    </row>
    <row r="467" spans="1:7">
      <c r="A467" s="19" t="s">
        <v>6</v>
      </c>
      <c r="B467" s="19" t="s">
        <v>339</v>
      </c>
      <c r="C467" s="7">
        <v>2019</v>
      </c>
      <c r="D467" s="7" t="s">
        <v>6</v>
      </c>
      <c r="E467" s="7" t="s">
        <v>266</v>
      </c>
      <c r="F467" s="107">
        <v>38.4</v>
      </c>
      <c r="G467" s="106"/>
    </row>
    <row r="468" spans="1:7">
      <c r="A468" s="19" t="s">
        <v>7</v>
      </c>
      <c r="B468" s="19" t="s">
        <v>340</v>
      </c>
      <c r="C468" s="7">
        <v>2019</v>
      </c>
      <c r="D468" s="7" t="s">
        <v>6</v>
      </c>
      <c r="E468" s="7" t="s">
        <v>266</v>
      </c>
      <c r="F468" s="107">
        <v>55.5</v>
      </c>
      <c r="G468" s="106"/>
    </row>
    <row r="469" spans="1:7">
      <c r="A469" s="19" t="s">
        <v>8</v>
      </c>
      <c r="B469" s="19" t="s">
        <v>341</v>
      </c>
      <c r="C469" s="7">
        <v>2019</v>
      </c>
      <c r="D469" s="7" t="s">
        <v>6</v>
      </c>
      <c r="E469" s="7" t="s">
        <v>266</v>
      </c>
      <c r="F469" s="107">
        <v>33.700000000000003</v>
      </c>
      <c r="G469" s="106"/>
    </row>
    <row r="470" spans="1:7">
      <c r="A470" s="19" t="s">
        <v>9</v>
      </c>
      <c r="B470" s="19" t="s">
        <v>342</v>
      </c>
      <c r="C470" s="7">
        <v>2019</v>
      </c>
      <c r="D470" s="7" t="s">
        <v>6</v>
      </c>
      <c r="E470" s="7" t="s">
        <v>266</v>
      </c>
      <c r="F470" s="107">
        <v>48.1</v>
      </c>
      <c r="G470" s="106"/>
    </row>
    <row r="471" spans="1:7">
      <c r="A471" s="19" t="s">
        <v>10</v>
      </c>
      <c r="B471" s="19" t="s">
        <v>343</v>
      </c>
      <c r="C471" s="7">
        <v>2019</v>
      </c>
      <c r="D471" s="7" t="s">
        <v>6</v>
      </c>
      <c r="E471" s="7" t="s">
        <v>266</v>
      </c>
      <c r="F471" s="107">
        <v>64.400000000000006</v>
      </c>
      <c r="G471" s="106"/>
    </row>
    <row r="472" spans="1:7">
      <c r="A472" s="19" t="s">
        <v>11</v>
      </c>
      <c r="B472" s="19" t="s">
        <v>344</v>
      </c>
      <c r="C472" s="7">
        <v>2019</v>
      </c>
      <c r="D472" s="7" t="s">
        <v>6</v>
      </c>
      <c r="E472" s="7" t="s">
        <v>266</v>
      </c>
      <c r="F472" s="107">
        <v>33.1</v>
      </c>
      <c r="G472" s="106"/>
    </row>
    <row r="473" spans="1:7">
      <c r="A473" s="19" t="s">
        <v>12</v>
      </c>
      <c r="B473" s="19" t="s">
        <v>345</v>
      </c>
      <c r="C473" s="7">
        <v>2019</v>
      </c>
      <c r="D473" s="7" t="s">
        <v>6</v>
      </c>
      <c r="E473" s="7" t="s">
        <v>266</v>
      </c>
      <c r="F473" s="107">
        <v>48.4</v>
      </c>
      <c r="G473" s="106"/>
    </row>
    <row r="474" spans="1:7">
      <c r="A474" s="19" t="s">
        <v>13</v>
      </c>
      <c r="B474" s="19" t="s">
        <v>346</v>
      </c>
      <c r="C474" s="7">
        <v>2019</v>
      </c>
      <c r="D474" s="7" t="s">
        <v>6</v>
      </c>
      <c r="E474" s="7" t="s">
        <v>266</v>
      </c>
      <c r="F474" s="107">
        <v>47.8</v>
      </c>
      <c r="G474" s="106"/>
    </row>
    <row r="475" spans="1:7">
      <c r="A475" s="19" t="s">
        <v>14</v>
      </c>
      <c r="B475" s="19" t="s">
        <v>347</v>
      </c>
      <c r="C475" s="7">
        <v>2019</v>
      </c>
      <c r="D475" s="7" t="s">
        <v>6</v>
      </c>
      <c r="E475" s="7" t="s">
        <v>266</v>
      </c>
      <c r="F475" s="107">
        <v>50.4</v>
      </c>
      <c r="G475" s="106"/>
    </row>
    <row r="476" spans="1:7">
      <c r="A476" s="19" t="s">
        <v>15</v>
      </c>
      <c r="B476" s="19" t="s">
        <v>348</v>
      </c>
      <c r="C476" s="7">
        <v>2019</v>
      </c>
      <c r="D476" s="7" t="s">
        <v>6</v>
      </c>
      <c r="E476" s="7" t="s">
        <v>266</v>
      </c>
      <c r="F476" s="107">
        <v>72.2</v>
      </c>
      <c r="G476" s="106"/>
    </row>
    <row r="477" spans="1:7">
      <c r="A477" s="19" t="s">
        <v>16</v>
      </c>
      <c r="B477" s="19" t="s">
        <v>349</v>
      </c>
      <c r="C477" s="7">
        <v>2019</v>
      </c>
      <c r="D477" s="7" t="s">
        <v>6</v>
      </c>
      <c r="E477" s="7" t="s">
        <v>266</v>
      </c>
      <c r="F477" s="107">
        <v>68.3</v>
      </c>
      <c r="G477" s="106"/>
    </row>
    <row r="478" spans="1:7">
      <c r="A478" s="19" t="s">
        <v>17</v>
      </c>
      <c r="B478" s="19" t="s">
        <v>350</v>
      </c>
      <c r="C478" s="7">
        <v>2019</v>
      </c>
      <c r="D478" s="7" t="s">
        <v>6</v>
      </c>
      <c r="E478" s="7" t="s">
        <v>266</v>
      </c>
      <c r="F478" s="107">
        <v>47.1</v>
      </c>
      <c r="G478" s="106"/>
    </row>
    <row r="479" spans="1:7">
      <c r="A479" s="19" t="s">
        <v>18</v>
      </c>
      <c r="B479" s="19" t="s">
        <v>351</v>
      </c>
      <c r="C479" s="7">
        <v>2019</v>
      </c>
      <c r="D479" s="7" t="s">
        <v>6</v>
      </c>
      <c r="E479" s="7" t="s">
        <v>266</v>
      </c>
      <c r="F479" s="107">
        <v>55.4</v>
      </c>
      <c r="G479" s="106"/>
    </row>
    <row r="480" spans="1:7">
      <c r="A480" s="19" t="s">
        <v>19</v>
      </c>
      <c r="B480" s="19" t="s">
        <v>352</v>
      </c>
      <c r="C480" s="7">
        <v>2019</v>
      </c>
      <c r="D480" s="7" t="s">
        <v>6</v>
      </c>
      <c r="E480" s="7" t="s">
        <v>266</v>
      </c>
      <c r="F480" s="107">
        <v>64.599999999999994</v>
      </c>
      <c r="G480" s="106"/>
    </row>
    <row r="481" spans="1:7">
      <c r="A481" s="19" t="s">
        <v>20</v>
      </c>
      <c r="B481" s="19" t="s">
        <v>353</v>
      </c>
      <c r="C481" s="7">
        <v>2019</v>
      </c>
      <c r="D481" s="7" t="s">
        <v>6</v>
      </c>
      <c r="E481" s="7" t="s">
        <v>266</v>
      </c>
      <c r="F481" s="107">
        <v>63.7</v>
      </c>
      <c r="G481" s="106"/>
    </row>
    <row r="482" spans="1:7">
      <c r="A482" s="19" t="s">
        <v>21</v>
      </c>
      <c r="B482" s="19" t="s">
        <v>354</v>
      </c>
      <c r="C482" s="7">
        <v>2019</v>
      </c>
      <c r="D482" s="7" t="s">
        <v>6</v>
      </c>
      <c r="E482" s="7" t="s">
        <v>266</v>
      </c>
      <c r="F482" s="107">
        <v>58</v>
      </c>
      <c r="G482" s="106"/>
    </row>
    <row r="483" spans="1:7">
      <c r="A483" s="19" t="s">
        <v>22</v>
      </c>
      <c r="B483" s="19" t="s">
        <v>355</v>
      </c>
      <c r="C483" s="7">
        <v>2019</v>
      </c>
      <c r="D483" s="7" t="s">
        <v>6</v>
      </c>
      <c r="E483" s="7" t="s">
        <v>266</v>
      </c>
      <c r="F483" s="107">
        <v>36.4</v>
      </c>
      <c r="G483" s="106"/>
    </row>
    <row r="484" spans="1:7">
      <c r="A484" s="19" t="s">
        <v>23</v>
      </c>
      <c r="B484" s="19" t="s">
        <v>356</v>
      </c>
      <c r="C484" s="7">
        <v>2019</v>
      </c>
      <c r="D484" s="7" t="s">
        <v>6</v>
      </c>
      <c r="E484" s="7" t="s">
        <v>266</v>
      </c>
      <c r="F484" s="107">
        <v>75.099999999999994</v>
      </c>
      <c r="G484" s="106"/>
    </row>
    <row r="485" spans="1:7">
      <c r="A485" s="19" t="s">
        <v>24</v>
      </c>
      <c r="B485" s="19" t="s">
        <v>357</v>
      </c>
      <c r="C485" s="7">
        <v>2019</v>
      </c>
      <c r="D485" s="7" t="s">
        <v>6</v>
      </c>
      <c r="E485" s="7" t="s">
        <v>266</v>
      </c>
      <c r="F485" s="107">
        <v>67</v>
      </c>
      <c r="G485" s="106"/>
    </row>
    <row r="486" spans="1:7">
      <c r="A486" s="19" t="s">
        <v>25</v>
      </c>
      <c r="B486" s="19" t="s">
        <v>358</v>
      </c>
      <c r="C486" s="7">
        <v>2019</v>
      </c>
      <c r="D486" s="7" t="s">
        <v>6</v>
      </c>
      <c r="E486" s="7" t="s">
        <v>266</v>
      </c>
      <c r="F486" s="107">
        <v>37.4</v>
      </c>
      <c r="G486" s="106"/>
    </row>
    <row r="487" spans="1:7">
      <c r="A487" s="19" t="s">
        <v>26</v>
      </c>
      <c r="B487" s="19" t="s">
        <v>359</v>
      </c>
      <c r="C487" s="7">
        <v>2019</v>
      </c>
      <c r="D487" s="7" t="s">
        <v>6</v>
      </c>
      <c r="E487" s="7" t="s">
        <v>266</v>
      </c>
      <c r="F487" s="107">
        <v>43.7</v>
      </c>
      <c r="G487" s="106"/>
    </row>
    <row r="488" spans="1:7">
      <c r="A488" s="19" t="s">
        <v>27</v>
      </c>
      <c r="B488" s="19" t="s">
        <v>360</v>
      </c>
      <c r="C488" s="7">
        <v>2019</v>
      </c>
      <c r="D488" s="7" t="s">
        <v>6</v>
      </c>
      <c r="E488" s="7" t="s">
        <v>266</v>
      </c>
      <c r="F488" s="107">
        <v>49.8</v>
      </c>
      <c r="G488" s="106"/>
    </row>
    <row r="489" spans="1:7">
      <c r="A489" s="19" t="s">
        <v>28</v>
      </c>
      <c r="B489" s="19" t="s">
        <v>361</v>
      </c>
      <c r="C489" s="7">
        <v>2019</v>
      </c>
      <c r="D489" s="7" t="s">
        <v>6</v>
      </c>
      <c r="E489" s="7" t="s">
        <v>266</v>
      </c>
      <c r="F489" s="107">
        <v>46.7</v>
      </c>
      <c r="G489" s="106"/>
    </row>
    <row r="490" spans="1:7">
      <c r="A490" s="19" t="s">
        <v>29</v>
      </c>
      <c r="B490" s="19" t="s">
        <v>362</v>
      </c>
      <c r="C490" s="7">
        <v>2019</v>
      </c>
      <c r="D490" s="7" t="s">
        <v>6</v>
      </c>
      <c r="E490" s="7" t="s">
        <v>266</v>
      </c>
      <c r="F490" s="107">
        <v>39.9</v>
      </c>
      <c r="G490" s="106"/>
    </row>
    <row r="491" spans="1:7">
      <c r="A491" s="19" t="s">
        <v>30</v>
      </c>
      <c r="B491" s="19" t="s">
        <v>363</v>
      </c>
      <c r="C491" s="7">
        <v>2019</v>
      </c>
      <c r="D491" s="7" t="s">
        <v>6</v>
      </c>
      <c r="E491" s="7" t="s">
        <v>266</v>
      </c>
      <c r="F491" s="107">
        <v>59.8</v>
      </c>
      <c r="G491" s="106"/>
    </row>
    <row r="492" spans="1:7">
      <c r="A492" s="19" t="s">
        <v>31</v>
      </c>
      <c r="B492" s="19" t="s">
        <v>364</v>
      </c>
      <c r="C492" s="7">
        <v>2019</v>
      </c>
      <c r="D492" s="7" t="s">
        <v>6</v>
      </c>
      <c r="E492" s="7" t="s">
        <v>266</v>
      </c>
      <c r="F492" s="107">
        <v>43.2</v>
      </c>
      <c r="G492" s="106"/>
    </row>
    <row r="493" spans="1:7">
      <c r="A493" s="19" t="s">
        <v>32</v>
      </c>
      <c r="B493" s="19" t="s">
        <v>365</v>
      </c>
      <c r="C493" s="7">
        <v>2019</v>
      </c>
      <c r="D493" s="7" t="s">
        <v>6</v>
      </c>
      <c r="E493" s="7" t="s">
        <v>266</v>
      </c>
      <c r="F493" s="107">
        <v>68.099999999999994</v>
      </c>
      <c r="G493" s="106"/>
    </row>
    <row r="494" spans="1:7">
      <c r="A494" s="19" t="s">
        <v>33</v>
      </c>
      <c r="B494" s="19" t="s">
        <v>366</v>
      </c>
      <c r="C494" s="7">
        <v>2019</v>
      </c>
      <c r="D494" s="7" t="s">
        <v>6</v>
      </c>
      <c r="E494" s="7" t="s">
        <v>266</v>
      </c>
      <c r="F494" s="107">
        <v>62.2</v>
      </c>
      <c r="G494" s="106"/>
    </row>
    <row r="495" spans="1:7">
      <c r="A495" s="19" t="s">
        <v>34</v>
      </c>
      <c r="B495" s="19" t="s">
        <v>367</v>
      </c>
      <c r="C495" s="7">
        <v>2019</v>
      </c>
      <c r="D495" s="7" t="s">
        <v>6</v>
      </c>
      <c r="E495" s="7" t="s">
        <v>266</v>
      </c>
      <c r="F495" s="107">
        <v>59.2</v>
      </c>
      <c r="G495" s="106"/>
    </row>
    <row r="496" spans="1:7">
      <c r="A496" s="19" t="s">
        <v>35</v>
      </c>
      <c r="B496" s="19" t="s">
        <v>368</v>
      </c>
      <c r="C496" s="7">
        <v>2019</v>
      </c>
      <c r="D496" s="7" t="s">
        <v>6</v>
      </c>
      <c r="E496" s="7" t="s">
        <v>266</v>
      </c>
      <c r="F496" s="107">
        <v>51.9</v>
      </c>
      <c r="G496" s="106"/>
    </row>
    <row r="497" spans="1:7">
      <c r="A497" s="20" t="s">
        <v>3</v>
      </c>
      <c r="B497" s="19" t="s">
        <v>336</v>
      </c>
      <c r="C497" s="7">
        <v>2020</v>
      </c>
      <c r="D497" s="7" t="s">
        <v>6</v>
      </c>
      <c r="E497" s="7" t="s">
        <v>266</v>
      </c>
      <c r="F497" s="104">
        <v>49.2</v>
      </c>
      <c r="G497" s="106"/>
    </row>
    <row r="498" spans="1:7">
      <c r="A498" s="20" t="s">
        <v>4</v>
      </c>
      <c r="B498" s="19" t="s">
        <v>337</v>
      </c>
      <c r="C498" s="7">
        <v>2020</v>
      </c>
      <c r="D498" s="7" t="s">
        <v>6</v>
      </c>
      <c r="E498" s="7" t="s">
        <v>266</v>
      </c>
      <c r="F498" s="103">
        <v>37.5</v>
      </c>
      <c r="G498" s="106"/>
    </row>
    <row r="499" spans="1:7">
      <c r="A499" s="19" t="s">
        <v>5</v>
      </c>
      <c r="B499" s="19" t="s">
        <v>338</v>
      </c>
      <c r="C499" s="7">
        <v>2020</v>
      </c>
      <c r="D499" s="7" t="s">
        <v>6</v>
      </c>
      <c r="E499" s="7" t="s">
        <v>266</v>
      </c>
      <c r="F499" s="103">
        <v>36.9</v>
      </c>
      <c r="G499" s="106"/>
    </row>
    <row r="500" spans="1:7">
      <c r="A500" s="19" t="s">
        <v>6</v>
      </c>
      <c r="B500" s="19" t="s">
        <v>339</v>
      </c>
      <c r="C500" s="7">
        <v>2020</v>
      </c>
      <c r="D500" s="7" t="s">
        <v>6</v>
      </c>
      <c r="E500" s="7" t="s">
        <v>266</v>
      </c>
      <c r="F500" s="103">
        <v>35.799999999999997</v>
      </c>
      <c r="G500" s="106"/>
    </row>
    <row r="501" spans="1:7">
      <c r="A501" s="19" t="s">
        <v>7</v>
      </c>
      <c r="B501" s="19" t="s">
        <v>340</v>
      </c>
      <c r="C501" s="7">
        <v>2020</v>
      </c>
      <c r="D501" s="7" t="s">
        <v>6</v>
      </c>
      <c r="E501" s="7" t="s">
        <v>266</v>
      </c>
      <c r="F501" s="103">
        <v>49.3</v>
      </c>
      <c r="G501" s="106"/>
    </row>
    <row r="502" spans="1:7">
      <c r="A502" s="19" t="s">
        <v>8</v>
      </c>
      <c r="B502" s="19" t="s">
        <v>341</v>
      </c>
      <c r="C502" s="7">
        <v>2020</v>
      </c>
      <c r="D502" s="7" t="s">
        <v>6</v>
      </c>
      <c r="E502" s="7" t="s">
        <v>266</v>
      </c>
      <c r="F502" s="103">
        <v>36.1</v>
      </c>
      <c r="G502" s="106"/>
    </row>
    <row r="503" spans="1:7">
      <c r="A503" s="19" t="s">
        <v>9</v>
      </c>
      <c r="B503" s="19" t="s">
        <v>342</v>
      </c>
      <c r="C503" s="7">
        <v>2020</v>
      </c>
      <c r="D503" s="7" t="s">
        <v>6</v>
      </c>
      <c r="E503" s="7" t="s">
        <v>266</v>
      </c>
      <c r="F503" s="103">
        <v>48.1</v>
      </c>
      <c r="G503" s="106"/>
    </row>
    <row r="504" spans="1:7">
      <c r="A504" s="19" t="s">
        <v>10</v>
      </c>
      <c r="B504" s="19" t="s">
        <v>343</v>
      </c>
      <c r="C504" s="7">
        <v>2020</v>
      </c>
      <c r="D504" s="7" t="s">
        <v>6</v>
      </c>
      <c r="E504" s="7" t="s">
        <v>266</v>
      </c>
      <c r="F504" s="103">
        <v>63</v>
      </c>
      <c r="G504" s="106"/>
    </row>
    <row r="505" spans="1:7">
      <c r="A505" s="19" t="s">
        <v>11</v>
      </c>
      <c r="B505" s="19" t="s">
        <v>344</v>
      </c>
      <c r="C505" s="7">
        <v>2020</v>
      </c>
      <c r="D505" s="7" t="s">
        <v>6</v>
      </c>
      <c r="E505" s="7" t="s">
        <v>266</v>
      </c>
      <c r="F505" s="103">
        <v>30.9</v>
      </c>
      <c r="G505" s="106"/>
    </row>
    <row r="506" spans="1:7">
      <c r="A506" s="19" t="s">
        <v>12</v>
      </c>
      <c r="B506" s="19" t="s">
        <v>345</v>
      </c>
      <c r="C506" s="7">
        <v>2020</v>
      </c>
      <c r="D506" s="7" t="s">
        <v>6</v>
      </c>
      <c r="E506" s="7" t="s">
        <v>266</v>
      </c>
      <c r="F506" s="103">
        <v>43.9</v>
      </c>
      <c r="G506" s="106"/>
    </row>
    <row r="507" spans="1:7">
      <c r="A507" s="19" t="s">
        <v>13</v>
      </c>
      <c r="B507" s="19" t="s">
        <v>346</v>
      </c>
      <c r="C507" s="7">
        <v>2020</v>
      </c>
      <c r="D507" s="7" t="s">
        <v>6</v>
      </c>
      <c r="E507" s="7" t="s">
        <v>266</v>
      </c>
      <c r="F507" s="103">
        <v>46.2</v>
      </c>
      <c r="G507" s="106"/>
    </row>
    <row r="508" spans="1:7">
      <c r="A508" s="19" t="s">
        <v>14</v>
      </c>
      <c r="B508" s="19" t="s">
        <v>347</v>
      </c>
      <c r="C508" s="7">
        <v>2020</v>
      </c>
      <c r="D508" s="7" t="s">
        <v>6</v>
      </c>
      <c r="E508" s="7" t="s">
        <v>266</v>
      </c>
      <c r="F508" s="103">
        <v>52.4</v>
      </c>
      <c r="G508" s="106"/>
    </row>
    <row r="509" spans="1:7">
      <c r="A509" s="19" t="s">
        <v>15</v>
      </c>
      <c r="B509" s="19" t="s">
        <v>348</v>
      </c>
      <c r="C509" s="7">
        <v>2020</v>
      </c>
      <c r="D509" s="7" t="s">
        <v>6</v>
      </c>
      <c r="E509" s="7" t="s">
        <v>266</v>
      </c>
      <c r="F509" s="103">
        <v>70</v>
      </c>
      <c r="G509" s="106"/>
    </row>
    <row r="510" spans="1:7">
      <c r="A510" s="19" t="s">
        <v>16</v>
      </c>
      <c r="B510" s="19" t="s">
        <v>349</v>
      </c>
      <c r="C510" s="7">
        <v>2020</v>
      </c>
      <c r="D510" s="7" t="s">
        <v>6</v>
      </c>
      <c r="E510" s="7" t="s">
        <v>266</v>
      </c>
      <c r="F510" s="103">
        <v>67.5</v>
      </c>
      <c r="G510" s="106"/>
    </row>
    <row r="511" spans="1:7">
      <c r="A511" s="19" t="s">
        <v>17</v>
      </c>
      <c r="B511" s="19" t="s">
        <v>350</v>
      </c>
      <c r="C511" s="7">
        <v>2020</v>
      </c>
      <c r="D511" s="7" t="s">
        <v>6</v>
      </c>
      <c r="E511" s="7" t="s">
        <v>266</v>
      </c>
      <c r="F511" s="103">
        <v>44.5</v>
      </c>
      <c r="G511" s="106"/>
    </row>
    <row r="512" spans="1:7">
      <c r="A512" s="19" t="s">
        <v>18</v>
      </c>
      <c r="B512" s="19" t="s">
        <v>351</v>
      </c>
      <c r="C512" s="7">
        <v>2020</v>
      </c>
      <c r="D512" s="7" t="s">
        <v>6</v>
      </c>
      <c r="E512" s="7" t="s">
        <v>266</v>
      </c>
      <c r="F512" s="103">
        <v>51</v>
      </c>
      <c r="G512" s="106"/>
    </row>
    <row r="513" spans="1:7">
      <c r="A513" s="19" t="s">
        <v>19</v>
      </c>
      <c r="B513" s="19" t="s">
        <v>352</v>
      </c>
      <c r="C513" s="7">
        <v>2020</v>
      </c>
      <c r="D513" s="7" t="s">
        <v>6</v>
      </c>
      <c r="E513" s="7" t="s">
        <v>266</v>
      </c>
      <c r="F513" s="103">
        <v>58.5</v>
      </c>
      <c r="G513" s="106"/>
    </row>
    <row r="514" spans="1:7">
      <c r="A514" s="19" t="s">
        <v>20</v>
      </c>
      <c r="B514" s="19" t="s">
        <v>353</v>
      </c>
      <c r="C514" s="7">
        <v>2020</v>
      </c>
      <c r="D514" s="7" t="s">
        <v>6</v>
      </c>
      <c r="E514" s="7" t="s">
        <v>266</v>
      </c>
      <c r="F514" s="103">
        <v>62</v>
      </c>
      <c r="G514" s="106"/>
    </row>
    <row r="515" spans="1:7">
      <c r="A515" s="19" t="s">
        <v>21</v>
      </c>
      <c r="B515" s="19" t="s">
        <v>354</v>
      </c>
      <c r="C515" s="7">
        <v>2020</v>
      </c>
      <c r="D515" s="7" t="s">
        <v>6</v>
      </c>
      <c r="E515" s="7" t="s">
        <v>266</v>
      </c>
      <c r="F515" s="103">
        <v>46</v>
      </c>
      <c r="G515" s="106"/>
    </row>
    <row r="516" spans="1:7">
      <c r="A516" s="19" t="s">
        <v>22</v>
      </c>
      <c r="B516" s="19" t="s">
        <v>355</v>
      </c>
      <c r="C516" s="7">
        <v>2020</v>
      </c>
      <c r="D516" s="7" t="s">
        <v>6</v>
      </c>
      <c r="E516" s="7" t="s">
        <v>266</v>
      </c>
      <c r="F516" s="103">
        <v>34.4</v>
      </c>
      <c r="G516" s="106"/>
    </row>
    <row r="517" spans="1:7">
      <c r="A517" s="19" t="s">
        <v>23</v>
      </c>
      <c r="B517" s="19" t="s">
        <v>356</v>
      </c>
      <c r="C517" s="7">
        <v>2020</v>
      </c>
      <c r="D517" s="7" t="s">
        <v>6</v>
      </c>
      <c r="E517" s="7" t="s">
        <v>266</v>
      </c>
      <c r="F517" s="103">
        <v>69.099999999999994</v>
      </c>
      <c r="G517" s="106"/>
    </row>
    <row r="518" spans="1:7">
      <c r="A518" s="19" t="s">
        <v>24</v>
      </c>
      <c r="B518" s="19" t="s">
        <v>357</v>
      </c>
      <c r="C518" s="7">
        <v>2020</v>
      </c>
      <c r="D518" s="7" t="s">
        <v>6</v>
      </c>
      <c r="E518" s="7" t="s">
        <v>266</v>
      </c>
      <c r="F518" s="103">
        <v>61.7</v>
      </c>
      <c r="G518" s="106"/>
    </row>
    <row r="519" spans="1:7">
      <c r="A519" s="19" t="s">
        <v>25</v>
      </c>
      <c r="B519" s="19" t="s">
        <v>358</v>
      </c>
      <c r="C519" s="7">
        <v>2020</v>
      </c>
      <c r="D519" s="7" t="s">
        <v>6</v>
      </c>
      <c r="E519" s="7" t="s">
        <v>266</v>
      </c>
      <c r="F519" s="103">
        <v>40.700000000000003</v>
      </c>
      <c r="G519" s="106"/>
    </row>
    <row r="520" spans="1:7">
      <c r="A520" s="19" t="s">
        <v>26</v>
      </c>
      <c r="B520" s="19" t="s">
        <v>359</v>
      </c>
      <c r="C520" s="7">
        <v>2020</v>
      </c>
      <c r="D520" s="7" t="s">
        <v>6</v>
      </c>
      <c r="E520" s="7" t="s">
        <v>266</v>
      </c>
      <c r="F520" s="103">
        <v>43.5</v>
      </c>
      <c r="G520" s="106"/>
    </row>
    <row r="521" spans="1:7">
      <c r="A521" s="19" t="s">
        <v>27</v>
      </c>
      <c r="B521" s="19" t="s">
        <v>360</v>
      </c>
      <c r="C521" s="7">
        <v>2020</v>
      </c>
      <c r="D521" s="7" t="s">
        <v>6</v>
      </c>
      <c r="E521" s="7" t="s">
        <v>266</v>
      </c>
      <c r="F521" s="103">
        <v>48.2</v>
      </c>
      <c r="G521" s="106"/>
    </row>
    <row r="522" spans="1:7">
      <c r="A522" s="19" t="s">
        <v>28</v>
      </c>
      <c r="B522" s="19" t="s">
        <v>361</v>
      </c>
      <c r="C522" s="7">
        <v>2020</v>
      </c>
      <c r="D522" s="7" t="s">
        <v>6</v>
      </c>
      <c r="E522" s="7" t="s">
        <v>266</v>
      </c>
      <c r="F522" s="103">
        <v>43.4</v>
      </c>
      <c r="G522" s="106"/>
    </row>
    <row r="523" spans="1:7">
      <c r="A523" s="19" t="s">
        <v>29</v>
      </c>
      <c r="B523" s="19" t="s">
        <v>362</v>
      </c>
      <c r="C523" s="7">
        <v>2020</v>
      </c>
      <c r="D523" s="7" t="s">
        <v>6</v>
      </c>
      <c r="E523" s="7" t="s">
        <v>266</v>
      </c>
      <c r="F523" s="103">
        <v>38.299999999999997</v>
      </c>
      <c r="G523" s="106"/>
    </row>
    <row r="524" spans="1:7">
      <c r="A524" s="19" t="s">
        <v>30</v>
      </c>
      <c r="B524" s="19" t="s">
        <v>363</v>
      </c>
      <c r="C524" s="7">
        <v>2020</v>
      </c>
      <c r="D524" s="7" t="s">
        <v>6</v>
      </c>
      <c r="E524" s="7" t="s">
        <v>266</v>
      </c>
      <c r="F524" s="103">
        <v>55.8</v>
      </c>
      <c r="G524" s="106"/>
    </row>
    <row r="525" spans="1:7">
      <c r="A525" s="19" t="s">
        <v>31</v>
      </c>
      <c r="B525" s="19" t="s">
        <v>364</v>
      </c>
      <c r="C525" s="7">
        <v>2020</v>
      </c>
      <c r="D525" s="7" t="s">
        <v>6</v>
      </c>
      <c r="E525" s="7" t="s">
        <v>266</v>
      </c>
      <c r="F525" s="103">
        <v>40.1</v>
      </c>
      <c r="G525" s="106"/>
    </row>
    <row r="526" spans="1:7">
      <c r="A526" s="19" t="s">
        <v>32</v>
      </c>
      <c r="B526" s="19" t="s">
        <v>365</v>
      </c>
      <c r="C526" s="7">
        <v>2020</v>
      </c>
      <c r="D526" s="7" t="s">
        <v>6</v>
      </c>
      <c r="E526" s="7" t="s">
        <v>266</v>
      </c>
      <c r="F526" s="103">
        <v>64.8</v>
      </c>
      <c r="G526" s="106"/>
    </row>
    <row r="527" spans="1:7">
      <c r="A527" s="19" t="s">
        <v>33</v>
      </c>
      <c r="B527" s="19" t="s">
        <v>366</v>
      </c>
      <c r="C527" s="7">
        <v>2020</v>
      </c>
      <c r="D527" s="7" t="s">
        <v>6</v>
      </c>
      <c r="E527" s="7" t="s">
        <v>266</v>
      </c>
      <c r="F527" s="103">
        <v>59.3</v>
      </c>
      <c r="G527" s="106"/>
    </row>
    <row r="528" spans="1:7">
      <c r="A528" s="19" t="s">
        <v>34</v>
      </c>
      <c r="B528" s="19" t="s">
        <v>367</v>
      </c>
      <c r="C528" s="7">
        <v>2020</v>
      </c>
      <c r="D528" s="7" t="s">
        <v>6</v>
      </c>
      <c r="E528" s="7" t="s">
        <v>266</v>
      </c>
      <c r="F528" s="103">
        <v>53.6</v>
      </c>
      <c r="G528" s="106"/>
    </row>
    <row r="529" spans="1:7">
      <c r="A529" s="19" t="s">
        <v>35</v>
      </c>
      <c r="B529" s="19" t="s">
        <v>368</v>
      </c>
      <c r="C529" s="7">
        <v>2020</v>
      </c>
      <c r="D529" s="7" t="s">
        <v>6</v>
      </c>
      <c r="E529" s="7" t="s">
        <v>266</v>
      </c>
      <c r="F529" s="103">
        <v>51.6</v>
      </c>
      <c r="G529" s="106"/>
    </row>
    <row r="530" spans="1:7">
      <c r="A530" s="20" t="s">
        <v>3</v>
      </c>
      <c r="B530" s="19" t="s">
        <v>336</v>
      </c>
      <c r="C530" s="7">
        <v>2021</v>
      </c>
      <c r="D530" s="7" t="s">
        <v>6</v>
      </c>
      <c r="E530" s="7" t="s">
        <v>266</v>
      </c>
      <c r="F530" s="104">
        <v>51.8</v>
      </c>
    </row>
    <row r="531" spans="1:7">
      <c r="A531" s="20" t="s">
        <v>4</v>
      </c>
      <c r="B531" s="19" t="s">
        <v>337</v>
      </c>
      <c r="C531" s="7">
        <v>2021</v>
      </c>
      <c r="D531" s="7" t="s">
        <v>6</v>
      </c>
      <c r="E531" s="7" t="s">
        <v>266</v>
      </c>
      <c r="F531" s="103">
        <v>37.6</v>
      </c>
    </row>
    <row r="532" spans="1:7">
      <c r="A532" s="19" t="s">
        <v>5</v>
      </c>
      <c r="B532" s="19" t="s">
        <v>338</v>
      </c>
      <c r="C532" s="7">
        <v>2021</v>
      </c>
      <c r="D532" s="7" t="s">
        <v>6</v>
      </c>
      <c r="E532" s="7" t="s">
        <v>266</v>
      </c>
      <c r="F532" s="103">
        <v>37.6</v>
      </c>
    </row>
    <row r="533" spans="1:7">
      <c r="A533" s="19" t="s">
        <v>6</v>
      </c>
      <c r="B533" s="19" t="s">
        <v>339</v>
      </c>
      <c r="C533" s="7">
        <v>2021</v>
      </c>
      <c r="D533" s="7" t="s">
        <v>6</v>
      </c>
      <c r="E533" s="7" t="s">
        <v>266</v>
      </c>
      <c r="F533" s="103">
        <v>35.299999999999997</v>
      </c>
    </row>
    <row r="534" spans="1:7">
      <c r="A534" s="19" t="s">
        <v>7</v>
      </c>
      <c r="B534" s="19" t="s">
        <v>340</v>
      </c>
      <c r="C534" s="7">
        <v>2021</v>
      </c>
      <c r="D534" s="7" t="s">
        <v>6</v>
      </c>
      <c r="E534" s="7" t="s">
        <v>266</v>
      </c>
      <c r="F534" s="103">
        <v>55.9</v>
      </c>
    </row>
    <row r="535" spans="1:7">
      <c r="A535" s="19" t="s">
        <v>8</v>
      </c>
      <c r="B535" s="19" t="s">
        <v>341</v>
      </c>
      <c r="C535" s="7">
        <v>2021</v>
      </c>
      <c r="D535" s="7" t="s">
        <v>6</v>
      </c>
      <c r="E535" s="7" t="s">
        <v>266</v>
      </c>
      <c r="F535" s="103">
        <v>35.299999999999997</v>
      </c>
    </row>
    <row r="536" spans="1:7">
      <c r="A536" s="19" t="s">
        <v>9</v>
      </c>
      <c r="B536" s="19" t="s">
        <v>342</v>
      </c>
      <c r="C536" s="7">
        <v>2021</v>
      </c>
      <c r="D536" s="7" t="s">
        <v>6</v>
      </c>
      <c r="E536" s="7" t="s">
        <v>266</v>
      </c>
      <c r="F536" s="103">
        <v>45.7</v>
      </c>
    </row>
    <row r="537" spans="1:7">
      <c r="A537" s="19" t="s">
        <v>10</v>
      </c>
      <c r="B537" s="19" t="s">
        <v>343</v>
      </c>
      <c r="C537" s="7">
        <v>2021</v>
      </c>
      <c r="D537" s="7" t="s">
        <v>6</v>
      </c>
      <c r="E537" s="7" t="s">
        <v>266</v>
      </c>
      <c r="F537" s="103">
        <v>67.2</v>
      </c>
    </row>
    <row r="538" spans="1:7">
      <c r="A538" s="19" t="s">
        <v>11</v>
      </c>
      <c r="B538" s="19" t="s">
        <v>344</v>
      </c>
      <c r="C538" s="7">
        <v>2021</v>
      </c>
      <c r="D538" s="7" t="s">
        <v>6</v>
      </c>
      <c r="E538" s="7" t="s">
        <v>266</v>
      </c>
      <c r="F538" s="103">
        <v>31.5</v>
      </c>
    </row>
    <row r="539" spans="1:7">
      <c r="A539" s="19" t="s">
        <v>12</v>
      </c>
      <c r="B539" s="19" t="s">
        <v>345</v>
      </c>
      <c r="C539" s="7">
        <v>2021</v>
      </c>
      <c r="D539" s="7" t="s">
        <v>6</v>
      </c>
      <c r="E539" s="7" t="s">
        <v>266</v>
      </c>
      <c r="F539" s="103">
        <v>49.1</v>
      </c>
    </row>
    <row r="540" spans="1:7">
      <c r="A540" s="19" t="s">
        <v>13</v>
      </c>
      <c r="B540" s="19" t="s">
        <v>346</v>
      </c>
      <c r="C540" s="7">
        <v>2021</v>
      </c>
      <c r="D540" s="7" t="s">
        <v>6</v>
      </c>
      <c r="E540" s="7" t="s">
        <v>266</v>
      </c>
      <c r="F540" s="103">
        <v>47.4</v>
      </c>
    </row>
    <row r="541" spans="1:7">
      <c r="A541" s="19" t="s">
        <v>14</v>
      </c>
      <c r="B541" s="19" t="s">
        <v>347</v>
      </c>
      <c r="C541" s="7">
        <v>2021</v>
      </c>
      <c r="D541" s="7" t="s">
        <v>6</v>
      </c>
      <c r="E541" s="7" t="s">
        <v>266</v>
      </c>
      <c r="F541" s="103">
        <v>53.8</v>
      </c>
    </row>
    <row r="542" spans="1:7">
      <c r="A542" s="19" t="s">
        <v>15</v>
      </c>
      <c r="B542" s="19" t="s">
        <v>348</v>
      </c>
      <c r="C542" s="7">
        <v>2021</v>
      </c>
      <c r="D542" s="7" t="s">
        <v>6</v>
      </c>
      <c r="E542" s="7" t="s">
        <v>266</v>
      </c>
      <c r="F542" s="103">
        <v>71.400000000000006</v>
      </c>
    </row>
    <row r="543" spans="1:7">
      <c r="A543" s="19" t="s">
        <v>16</v>
      </c>
      <c r="B543" s="19" t="s">
        <v>349</v>
      </c>
      <c r="C543" s="7">
        <v>2021</v>
      </c>
      <c r="D543" s="7" t="s">
        <v>6</v>
      </c>
      <c r="E543" s="7" t="s">
        <v>266</v>
      </c>
      <c r="F543" s="103">
        <v>69.400000000000006</v>
      </c>
    </row>
    <row r="544" spans="1:7">
      <c r="A544" s="19" t="s">
        <v>17</v>
      </c>
      <c r="B544" s="19" t="s">
        <v>350</v>
      </c>
      <c r="C544" s="7">
        <v>2021</v>
      </c>
      <c r="D544" s="7" t="s">
        <v>6</v>
      </c>
      <c r="E544" s="7" t="s">
        <v>266</v>
      </c>
      <c r="F544" s="103">
        <v>45</v>
      </c>
    </row>
    <row r="545" spans="1:6">
      <c r="A545" s="19" t="s">
        <v>18</v>
      </c>
      <c r="B545" s="19" t="s">
        <v>351</v>
      </c>
      <c r="C545" s="7">
        <v>2021</v>
      </c>
      <c r="D545" s="7" t="s">
        <v>6</v>
      </c>
      <c r="E545" s="7" t="s">
        <v>266</v>
      </c>
      <c r="F545" s="103">
        <v>55.1</v>
      </c>
    </row>
    <row r="546" spans="1:6">
      <c r="A546" s="19" t="s">
        <v>19</v>
      </c>
      <c r="B546" s="19" t="s">
        <v>352</v>
      </c>
      <c r="C546" s="7">
        <v>2021</v>
      </c>
      <c r="D546" s="7" t="s">
        <v>6</v>
      </c>
      <c r="E546" s="7" t="s">
        <v>266</v>
      </c>
      <c r="F546" s="103">
        <v>58.3</v>
      </c>
    </row>
    <row r="547" spans="1:6">
      <c r="A547" s="19" t="s">
        <v>20</v>
      </c>
      <c r="B547" s="19" t="s">
        <v>353</v>
      </c>
      <c r="C547" s="7">
        <v>2021</v>
      </c>
      <c r="D547" s="7" t="s">
        <v>6</v>
      </c>
      <c r="E547" s="7" t="s">
        <v>266</v>
      </c>
      <c r="F547" s="103">
        <v>64.599999999999994</v>
      </c>
    </row>
    <row r="548" spans="1:6">
      <c r="A548" s="19" t="s">
        <v>21</v>
      </c>
      <c r="B548" s="19" t="s">
        <v>354</v>
      </c>
      <c r="C548" s="7">
        <v>2021</v>
      </c>
      <c r="D548" s="7" t="s">
        <v>6</v>
      </c>
      <c r="E548" s="7" t="s">
        <v>266</v>
      </c>
      <c r="F548" s="103">
        <v>56.4</v>
      </c>
    </row>
    <row r="549" spans="1:6">
      <c r="A549" s="19" t="s">
        <v>22</v>
      </c>
      <c r="B549" s="19" t="s">
        <v>355</v>
      </c>
      <c r="C549" s="7">
        <v>2021</v>
      </c>
      <c r="D549" s="7" t="s">
        <v>6</v>
      </c>
      <c r="E549" s="7" t="s">
        <v>266</v>
      </c>
      <c r="F549" s="103">
        <v>36.1</v>
      </c>
    </row>
    <row r="550" spans="1:6">
      <c r="A550" s="19" t="s">
        <v>23</v>
      </c>
      <c r="B550" s="19" t="s">
        <v>356</v>
      </c>
      <c r="C550" s="7">
        <v>2021</v>
      </c>
      <c r="D550" s="7" t="s">
        <v>6</v>
      </c>
      <c r="E550" s="7" t="s">
        <v>266</v>
      </c>
      <c r="F550" s="103">
        <v>73.8</v>
      </c>
    </row>
    <row r="551" spans="1:6">
      <c r="A551" s="19" t="s">
        <v>24</v>
      </c>
      <c r="B551" s="19" t="s">
        <v>357</v>
      </c>
      <c r="C551" s="7">
        <v>2021</v>
      </c>
      <c r="D551" s="7" t="s">
        <v>6</v>
      </c>
      <c r="E551" s="7" t="s">
        <v>266</v>
      </c>
      <c r="F551" s="103">
        <v>66.3</v>
      </c>
    </row>
    <row r="552" spans="1:6">
      <c r="A552" s="19" t="s">
        <v>25</v>
      </c>
      <c r="B552" s="19" t="s">
        <v>358</v>
      </c>
      <c r="C552" s="7">
        <v>2021</v>
      </c>
      <c r="D552" s="7" t="s">
        <v>6</v>
      </c>
      <c r="E552" s="7" t="s">
        <v>266</v>
      </c>
      <c r="F552" s="103">
        <v>41.8</v>
      </c>
    </row>
    <row r="553" spans="1:6">
      <c r="A553" s="19" t="s">
        <v>26</v>
      </c>
      <c r="B553" s="19" t="s">
        <v>359</v>
      </c>
      <c r="C553" s="7">
        <v>2021</v>
      </c>
      <c r="D553" s="7" t="s">
        <v>6</v>
      </c>
      <c r="E553" s="7" t="s">
        <v>266</v>
      </c>
      <c r="F553" s="103">
        <v>44</v>
      </c>
    </row>
    <row r="554" spans="1:6">
      <c r="A554" s="19" t="s">
        <v>27</v>
      </c>
      <c r="B554" s="19" t="s">
        <v>360</v>
      </c>
      <c r="C554" s="7">
        <v>2021</v>
      </c>
      <c r="D554" s="7" t="s">
        <v>6</v>
      </c>
      <c r="E554" s="7" t="s">
        <v>266</v>
      </c>
      <c r="F554" s="103">
        <v>51.8</v>
      </c>
    </row>
    <row r="555" spans="1:6">
      <c r="A555" s="19" t="s">
        <v>28</v>
      </c>
      <c r="B555" s="19" t="s">
        <v>361</v>
      </c>
      <c r="C555" s="7">
        <v>2021</v>
      </c>
      <c r="D555" s="7" t="s">
        <v>6</v>
      </c>
      <c r="E555" s="7" t="s">
        <v>266</v>
      </c>
      <c r="F555" s="103">
        <v>44.4</v>
      </c>
    </row>
    <row r="556" spans="1:6">
      <c r="A556" s="19" t="s">
        <v>29</v>
      </c>
      <c r="B556" s="19" t="s">
        <v>362</v>
      </c>
      <c r="C556" s="7">
        <v>2021</v>
      </c>
      <c r="D556" s="7" t="s">
        <v>6</v>
      </c>
      <c r="E556" s="7" t="s">
        <v>266</v>
      </c>
      <c r="F556" s="103">
        <v>39.200000000000003</v>
      </c>
    </row>
    <row r="557" spans="1:6">
      <c r="A557" s="19" t="s">
        <v>30</v>
      </c>
      <c r="B557" s="19" t="s">
        <v>363</v>
      </c>
      <c r="C557" s="7">
        <v>2021</v>
      </c>
      <c r="D557" s="7" t="s">
        <v>6</v>
      </c>
      <c r="E557" s="7" t="s">
        <v>266</v>
      </c>
      <c r="F557" s="103">
        <v>58.2</v>
      </c>
    </row>
    <row r="558" spans="1:6">
      <c r="A558" s="19" t="s">
        <v>31</v>
      </c>
      <c r="B558" s="19" t="s">
        <v>364</v>
      </c>
      <c r="C558" s="7">
        <v>2021</v>
      </c>
      <c r="D558" s="7" t="s">
        <v>6</v>
      </c>
      <c r="E558" s="7" t="s">
        <v>266</v>
      </c>
      <c r="F558" s="103">
        <v>43</v>
      </c>
    </row>
    <row r="559" spans="1:6">
      <c r="A559" s="19" t="s">
        <v>32</v>
      </c>
      <c r="B559" s="19" t="s">
        <v>365</v>
      </c>
      <c r="C559" s="7">
        <v>2021</v>
      </c>
      <c r="D559" s="7" t="s">
        <v>6</v>
      </c>
      <c r="E559" s="7" t="s">
        <v>266</v>
      </c>
      <c r="F559" s="103">
        <v>69</v>
      </c>
    </row>
    <row r="560" spans="1:6">
      <c r="A560" s="19" t="s">
        <v>33</v>
      </c>
      <c r="B560" s="19" t="s">
        <v>366</v>
      </c>
      <c r="C560" s="7">
        <v>2021</v>
      </c>
      <c r="D560" s="7" t="s">
        <v>6</v>
      </c>
      <c r="E560" s="7" t="s">
        <v>266</v>
      </c>
      <c r="F560" s="103">
        <v>64.7</v>
      </c>
    </row>
    <row r="561" spans="1:6">
      <c r="A561" s="19" t="s">
        <v>34</v>
      </c>
      <c r="B561" s="19" t="s">
        <v>367</v>
      </c>
      <c r="C561" s="7">
        <v>2021</v>
      </c>
      <c r="D561" s="7" t="s">
        <v>6</v>
      </c>
      <c r="E561" s="7" t="s">
        <v>266</v>
      </c>
      <c r="F561" s="103">
        <v>57.9</v>
      </c>
    </row>
    <row r="562" spans="1:6">
      <c r="A562" s="19" t="s">
        <v>35</v>
      </c>
      <c r="B562" s="19" t="s">
        <v>368</v>
      </c>
      <c r="C562" s="7">
        <v>2021</v>
      </c>
      <c r="D562" s="7" t="s">
        <v>6</v>
      </c>
      <c r="E562" s="7" t="s">
        <v>266</v>
      </c>
      <c r="F562" s="103">
        <v>52.9</v>
      </c>
    </row>
  </sheetData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sheetPr>
    <outlinePr summaryBelow="0" summaryRight="0"/>
  </sheetPr>
  <dimension ref="A1:F67"/>
  <sheetViews>
    <sheetView workbookViewId="0"/>
  </sheetViews>
  <sheetFormatPr baseColWidth="10" defaultColWidth="12.6640625" defaultRowHeight="15.75" customHeight="1"/>
  <sheetData>
    <row r="1" spans="1:6">
      <c r="A1" s="19" t="s">
        <v>1</v>
      </c>
      <c r="B1" s="19" t="s">
        <v>334</v>
      </c>
      <c r="C1" s="19" t="s">
        <v>0</v>
      </c>
      <c r="D1" s="19" t="s">
        <v>37</v>
      </c>
      <c r="E1" s="19" t="s">
        <v>39</v>
      </c>
      <c r="F1" s="100" t="s">
        <v>335</v>
      </c>
    </row>
    <row r="2" spans="1:6">
      <c r="A2" s="20" t="s">
        <v>3</v>
      </c>
      <c r="B2" s="19" t="s">
        <v>336</v>
      </c>
      <c r="C2" s="7">
        <v>2009</v>
      </c>
      <c r="D2" s="9" t="s">
        <v>6</v>
      </c>
      <c r="E2" s="9" t="s">
        <v>271</v>
      </c>
      <c r="F2" s="7">
        <v>7.77</v>
      </c>
    </row>
    <row r="3" spans="1:6">
      <c r="A3" s="20" t="s">
        <v>4</v>
      </c>
      <c r="B3" s="19" t="s">
        <v>337</v>
      </c>
      <c r="C3" s="7">
        <v>2009</v>
      </c>
      <c r="D3" s="9" t="s">
        <v>6</v>
      </c>
      <c r="E3" s="9" t="s">
        <v>271</v>
      </c>
      <c r="F3" s="23">
        <v>6.1840000000000002</v>
      </c>
    </row>
    <row r="4" spans="1:6">
      <c r="A4" s="19" t="s">
        <v>5</v>
      </c>
      <c r="B4" s="19" t="s">
        <v>338</v>
      </c>
      <c r="C4" s="7">
        <v>2009</v>
      </c>
      <c r="D4" s="9" t="s">
        <v>6</v>
      </c>
      <c r="E4" s="9" t="s">
        <v>271</v>
      </c>
      <c r="F4" s="23">
        <v>6.3179999999999996</v>
      </c>
    </row>
    <row r="5" spans="1:6">
      <c r="A5" s="19" t="s">
        <v>6</v>
      </c>
      <c r="B5" s="19" t="s">
        <v>339</v>
      </c>
      <c r="C5" s="7">
        <v>2009</v>
      </c>
      <c r="D5" s="9" t="s">
        <v>6</v>
      </c>
      <c r="E5" s="9" t="s">
        <v>271</v>
      </c>
      <c r="F5" s="23">
        <v>2.5768</v>
      </c>
    </row>
    <row r="6" spans="1:6">
      <c r="A6" s="19" t="s">
        <v>7</v>
      </c>
      <c r="B6" s="19" t="s">
        <v>340</v>
      </c>
      <c r="C6" s="7">
        <v>2009</v>
      </c>
      <c r="D6" s="9" t="s">
        <v>6</v>
      </c>
      <c r="E6" s="9" t="s">
        <v>271</v>
      </c>
      <c r="F6" s="23">
        <v>7.2046000000000001</v>
      </c>
    </row>
    <row r="7" spans="1:6">
      <c r="A7" s="19" t="s">
        <v>8</v>
      </c>
      <c r="B7" s="19" t="s">
        <v>341</v>
      </c>
      <c r="C7" s="7">
        <v>2009</v>
      </c>
      <c r="D7" s="9" t="s">
        <v>6</v>
      </c>
      <c r="E7" s="9" t="s">
        <v>271</v>
      </c>
      <c r="F7" s="23">
        <v>3.8355999999999999</v>
      </c>
    </row>
    <row r="8" spans="1:6">
      <c r="A8" s="19" t="s">
        <v>9</v>
      </c>
      <c r="B8" s="19" t="s">
        <v>342</v>
      </c>
      <c r="C8" s="7">
        <v>2009</v>
      </c>
      <c r="D8" s="9" t="s">
        <v>6</v>
      </c>
      <c r="E8" s="9" t="s">
        <v>271</v>
      </c>
      <c r="F8" s="23">
        <v>4.4672000000000001</v>
      </c>
    </row>
    <row r="9" spans="1:6">
      <c r="A9" s="19" t="s">
        <v>10</v>
      </c>
      <c r="B9" s="19" t="s">
        <v>343</v>
      </c>
      <c r="C9" s="7">
        <v>2009</v>
      </c>
      <c r="D9" s="9" t="s">
        <v>6</v>
      </c>
      <c r="E9" s="9" t="s">
        <v>271</v>
      </c>
      <c r="F9" s="23">
        <v>4.6421000000000001</v>
      </c>
    </row>
    <row r="10" spans="1:6">
      <c r="A10" s="19" t="s">
        <v>11</v>
      </c>
      <c r="B10" s="19" t="s">
        <v>344</v>
      </c>
      <c r="C10" s="7">
        <v>2009</v>
      </c>
      <c r="D10" s="9" t="s">
        <v>6</v>
      </c>
      <c r="E10" s="9" t="s">
        <v>271</v>
      </c>
      <c r="F10" s="23">
        <v>2.8275999999999999</v>
      </c>
    </row>
    <row r="11" spans="1:6">
      <c r="A11" s="19" t="s">
        <v>12</v>
      </c>
      <c r="B11" s="19" t="s">
        <v>345</v>
      </c>
      <c r="C11" s="7">
        <v>2009</v>
      </c>
      <c r="D11" s="9" t="s">
        <v>6</v>
      </c>
      <c r="E11" s="9" t="s">
        <v>271</v>
      </c>
      <c r="F11" s="23">
        <v>15.8392</v>
      </c>
    </row>
    <row r="12" spans="1:6">
      <c r="A12" s="19" t="s">
        <v>13</v>
      </c>
      <c r="B12" s="19" t="s">
        <v>346</v>
      </c>
      <c r="C12" s="7">
        <v>2009</v>
      </c>
      <c r="D12" s="9" t="s">
        <v>6</v>
      </c>
      <c r="E12" s="9" t="s">
        <v>271</v>
      </c>
      <c r="F12" s="23">
        <v>3.1459000000000001</v>
      </c>
    </row>
    <row r="13" spans="1:6">
      <c r="A13" s="19" t="s">
        <v>14</v>
      </c>
      <c r="B13" s="19" t="s">
        <v>347</v>
      </c>
      <c r="C13" s="7">
        <v>2009</v>
      </c>
      <c r="D13" s="9" t="s">
        <v>6</v>
      </c>
      <c r="E13" s="9" t="s">
        <v>271</v>
      </c>
      <c r="F13" s="23">
        <v>4.4534000000000002</v>
      </c>
    </row>
    <row r="14" spans="1:6">
      <c r="A14" s="19" t="s">
        <v>15</v>
      </c>
      <c r="B14" s="19" t="s">
        <v>348</v>
      </c>
      <c r="C14" s="7">
        <v>2009</v>
      </c>
      <c r="D14" s="9" t="s">
        <v>6</v>
      </c>
      <c r="E14" s="9" t="s">
        <v>271</v>
      </c>
      <c r="F14" s="23">
        <v>9.1757000000000009</v>
      </c>
    </row>
    <row r="15" spans="1:6">
      <c r="A15" s="19" t="s">
        <v>16</v>
      </c>
      <c r="B15" s="19" t="s">
        <v>349</v>
      </c>
      <c r="C15" s="7">
        <v>2009</v>
      </c>
      <c r="D15" s="9" t="s">
        <v>6</v>
      </c>
      <c r="E15" s="9" t="s">
        <v>271</v>
      </c>
      <c r="F15" s="23">
        <v>7.4259000000000004</v>
      </c>
    </row>
    <row r="16" spans="1:6">
      <c r="A16" s="19" t="s">
        <v>17</v>
      </c>
      <c r="B16" s="19" t="s">
        <v>350</v>
      </c>
      <c r="C16" s="7">
        <v>2009</v>
      </c>
      <c r="D16" s="9" t="s">
        <v>6</v>
      </c>
      <c r="E16" s="9" t="s">
        <v>271</v>
      </c>
      <c r="F16" s="23">
        <v>6.9890999999999996</v>
      </c>
    </row>
    <row r="17" spans="1:6">
      <c r="A17" s="19" t="s">
        <v>18</v>
      </c>
      <c r="B17" s="19" t="s">
        <v>351</v>
      </c>
      <c r="C17" s="7">
        <v>2009</v>
      </c>
      <c r="D17" s="9" t="s">
        <v>6</v>
      </c>
      <c r="E17" s="9" t="s">
        <v>271</v>
      </c>
      <c r="F17" s="23">
        <v>13.9697</v>
      </c>
    </row>
    <row r="18" spans="1:6">
      <c r="A18" s="19" t="s">
        <v>19</v>
      </c>
      <c r="B18" s="19" t="s">
        <v>352</v>
      </c>
      <c r="C18" s="7">
        <v>2009</v>
      </c>
      <c r="D18" s="9" t="s">
        <v>6</v>
      </c>
      <c r="E18" s="9" t="s">
        <v>271</v>
      </c>
      <c r="F18" s="23">
        <v>3.6570999999999998</v>
      </c>
    </row>
    <row r="19" spans="1:6">
      <c r="A19" s="19" t="s">
        <v>20</v>
      </c>
      <c r="B19" s="19" t="s">
        <v>353</v>
      </c>
      <c r="C19" s="7">
        <v>2009</v>
      </c>
      <c r="D19" s="9" t="s">
        <v>6</v>
      </c>
      <c r="E19" s="9" t="s">
        <v>271</v>
      </c>
      <c r="F19" s="23">
        <v>5.7934999999999999</v>
      </c>
    </row>
    <row r="20" spans="1:6">
      <c r="A20" s="19" t="s">
        <v>21</v>
      </c>
      <c r="B20" s="19" t="s">
        <v>354</v>
      </c>
      <c r="C20" s="7">
        <v>2009</v>
      </c>
      <c r="D20" s="9" t="s">
        <v>6</v>
      </c>
      <c r="E20" s="9" t="s">
        <v>271</v>
      </c>
      <c r="F20" s="23">
        <v>3.5731999999999999</v>
      </c>
    </row>
    <row r="21" spans="1:6">
      <c r="A21" s="19" t="s">
        <v>22</v>
      </c>
      <c r="B21" s="19" t="s">
        <v>355</v>
      </c>
      <c r="C21" s="7">
        <v>2009</v>
      </c>
      <c r="D21" s="9" t="s">
        <v>6</v>
      </c>
      <c r="E21" s="9" t="s">
        <v>271</v>
      </c>
      <c r="F21" s="23">
        <v>6.8883999999999999</v>
      </c>
    </row>
    <row r="22" spans="1:6">
      <c r="A22" s="19" t="s">
        <v>23</v>
      </c>
      <c r="B22" s="19" t="s">
        <v>356</v>
      </c>
      <c r="C22" s="7">
        <v>2009</v>
      </c>
      <c r="D22" s="9" t="s">
        <v>6</v>
      </c>
      <c r="E22" s="9" t="s">
        <v>271</v>
      </c>
      <c r="F22" s="23">
        <v>10.9346</v>
      </c>
    </row>
    <row r="23" spans="1:6">
      <c r="A23" s="19" t="s">
        <v>24</v>
      </c>
      <c r="B23" s="19" t="s">
        <v>357</v>
      </c>
      <c r="C23" s="7">
        <v>2009</v>
      </c>
      <c r="D23" s="9" t="s">
        <v>6</v>
      </c>
      <c r="E23" s="9" t="s">
        <v>271</v>
      </c>
      <c r="F23" s="23">
        <v>7.9029999999999996</v>
      </c>
    </row>
    <row r="24" spans="1:6">
      <c r="A24" s="19" t="s">
        <v>25</v>
      </c>
      <c r="B24" s="19" t="s">
        <v>358</v>
      </c>
      <c r="C24" s="7">
        <v>2009</v>
      </c>
      <c r="D24" s="9" t="s">
        <v>6</v>
      </c>
      <c r="E24" s="9" t="s">
        <v>271</v>
      </c>
      <c r="F24" s="23">
        <v>4.7477999999999998</v>
      </c>
    </row>
    <row r="25" spans="1:6">
      <c r="A25" s="19" t="s">
        <v>26</v>
      </c>
      <c r="B25" s="19" t="s">
        <v>359</v>
      </c>
      <c r="C25" s="7">
        <v>2009</v>
      </c>
      <c r="D25" s="9" t="s">
        <v>6</v>
      </c>
      <c r="E25" s="9" t="s">
        <v>271</v>
      </c>
      <c r="F25" s="23">
        <v>5.8250000000000002</v>
      </c>
    </row>
    <row r="26" spans="1:6">
      <c r="A26" s="19" t="s">
        <v>27</v>
      </c>
      <c r="B26" s="19" t="s">
        <v>360</v>
      </c>
      <c r="C26" s="7">
        <v>2009</v>
      </c>
      <c r="D26" s="9" t="s">
        <v>6</v>
      </c>
      <c r="E26" s="9" t="s">
        <v>271</v>
      </c>
      <c r="F26" s="23">
        <v>4.9873000000000003</v>
      </c>
    </row>
    <row r="27" spans="1:6">
      <c r="A27" s="19" t="s">
        <v>28</v>
      </c>
      <c r="B27" s="19" t="s">
        <v>361</v>
      </c>
      <c r="C27" s="7">
        <v>2009</v>
      </c>
      <c r="D27" s="9" t="s">
        <v>6</v>
      </c>
      <c r="E27" s="9" t="s">
        <v>271</v>
      </c>
      <c r="F27" s="23">
        <v>3.0623999999999998</v>
      </c>
    </row>
    <row r="28" spans="1:6">
      <c r="A28" s="19" t="s">
        <v>29</v>
      </c>
      <c r="B28" s="19" t="s">
        <v>362</v>
      </c>
      <c r="C28" s="7">
        <v>2009</v>
      </c>
      <c r="D28" s="9" t="s">
        <v>6</v>
      </c>
      <c r="E28" s="9" t="s">
        <v>271</v>
      </c>
      <c r="F28" s="23">
        <v>3.2164999999999999</v>
      </c>
    </row>
    <row r="29" spans="1:6">
      <c r="A29" s="19" t="s">
        <v>30</v>
      </c>
      <c r="B29" s="19" t="s">
        <v>363</v>
      </c>
      <c r="C29" s="7">
        <v>2009</v>
      </c>
      <c r="D29" s="9" t="s">
        <v>6</v>
      </c>
      <c r="E29" s="9" t="s">
        <v>271</v>
      </c>
      <c r="F29" s="23">
        <v>6.1628999999999996</v>
      </c>
    </row>
    <row r="30" spans="1:6">
      <c r="A30" s="19" t="s">
        <v>31</v>
      </c>
      <c r="B30" s="19" t="s">
        <v>364</v>
      </c>
      <c r="C30" s="7">
        <v>2009</v>
      </c>
      <c r="D30" s="9" t="s">
        <v>6</v>
      </c>
      <c r="E30" s="9" t="s">
        <v>271</v>
      </c>
      <c r="F30" s="23">
        <v>3.5644999999999998</v>
      </c>
    </row>
    <row r="31" spans="1:6">
      <c r="A31" s="19" t="s">
        <v>32</v>
      </c>
      <c r="B31" s="19" t="s">
        <v>365</v>
      </c>
      <c r="C31" s="7">
        <v>2009</v>
      </c>
      <c r="D31" s="9" t="s">
        <v>6</v>
      </c>
      <c r="E31" s="9" t="s">
        <v>271</v>
      </c>
      <c r="F31" s="23">
        <v>5.9031000000000002</v>
      </c>
    </row>
    <row r="32" spans="1:6">
      <c r="A32" s="19" t="s">
        <v>33</v>
      </c>
      <c r="B32" s="19" t="s">
        <v>366</v>
      </c>
      <c r="C32" s="7">
        <v>2009</v>
      </c>
      <c r="D32" s="9" t="s">
        <v>6</v>
      </c>
      <c r="E32" s="9" t="s">
        <v>271</v>
      </c>
      <c r="F32" s="23">
        <v>5.2793999999999999</v>
      </c>
    </row>
    <row r="33" spans="1:6">
      <c r="A33" s="19" t="s">
        <v>34</v>
      </c>
      <c r="B33" s="19" t="s">
        <v>367</v>
      </c>
      <c r="C33" s="7">
        <v>2009</v>
      </c>
      <c r="D33" s="9" t="s">
        <v>6</v>
      </c>
      <c r="E33" s="9" t="s">
        <v>271</v>
      </c>
      <c r="F33" s="23">
        <v>8.3419000000000008</v>
      </c>
    </row>
    <row r="34" spans="1:6">
      <c r="A34" s="19" t="s">
        <v>35</v>
      </c>
      <c r="B34" s="19" t="s">
        <v>368</v>
      </c>
      <c r="C34" s="7">
        <v>2009</v>
      </c>
      <c r="D34" s="9" t="s">
        <v>6</v>
      </c>
      <c r="E34" s="9" t="s">
        <v>271</v>
      </c>
      <c r="F34" s="23">
        <v>3.5068000000000001</v>
      </c>
    </row>
    <row r="35" spans="1:6">
      <c r="A35" s="20" t="s">
        <v>3</v>
      </c>
      <c r="B35" s="19" t="s">
        <v>336</v>
      </c>
      <c r="C35" s="7">
        <v>2019</v>
      </c>
      <c r="D35" s="9" t="s">
        <v>6</v>
      </c>
      <c r="E35" s="9" t="s">
        <v>271</v>
      </c>
      <c r="F35" s="7">
        <v>10.3</v>
      </c>
    </row>
    <row r="36" spans="1:6">
      <c r="A36" s="20" t="s">
        <v>4</v>
      </c>
      <c r="B36" s="19" t="s">
        <v>337</v>
      </c>
      <c r="C36" s="7">
        <v>2019</v>
      </c>
      <c r="D36" s="9" t="s">
        <v>6</v>
      </c>
      <c r="E36" s="9" t="s">
        <v>271</v>
      </c>
      <c r="F36" s="23">
        <v>4.0632999999999999</v>
      </c>
    </row>
    <row r="37" spans="1:6">
      <c r="A37" s="19" t="s">
        <v>5</v>
      </c>
      <c r="B37" s="19" t="s">
        <v>338</v>
      </c>
      <c r="C37" s="7">
        <v>2019</v>
      </c>
      <c r="D37" s="9" t="s">
        <v>6</v>
      </c>
      <c r="E37" s="9" t="s">
        <v>271</v>
      </c>
      <c r="F37" s="23">
        <v>5.4672000000000001</v>
      </c>
    </row>
    <row r="38" spans="1:6">
      <c r="A38" s="19" t="s">
        <v>6</v>
      </c>
      <c r="B38" s="19" t="s">
        <v>339</v>
      </c>
      <c r="C38" s="7">
        <v>2019</v>
      </c>
      <c r="D38" s="9" t="s">
        <v>6</v>
      </c>
      <c r="E38" s="9" t="s">
        <v>271</v>
      </c>
      <c r="F38" s="23">
        <v>4.78</v>
      </c>
    </row>
    <row r="39" spans="1:6">
      <c r="A39" s="19" t="s">
        <v>7</v>
      </c>
      <c r="B39" s="19" t="s">
        <v>340</v>
      </c>
      <c r="C39" s="7">
        <v>2019</v>
      </c>
      <c r="D39" s="9" t="s">
        <v>6</v>
      </c>
      <c r="E39" s="9" t="s">
        <v>271</v>
      </c>
      <c r="F39" s="23">
        <v>4.6999000000000004</v>
      </c>
    </row>
    <row r="40" spans="1:6">
      <c r="A40" s="19" t="s">
        <v>8</v>
      </c>
      <c r="B40" s="19" t="s">
        <v>341</v>
      </c>
      <c r="C40" s="7">
        <v>2019</v>
      </c>
      <c r="D40" s="9" t="s">
        <v>6</v>
      </c>
      <c r="E40" s="9" t="s">
        <v>271</v>
      </c>
      <c r="F40" s="23">
        <v>4.5545999999999998</v>
      </c>
    </row>
    <row r="41" spans="1:6">
      <c r="A41" s="19" t="s">
        <v>9</v>
      </c>
      <c r="B41" s="19" t="s">
        <v>342</v>
      </c>
      <c r="C41" s="7">
        <v>2019</v>
      </c>
      <c r="D41" s="9" t="s">
        <v>6</v>
      </c>
      <c r="E41" s="9" t="s">
        <v>271</v>
      </c>
      <c r="F41" s="23">
        <v>2.7957000000000001</v>
      </c>
    </row>
    <row r="42" spans="1:6">
      <c r="A42" s="19" t="s">
        <v>10</v>
      </c>
      <c r="B42" s="19" t="s">
        <v>343</v>
      </c>
      <c r="C42" s="7">
        <v>2019</v>
      </c>
      <c r="D42" s="9" t="s">
        <v>6</v>
      </c>
      <c r="E42" s="9" t="s">
        <v>271</v>
      </c>
      <c r="F42" s="23">
        <v>8.3455999999999992</v>
      </c>
    </row>
    <row r="43" spans="1:6">
      <c r="A43" s="19" t="s">
        <v>11</v>
      </c>
      <c r="B43" s="19" t="s">
        <v>344</v>
      </c>
      <c r="C43" s="7">
        <v>2019</v>
      </c>
      <c r="D43" s="9" t="s">
        <v>6</v>
      </c>
      <c r="E43" s="9" t="s">
        <v>271</v>
      </c>
      <c r="F43" s="23">
        <v>3.9876999999999998</v>
      </c>
    </row>
    <row r="44" spans="1:6">
      <c r="A44" s="19" t="s">
        <v>12</v>
      </c>
      <c r="B44" s="19" t="s">
        <v>345</v>
      </c>
      <c r="C44" s="7">
        <v>2019</v>
      </c>
      <c r="D44" s="9" t="s">
        <v>6</v>
      </c>
      <c r="E44" s="9" t="s">
        <v>271</v>
      </c>
      <c r="F44" s="23">
        <v>19.822700000000001</v>
      </c>
    </row>
    <row r="45" spans="1:6">
      <c r="A45" s="19" t="s">
        <v>13</v>
      </c>
      <c r="B45" s="19" t="s">
        <v>346</v>
      </c>
      <c r="C45" s="7">
        <v>2019</v>
      </c>
      <c r="D45" s="9" t="s">
        <v>6</v>
      </c>
      <c r="E45" s="9" t="s">
        <v>271</v>
      </c>
      <c r="F45" s="23">
        <v>5.2431999999999999</v>
      </c>
    </row>
    <row r="46" spans="1:6">
      <c r="A46" s="19" t="s">
        <v>14</v>
      </c>
      <c r="B46" s="19" t="s">
        <v>347</v>
      </c>
      <c r="C46" s="7">
        <v>2019</v>
      </c>
      <c r="D46" s="9" t="s">
        <v>6</v>
      </c>
      <c r="E46" s="9" t="s">
        <v>271</v>
      </c>
      <c r="F46" s="23">
        <v>5.6288</v>
      </c>
    </row>
    <row r="47" spans="1:6">
      <c r="A47" s="19" t="s">
        <v>15</v>
      </c>
      <c r="B47" s="19" t="s">
        <v>348</v>
      </c>
      <c r="C47" s="7">
        <v>2019</v>
      </c>
      <c r="D47" s="9" t="s">
        <v>6</v>
      </c>
      <c r="E47" s="9" t="s">
        <v>271</v>
      </c>
      <c r="F47" s="23">
        <v>6.4633000000000003</v>
      </c>
    </row>
    <row r="48" spans="1:6">
      <c r="A48" s="19" t="s">
        <v>16</v>
      </c>
      <c r="B48" s="19" t="s">
        <v>349</v>
      </c>
      <c r="C48" s="7">
        <v>2019</v>
      </c>
      <c r="D48" s="9" t="s">
        <v>6</v>
      </c>
      <c r="E48" s="9" t="s">
        <v>271</v>
      </c>
      <c r="F48" s="23">
        <v>6.4474999999999998</v>
      </c>
    </row>
    <row r="49" spans="1:6">
      <c r="A49" s="19" t="s">
        <v>17</v>
      </c>
      <c r="B49" s="19" t="s">
        <v>350</v>
      </c>
      <c r="C49" s="7">
        <v>2019</v>
      </c>
      <c r="D49" s="9" t="s">
        <v>6</v>
      </c>
      <c r="E49" s="9" t="s">
        <v>271</v>
      </c>
      <c r="F49" s="23">
        <v>9.4314</v>
      </c>
    </row>
    <row r="50" spans="1:6">
      <c r="A50" s="19" t="s">
        <v>18</v>
      </c>
      <c r="B50" s="19" t="s">
        <v>351</v>
      </c>
      <c r="C50" s="7">
        <v>2019</v>
      </c>
      <c r="D50" s="9" t="s">
        <v>6</v>
      </c>
      <c r="E50" s="9" t="s">
        <v>271</v>
      </c>
      <c r="F50" s="23">
        <v>23.7029</v>
      </c>
    </row>
    <row r="51" spans="1:6">
      <c r="A51" s="19" t="s">
        <v>19</v>
      </c>
      <c r="B51" s="19" t="s">
        <v>352</v>
      </c>
      <c r="C51" s="7">
        <v>2019</v>
      </c>
      <c r="D51" s="9" t="s">
        <v>6</v>
      </c>
      <c r="E51" s="9" t="s">
        <v>271</v>
      </c>
      <c r="F51" s="23">
        <v>5.6539000000000001</v>
      </c>
    </row>
    <row r="52" spans="1:6">
      <c r="A52" s="19" t="s">
        <v>20</v>
      </c>
      <c r="B52" s="19" t="s">
        <v>353</v>
      </c>
      <c r="C52" s="7">
        <v>2019</v>
      </c>
      <c r="D52" s="9" t="s">
        <v>6</v>
      </c>
      <c r="E52" s="9" t="s">
        <v>271</v>
      </c>
      <c r="F52" s="23">
        <v>7.5734000000000004</v>
      </c>
    </row>
    <row r="53" spans="1:6">
      <c r="A53" s="19" t="s">
        <v>21</v>
      </c>
      <c r="B53" s="19" t="s">
        <v>354</v>
      </c>
      <c r="C53" s="7">
        <v>2019</v>
      </c>
      <c r="D53" s="9" t="s">
        <v>6</v>
      </c>
      <c r="E53" s="9" t="s">
        <v>271</v>
      </c>
      <c r="F53" s="23">
        <v>5.7249999999999996</v>
      </c>
    </row>
    <row r="54" spans="1:6">
      <c r="A54" s="19" t="s">
        <v>22</v>
      </c>
      <c r="B54" s="19" t="s">
        <v>355</v>
      </c>
      <c r="C54" s="7">
        <v>2019</v>
      </c>
      <c r="D54" s="9" t="s">
        <v>6</v>
      </c>
      <c r="E54" s="9" t="s">
        <v>271</v>
      </c>
      <c r="F54" s="23">
        <v>12.7028</v>
      </c>
    </row>
    <row r="55" spans="1:6">
      <c r="A55" s="19" t="s">
        <v>23</v>
      </c>
      <c r="B55" s="19" t="s">
        <v>356</v>
      </c>
      <c r="C55" s="7">
        <v>2019</v>
      </c>
      <c r="D55" s="9" t="s">
        <v>6</v>
      </c>
      <c r="E55" s="9" t="s">
        <v>271</v>
      </c>
      <c r="F55" s="23">
        <v>9.0638000000000005</v>
      </c>
    </row>
    <row r="56" spans="1:6">
      <c r="A56" s="19" t="s">
        <v>24</v>
      </c>
      <c r="B56" s="19" t="s">
        <v>357</v>
      </c>
      <c r="C56" s="7">
        <v>2019</v>
      </c>
      <c r="D56" s="9" t="s">
        <v>6</v>
      </c>
      <c r="E56" s="9" t="s">
        <v>271</v>
      </c>
      <c r="F56" s="23">
        <v>9.7661999999999995</v>
      </c>
    </row>
    <row r="57" spans="1:6">
      <c r="A57" s="19" t="s">
        <v>25</v>
      </c>
      <c r="B57" s="19" t="s">
        <v>358</v>
      </c>
      <c r="C57" s="7">
        <v>2019</v>
      </c>
      <c r="D57" s="9" t="s">
        <v>6</v>
      </c>
      <c r="E57" s="9" t="s">
        <v>271</v>
      </c>
      <c r="F57" s="23">
        <v>5.1397000000000004</v>
      </c>
    </row>
    <row r="58" spans="1:6">
      <c r="A58" s="19" t="s">
        <v>26</v>
      </c>
      <c r="B58" s="19" t="s">
        <v>359</v>
      </c>
      <c r="C58" s="7">
        <v>2019</v>
      </c>
      <c r="D58" s="9" t="s">
        <v>6</v>
      </c>
      <c r="E58" s="9" t="s">
        <v>271</v>
      </c>
      <c r="F58" s="23">
        <v>5.6384999999999996</v>
      </c>
    </row>
    <row r="59" spans="1:6">
      <c r="A59" s="19" t="s">
        <v>27</v>
      </c>
      <c r="B59" s="19" t="s">
        <v>360</v>
      </c>
      <c r="C59" s="7">
        <v>2019</v>
      </c>
      <c r="D59" s="9" t="s">
        <v>6</v>
      </c>
      <c r="E59" s="9" t="s">
        <v>271</v>
      </c>
      <c r="F59" s="23">
        <v>6.1223999999999998</v>
      </c>
    </row>
    <row r="60" spans="1:6">
      <c r="A60" s="19" t="s">
        <v>28</v>
      </c>
      <c r="B60" s="19" t="s">
        <v>361</v>
      </c>
      <c r="C60" s="7">
        <v>2019</v>
      </c>
      <c r="D60" s="9" t="s">
        <v>6</v>
      </c>
      <c r="E60" s="9" t="s">
        <v>271</v>
      </c>
      <c r="F60" s="23">
        <v>4.4730999999999996</v>
      </c>
    </row>
    <row r="61" spans="1:6">
      <c r="A61" s="19" t="s">
        <v>29</v>
      </c>
      <c r="B61" s="19" t="s">
        <v>362</v>
      </c>
      <c r="C61" s="7">
        <v>2019</v>
      </c>
      <c r="D61" s="9" t="s">
        <v>6</v>
      </c>
      <c r="E61" s="9" t="s">
        <v>271</v>
      </c>
      <c r="F61" s="23">
        <v>4.0987999999999998</v>
      </c>
    </row>
    <row r="62" spans="1:6">
      <c r="A62" s="19" t="s">
        <v>30</v>
      </c>
      <c r="B62" s="19" t="s">
        <v>363</v>
      </c>
      <c r="C62" s="7">
        <v>2019</v>
      </c>
      <c r="D62" s="9" t="s">
        <v>6</v>
      </c>
      <c r="E62" s="9" t="s">
        <v>271</v>
      </c>
      <c r="F62" s="23">
        <v>5.2534999999999998</v>
      </c>
    </row>
    <row r="63" spans="1:6">
      <c r="A63" s="19" t="s">
        <v>31</v>
      </c>
      <c r="B63" s="19" t="s">
        <v>364</v>
      </c>
      <c r="C63" s="7">
        <v>2019</v>
      </c>
      <c r="D63" s="9" t="s">
        <v>6</v>
      </c>
      <c r="E63" s="9" t="s">
        <v>271</v>
      </c>
      <c r="F63" s="23">
        <v>4.0842999999999998</v>
      </c>
    </row>
    <row r="64" spans="1:6">
      <c r="A64" s="19" t="s">
        <v>32</v>
      </c>
      <c r="B64" s="19" t="s">
        <v>365</v>
      </c>
      <c r="C64" s="7">
        <v>2019</v>
      </c>
      <c r="D64" s="9" t="s">
        <v>6</v>
      </c>
      <c r="E64" s="9" t="s">
        <v>271</v>
      </c>
      <c r="F64" s="23">
        <v>12.152100000000001</v>
      </c>
    </row>
    <row r="65" spans="1:6">
      <c r="A65" s="19" t="s">
        <v>33</v>
      </c>
      <c r="B65" s="19" t="s">
        <v>366</v>
      </c>
      <c r="C65" s="7">
        <v>2019</v>
      </c>
      <c r="D65" s="9" t="s">
        <v>6</v>
      </c>
      <c r="E65" s="9" t="s">
        <v>271</v>
      </c>
      <c r="F65" s="23">
        <v>6.6277999999999997</v>
      </c>
    </row>
    <row r="66" spans="1:6">
      <c r="A66" s="19" t="s">
        <v>34</v>
      </c>
      <c r="B66" s="19" t="s">
        <v>367</v>
      </c>
      <c r="C66" s="7">
        <v>2019</v>
      </c>
      <c r="D66" s="9" t="s">
        <v>6</v>
      </c>
      <c r="E66" s="9" t="s">
        <v>271</v>
      </c>
      <c r="F66" s="23">
        <v>9.9507999999999992</v>
      </c>
    </row>
    <row r="67" spans="1:6">
      <c r="A67" s="19" t="s">
        <v>35</v>
      </c>
      <c r="B67" s="19" t="s">
        <v>368</v>
      </c>
      <c r="C67" s="7">
        <v>2019</v>
      </c>
      <c r="D67" s="9" t="s">
        <v>6</v>
      </c>
      <c r="E67" s="9" t="s">
        <v>271</v>
      </c>
      <c r="F67" s="23">
        <v>5.3211000000000004</v>
      </c>
    </row>
  </sheetData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sheetPr>
    <outlinePr summaryBelow="0" summaryRight="0"/>
  </sheetPr>
  <dimension ref="A1:H331"/>
  <sheetViews>
    <sheetView workbookViewId="0"/>
  </sheetViews>
  <sheetFormatPr baseColWidth="10" defaultColWidth="12.6640625" defaultRowHeight="15.75" customHeight="1"/>
  <sheetData>
    <row r="1" spans="1:8">
      <c r="A1" s="19" t="s">
        <v>1</v>
      </c>
      <c r="B1" s="19" t="s">
        <v>334</v>
      </c>
      <c r="C1" s="19" t="s">
        <v>0</v>
      </c>
      <c r="D1" s="19" t="s">
        <v>37</v>
      </c>
      <c r="E1" s="19" t="s">
        <v>39</v>
      </c>
      <c r="F1" s="7" t="s">
        <v>421</v>
      </c>
      <c r="G1" s="19" t="s">
        <v>335</v>
      </c>
      <c r="H1" s="19"/>
    </row>
    <row r="2" spans="1:8">
      <c r="A2" s="20" t="s">
        <v>3</v>
      </c>
      <c r="B2" s="19" t="s">
        <v>336</v>
      </c>
      <c r="C2" s="7">
        <v>2012</v>
      </c>
      <c r="D2" s="9" t="s">
        <v>6</v>
      </c>
      <c r="E2" s="9" t="s">
        <v>276</v>
      </c>
      <c r="F2" s="1">
        <f t="shared" ref="F2:F256" si="0">100-G2</f>
        <v>35.799999999999997</v>
      </c>
      <c r="G2" s="7">
        <v>64.2</v>
      </c>
    </row>
    <row r="3" spans="1:8">
      <c r="A3" s="20" t="s">
        <v>4</v>
      </c>
      <c r="B3" s="19" t="s">
        <v>337</v>
      </c>
      <c r="C3" s="7">
        <v>2012</v>
      </c>
      <c r="D3" s="9" t="s">
        <v>6</v>
      </c>
      <c r="E3" s="9" t="s">
        <v>276</v>
      </c>
      <c r="F3" s="1">
        <f t="shared" si="0"/>
        <v>27.299999999999997</v>
      </c>
      <c r="G3" s="7">
        <v>72.7</v>
      </c>
    </row>
    <row r="4" spans="1:8">
      <c r="A4" s="19" t="s">
        <v>5</v>
      </c>
      <c r="B4" s="19" t="s">
        <v>338</v>
      </c>
      <c r="C4" s="7">
        <v>2012</v>
      </c>
      <c r="D4" s="7" t="s">
        <v>6</v>
      </c>
      <c r="E4" s="7" t="s">
        <v>276</v>
      </c>
      <c r="F4" s="1">
        <f t="shared" si="0"/>
        <v>28.900000000000006</v>
      </c>
      <c r="G4" s="7">
        <v>71.099999999999994</v>
      </c>
    </row>
    <row r="5" spans="1:8">
      <c r="A5" s="19" t="s">
        <v>6</v>
      </c>
      <c r="B5" s="19" t="s">
        <v>339</v>
      </c>
      <c r="C5" s="7">
        <v>2012</v>
      </c>
      <c r="D5" s="7" t="s">
        <v>6</v>
      </c>
      <c r="E5" s="7" t="s">
        <v>276</v>
      </c>
      <c r="F5" s="1">
        <f t="shared" si="0"/>
        <v>27.900000000000006</v>
      </c>
      <c r="G5" s="108">
        <v>72.099999999999994</v>
      </c>
    </row>
    <row r="6" spans="1:8">
      <c r="A6" s="19" t="s">
        <v>7</v>
      </c>
      <c r="B6" s="19" t="s">
        <v>340</v>
      </c>
      <c r="C6" s="7">
        <v>2012</v>
      </c>
      <c r="D6" s="7" t="s">
        <v>6</v>
      </c>
      <c r="E6" s="7" t="s">
        <v>276</v>
      </c>
      <c r="F6" s="1">
        <f t="shared" si="0"/>
        <v>37.200000000000003</v>
      </c>
      <c r="G6" s="7">
        <v>62.8</v>
      </c>
    </row>
    <row r="7" spans="1:8">
      <c r="A7" s="19" t="s">
        <v>8</v>
      </c>
      <c r="B7" s="19" t="s">
        <v>341</v>
      </c>
      <c r="C7" s="7">
        <v>2012</v>
      </c>
      <c r="D7" s="7" t="s">
        <v>6</v>
      </c>
      <c r="E7" s="7" t="s">
        <v>276</v>
      </c>
      <c r="F7" s="1">
        <f t="shared" si="0"/>
        <v>31.099999999999994</v>
      </c>
      <c r="G7" s="7">
        <v>68.900000000000006</v>
      </c>
    </row>
    <row r="8" spans="1:8">
      <c r="A8" s="19" t="s">
        <v>9</v>
      </c>
      <c r="B8" s="19" t="s">
        <v>342</v>
      </c>
      <c r="C8" s="7">
        <v>2012</v>
      </c>
      <c r="D8" s="7" t="s">
        <v>6</v>
      </c>
      <c r="E8" s="7" t="s">
        <v>276</v>
      </c>
      <c r="F8" s="1">
        <f t="shared" si="0"/>
        <v>35.099999999999994</v>
      </c>
      <c r="G8" s="7">
        <v>64.900000000000006</v>
      </c>
    </row>
    <row r="9" spans="1:8">
      <c r="A9" s="19" t="s">
        <v>10</v>
      </c>
      <c r="B9" s="19" t="s">
        <v>343</v>
      </c>
      <c r="C9" s="7">
        <v>2012</v>
      </c>
      <c r="D9" s="7" t="s">
        <v>6</v>
      </c>
      <c r="E9" s="7" t="s">
        <v>276</v>
      </c>
      <c r="F9" s="1">
        <f t="shared" si="0"/>
        <v>32.799999999999997</v>
      </c>
      <c r="G9" s="7">
        <v>67.2</v>
      </c>
    </row>
    <row r="10" spans="1:8">
      <c r="A10" s="19" t="s">
        <v>11</v>
      </c>
      <c r="B10" s="19" t="s">
        <v>344</v>
      </c>
      <c r="C10" s="7">
        <v>2012</v>
      </c>
      <c r="D10" s="7" t="s">
        <v>6</v>
      </c>
      <c r="E10" s="7" t="s">
        <v>276</v>
      </c>
      <c r="F10" s="1">
        <f t="shared" si="0"/>
        <v>28.799999999999997</v>
      </c>
      <c r="G10" s="7">
        <v>71.2</v>
      </c>
    </row>
    <row r="11" spans="1:8">
      <c r="A11" s="19" t="s">
        <v>12</v>
      </c>
      <c r="B11" s="19" t="s">
        <v>345</v>
      </c>
      <c r="C11" s="7">
        <v>2012</v>
      </c>
      <c r="D11" s="7" t="s">
        <v>6</v>
      </c>
      <c r="E11" s="7" t="s">
        <v>276</v>
      </c>
      <c r="F11" s="1">
        <f t="shared" si="0"/>
        <v>37.1</v>
      </c>
      <c r="G11" s="7">
        <v>62.9</v>
      </c>
    </row>
    <row r="12" spans="1:8">
      <c r="A12" s="19" t="s">
        <v>13</v>
      </c>
      <c r="B12" s="19" t="s">
        <v>346</v>
      </c>
      <c r="C12" s="7">
        <v>2012</v>
      </c>
      <c r="D12" s="7" t="s">
        <v>6</v>
      </c>
      <c r="E12" s="7" t="s">
        <v>276</v>
      </c>
      <c r="F12" s="1">
        <f t="shared" si="0"/>
        <v>32.400000000000006</v>
      </c>
      <c r="G12" s="7">
        <v>67.599999999999994</v>
      </c>
    </row>
    <row r="13" spans="1:8">
      <c r="A13" s="19" t="s">
        <v>14</v>
      </c>
      <c r="B13" s="19" t="s">
        <v>347</v>
      </c>
      <c r="C13" s="7">
        <v>2012</v>
      </c>
      <c r="D13" s="7" t="s">
        <v>6</v>
      </c>
      <c r="E13" s="7" t="s">
        <v>276</v>
      </c>
      <c r="F13" s="1">
        <f t="shared" si="0"/>
        <v>37.700000000000003</v>
      </c>
      <c r="G13" s="7">
        <v>62.3</v>
      </c>
    </row>
    <row r="14" spans="1:8">
      <c r="A14" s="19" t="s">
        <v>15</v>
      </c>
      <c r="B14" s="19" t="s">
        <v>348</v>
      </c>
      <c r="C14" s="7">
        <v>2012</v>
      </c>
      <c r="D14" s="7" t="s">
        <v>6</v>
      </c>
      <c r="E14" s="7" t="s">
        <v>276</v>
      </c>
      <c r="F14" s="1">
        <f t="shared" si="0"/>
        <v>45</v>
      </c>
      <c r="G14" s="7">
        <v>55</v>
      </c>
    </row>
    <row r="15" spans="1:8">
      <c r="A15" s="19" t="s">
        <v>16</v>
      </c>
      <c r="B15" s="19" t="s">
        <v>349</v>
      </c>
      <c r="C15" s="7">
        <v>2012</v>
      </c>
      <c r="D15" s="7" t="s">
        <v>6</v>
      </c>
      <c r="E15" s="7" t="s">
        <v>276</v>
      </c>
      <c r="F15" s="1">
        <f t="shared" si="0"/>
        <v>40.200000000000003</v>
      </c>
      <c r="G15" s="7">
        <v>59.8</v>
      </c>
    </row>
    <row r="16" spans="1:8">
      <c r="A16" s="19" t="s">
        <v>17</v>
      </c>
      <c r="B16" s="19" t="s">
        <v>350</v>
      </c>
      <c r="C16" s="7">
        <v>2012</v>
      </c>
      <c r="D16" s="7" t="s">
        <v>6</v>
      </c>
      <c r="E16" s="7" t="s">
        <v>276</v>
      </c>
      <c r="F16" s="1">
        <f t="shared" si="0"/>
        <v>27.700000000000003</v>
      </c>
      <c r="G16" s="7">
        <v>72.3</v>
      </c>
    </row>
    <row r="17" spans="1:7">
      <c r="A17" s="19" t="s">
        <v>18</v>
      </c>
      <c r="B17" s="19" t="s">
        <v>351</v>
      </c>
      <c r="C17" s="7">
        <v>2012</v>
      </c>
      <c r="D17" s="7" t="s">
        <v>6</v>
      </c>
      <c r="E17" s="7" t="s">
        <v>276</v>
      </c>
      <c r="F17" s="1">
        <f t="shared" si="0"/>
        <v>41.1</v>
      </c>
      <c r="G17" s="7">
        <v>58.9</v>
      </c>
    </row>
    <row r="18" spans="1:7">
      <c r="A18" s="19" t="s">
        <v>19</v>
      </c>
      <c r="B18" s="19" t="s">
        <v>352</v>
      </c>
      <c r="C18" s="7">
        <v>2012</v>
      </c>
      <c r="D18" s="7" t="s">
        <v>6</v>
      </c>
      <c r="E18" s="7" t="s">
        <v>276</v>
      </c>
      <c r="F18" s="1">
        <f t="shared" si="0"/>
        <v>26.299999999999997</v>
      </c>
      <c r="G18" s="7">
        <v>73.7</v>
      </c>
    </row>
    <row r="19" spans="1:7">
      <c r="A19" s="19" t="s">
        <v>20</v>
      </c>
      <c r="B19" s="19" t="s">
        <v>353</v>
      </c>
      <c r="C19" s="7">
        <v>2012</v>
      </c>
      <c r="D19" s="7" t="s">
        <v>6</v>
      </c>
      <c r="E19" s="7" t="s">
        <v>276</v>
      </c>
      <c r="F19" s="1">
        <f t="shared" si="0"/>
        <v>38.9</v>
      </c>
      <c r="G19" s="7">
        <v>61.1</v>
      </c>
    </row>
    <row r="20" spans="1:7">
      <c r="A20" s="19" t="s">
        <v>21</v>
      </c>
      <c r="B20" s="19" t="s">
        <v>354</v>
      </c>
      <c r="C20" s="7">
        <v>2012</v>
      </c>
      <c r="D20" s="7" t="s">
        <v>6</v>
      </c>
      <c r="E20" s="7" t="s">
        <v>276</v>
      </c>
      <c r="F20" s="1">
        <f t="shared" si="0"/>
        <v>27.599999999999994</v>
      </c>
      <c r="G20" s="7">
        <v>72.400000000000006</v>
      </c>
    </row>
    <row r="21" spans="1:7">
      <c r="A21" s="19" t="s">
        <v>22</v>
      </c>
      <c r="B21" s="19" t="s">
        <v>355</v>
      </c>
      <c r="C21" s="7">
        <v>2012</v>
      </c>
      <c r="D21" s="7" t="s">
        <v>6</v>
      </c>
      <c r="E21" s="7" t="s">
        <v>276</v>
      </c>
      <c r="F21" s="1">
        <f t="shared" si="0"/>
        <v>23</v>
      </c>
      <c r="G21" s="7">
        <v>77</v>
      </c>
    </row>
    <row r="22" spans="1:7">
      <c r="A22" s="19" t="s">
        <v>23</v>
      </c>
      <c r="B22" s="19" t="s">
        <v>356</v>
      </c>
      <c r="C22" s="7">
        <v>2012</v>
      </c>
      <c r="D22" s="7" t="s">
        <v>6</v>
      </c>
      <c r="E22" s="7" t="s">
        <v>276</v>
      </c>
      <c r="F22" s="1">
        <f t="shared" si="0"/>
        <v>48.2</v>
      </c>
      <c r="G22" s="7">
        <v>51.8</v>
      </c>
    </row>
    <row r="23" spans="1:7">
      <c r="A23" s="19" t="s">
        <v>24</v>
      </c>
      <c r="B23" s="19" t="s">
        <v>357</v>
      </c>
      <c r="C23" s="7">
        <v>2012</v>
      </c>
      <c r="D23" s="7" t="s">
        <v>6</v>
      </c>
      <c r="E23" s="7" t="s">
        <v>276</v>
      </c>
      <c r="F23" s="1">
        <f t="shared" si="0"/>
        <v>37.799999999999997</v>
      </c>
      <c r="G23" s="7">
        <v>62.2</v>
      </c>
    </row>
    <row r="24" spans="1:7">
      <c r="A24" s="19" t="s">
        <v>25</v>
      </c>
      <c r="B24" s="19" t="s">
        <v>358</v>
      </c>
      <c r="C24" s="7">
        <v>2012</v>
      </c>
      <c r="D24" s="7" t="s">
        <v>6</v>
      </c>
      <c r="E24" s="7" t="s">
        <v>276</v>
      </c>
      <c r="F24" s="1">
        <f t="shared" si="0"/>
        <v>29.799999999999997</v>
      </c>
      <c r="G24" s="7">
        <v>70.2</v>
      </c>
    </row>
    <row r="25" spans="1:7">
      <c r="A25" s="19" t="s">
        <v>26</v>
      </c>
      <c r="B25" s="19" t="s">
        <v>359</v>
      </c>
      <c r="C25" s="7">
        <v>2012</v>
      </c>
      <c r="D25" s="7" t="s">
        <v>6</v>
      </c>
      <c r="E25" s="7" t="s">
        <v>276</v>
      </c>
      <c r="F25" s="1">
        <f t="shared" si="0"/>
        <v>36.299999999999997</v>
      </c>
      <c r="G25" s="7">
        <v>63.7</v>
      </c>
    </row>
    <row r="26" spans="1:7">
      <c r="A26" s="19" t="s">
        <v>27</v>
      </c>
      <c r="B26" s="19" t="s">
        <v>360</v>
      </c>
      <c r="C26" s="7">
        <v>2012</v>
      </c>
      <c r="D26" s="7" t="s">
        <v>6</v>
      </c>
      <c r="E26" s="7" t="s">
        <v>276</v>
      </c>
      <c r="F26" s="1">
        <f t="shared" si="0"/>
        <v>32</v>
      </c>
      <c r="G26" s="7">
        <v>68</v>
      </c>
    </row>
    <row r="27" spans="1:7">
      <c r="A27" s="19" t="s">
        <v>28</v>
      </c>
      <c r="B27" s="19" t="s">
        <v>361</v>
      </c>
      <c r="C27" s="7">
        <v>2012</v>
      </c>
      <c r="D27" s="7" t="s">
        <v>6</v>
      </c>
      <c r="E27" s="7" t="s">
        <v>276</v>
      </c>
      <c r="F27" s="1">
        <f t="shared" si="0"/>
        <v>28.599999999999994</v>
      </c>
      <c r="G27" s="7">
        <v>71.400000000000006</v>
      </c>
    </row>
    <row r="28" spans="1:7">
      <c r="A28" s="19" t="s">
        <v>29</v>
      </c>
      <c r="B28" s="19" t="s">
        <v>362</v>
      </c>
      <c r="C28" s="7">
        <v>2012</v>
      </c>
      <c r="D28" s="7" t="s">
        <v>6</v>
      </c>
      <c r="E28" s="7" t="s">
        <v>276</v>
      </c>
      <c r="F28" s="1">
        <f t="shared" si="0"/>
        <v>28.700000000000003</v>
      </c>
      <c r="G28" s="7">
        <v>71.3</v>
      </c>
    </row>
    <row r="29" spans="1:7">
      <c r="A29" s="19" t="s">
        <v>30</v>
      </c>
      <c r="B29" s="19" t="s">
        <v>363</v>
      </c>
      <c r="C29" s="7">
        <v>2012</v>
      </c>
      <c r="D29" s="7" t="s">
        <v>6</v>
      </c>
      <c r="E29" s="7" t="s">
        <v>276</v>
      </c>
      <c r="F29" s="1">
        <f t="shared" si="0"/>
        <v>36.4</v>
      </c>
      <c r="G29" s="7">
        <v>63.6</v>
      </c>
    </row>
    <row r="30" spans="1:7">
      <c r="A30" s="19" t="s">
        <v>31</v>
      </c>
      <c r="B30" s="19" t="s">
        <v>364</v>
      </c>
      <c r="C30" s="7">
        <v>2012</v>
      </c>
      <c r="D30" s="7" t="s">
        <v>6</v>
      </c>
      <c r="E30" s="7" t="s">
        <v>276</v>
      </c>
      <c r="F30" s="1">
        <f t="shared" si="0"/>
        <v>30.200000000000003</v>
      </c>
      <c r="G30" s="7">
        <v>69.8</v>
      </c>
    </row>
    <row r="31" spans="1:7">
      <c r="A31" s="19" t="s">
        <v>32</v>
      </c>
      <c r="B31" s="19" t="s">
        <v>365</v>
      </c>
      <c r="C31" s="7">
        <v>2012</v>
      </c>
      <c r="D31" s="7" t="s">
        <v>6</v>
      </c>
      <c r="E31" s="7" t="s">
        <v>276</v>
      </c>
      <c r="F31" s="1">
        <f t="shared" si="0"/>
        <v>40</v>
      </c>
      <c r="G31" s="7">
        <v>60</v>
      </c>
    </row>
    <row r="32" spans="1:7">
      <c r="A32" s="19" t="s">
        <v>33</v>
      </c>
      <c r="B32" s="19" t="s">
        <v>366</v>
      </c>
      <c r="C32" s="7">
        <v>2012</v>
      </c>
      <c r="D32" s="7" t="s">
        <v>6</v>
      </c>
      <c r="E32" s="7" t="s">
        <v>276</v>
      </c>
      <c r="F32" s="1">
        <f t="shared" si="0"/>
        <v>42</v>
      </c>
      <c r="G32" s="7">
        <v>58</v>
      </c>
    </row>
    <row r="33" spans="1:7">
      <c r="A33" s="19" t="s">
        <v>34</v>
      </c>
      <c r="B33" s="19" t="s">
        <v>367</v>
      </c>
      <c r="C33" s="7">
        <v>2012</v>
      </c>
      <c r="D33" s="7" t="s">
        <v>6</v>
      </c>
      <c r="E33" s="7" t="s">
        <v>276</v>
      </c>
      <c r="F33" s="1">
        <f t="shared" si="0"/>
        <v>33.900000000000006</v>
      </c>
      <c r="G33" s="7">
        <v>66.099999999999994</v>
      </c>
    </row>
    <row r="34" spans="1:7">
      <c r="A34" s="19" t="s">
        <v>35</v>
      </c>
      <c r="B34" s="19" t="s">
        <v>368</v>
      </c>
      <c r="C34" s="7">
        <v>2012</v>
      </c>
      <c r="D34" s="7" t="s">
        <v>6</v>
      </c>
      <c r="E34" s="7" t="s">
        <v>276</v>
      </c>
      <c r="F34" s="1">
        <f t="shared" si="0"/>
        <v>28.099999999999994</v>
      </c>
      <c r="G34" s="7">
        <v>71.900000000000006</v>
      </c>
    </row>
    <row r="35" spans="1:7">
      <c r="A35" s="20" t="s">
        <v>3</v>
      </c>
      <c r="B35" s="19" t="s">
        <v>336</v>
      </c>
      <c r="C35" s="7">
        <v>2013</v>
      </c>
      <c r="D35" s="7" t="s">
        <v>6</v>
      </c>
      <c r="E35" s="7" t="s">
        <v>276</v>
      </c>
      <c r="F35" s="1">
        <f t="shared" si="0"/>
        <v>32.599999999999994</v>
      </c>
      <c r="G35" s="7">
        <v>67.400000000000006</v>
      </c>
    </row>
    <row r="36" spans="1:7">
      <c r="A36" s="20" t="s">
        <v>4</v>
      </c>
      <c r="B36" s="19" t="s">
        <v>337</v>
      </c>
      <c r="C36" s="7">
        <v>2013</v>
      </c>
      <c r="D36" s="7" t="s">
        <v>6</v>
      </c>
      <c r="E36" s="7" t="s">
        <v>276</v>
      </c>
      <c r="F36" s="1">
        <f t="shared" si="0"/>
        <v>28.5</v>
      </c>
      <c r="G36" s="7">
        <v>71.5</v>
      </c>
    </row>
    <row r="37" spans="1:7">
      <c r="A37" s="19" t="s">
        <v>5</v>
      </c>
      <c r="B37" s="19" t="s">
        <v>338</v>
      </c>
      <c r="C37" s="7">
        <v>2013</v>
      </c>
      <c r="D37" s="7" t="s">
        <v>6</v>
      </c>
      <c r="E37" s="7" t="s">
        <v>276</v>
      </c>
      <c r="F37" s="1">
        <f t="shared" si="0"/>
        <v>25.900000000000006</v>
      </c>
      <c r="G37" s="7">
        <v>74.099999999999994</v>
      </c>
    </row>
    <row r="38" spans="1:7">
      <c r="A38" s="19" t="s">
        <v>6</v>
      </c>
      <c r="B38" s="19" t="s">
        <v>339</v>
      </c>
      <c r="C38" s="7">
        <v>2013</v>
      </c>
      <c r="D38" s="7" t="s">
        <v>6</v>
      </c>
      <c r="E38" s="7" t="s">
        <v>276</v>
      </c>
      <c r="F38" s="1">
        <f t="shared" si="0"/>
        <v>25.099999999999994</v>
      </c>
      <c r="G38" s="7">
        <v>74.900000000000006</v>
      </c>
    </row>
    <row r="39" spans="1:7">
      <c r="A39" s="19" t="s">
        <v>7</v>
      </c>
      <c r="B39" s="19" t="s">
        <v>340</v>
      </c>
      <c r="C39" s="7">
        <v>2013</v>
      </c>
      <c r="D39" s="7" t="s">
        <v>6</v>
      </c>
      <c r="E39" s="7" t="s">
        <v>276</v>
      </c>
      <c r="F39" s="1">
        <f t="shared" si="0"/>
        <v>36.9</v>
      </c>
      <c r="G39" s="7">
        <v>63.1</v>
      </c>
    </row>
    <row r="40" spans="1:7">
      <c r="A40" s="19" t="s">
        <v>8</v>
      </c>
      <c r="B40" s="19" t="s">
        <v>341</v>
      </c>
      <c r="C40" s="7">
        <v>2013</v>
      </c>
      <c r="D40" s="7" t="s">
        <v>6</v>
      </c>
      <c r="E40" s="7" t="s">
        <v>276</v>
      </c>
      <c r="F40" s="1">
        <f t="shared" si="0"/>
        <v>29.599999999999994</v>
      </c>
      <c r="G40" s="7">
        <v>70.400000000000006</v>
      </c>
    </row>
    <row r="41" spans="1:7">
      <c r="A41" s="19" t="s">
        <v>9</v>
      </c>
      <c r="B41" s="19" t="s">
        <v>342</v>
      </c>
      <c r="C41" s="7">
        <v>2013</v>
      </c>
      <c r="D41" s="7" t="s">
        <v>6</v>
      </c>
      <c r="E41" s="7" t="s">
        <v>276</v>
      </c>
      <c r="F41" s="1">
        <f t="shared" si="0"/>
        <v>23</v>
      </c>
      <c r="G41" s="7">
        <v>77</v>
      </c>
    </row>
    <row r="42" spans="1:7">
      <c r="A42" s="19" t="s">
        <v>10</v>
      </c>
      <c r="B42" s="19" t="s">
        <v>343</v>
      </c>
      <c r="C42" s="7">
        <v>2013</v>
      </c>
      <c r="D42" s="7" t="s">
        <v>6</v>
      </c>
      <c r="E42" s="7" t="s">
        <v>276</v>
      </c>
      <c r="F42" s="1">
        <f t="shared" si="0"/>
        <v>33.799999999999997</v>
      </c>
      <c r="G42" s="7">
        <v>66.2</v>
      </c>
    </row>
    <row r="43" spans="1:7">
      <c r="A43" s="19" t="s">
        <v>11</v>
      </c>
      <c r="B43" s="19" t="s">
        <v>344</v>
      </c>
      <c r="C43" s="7">
        <v>2013</v>
      </c>
      <c r="D43" s="7" t="s">
        <v>6</v>
      </c>
      <c r="E43" s="7" t="s">
        <v>276</v>
      </c>
      <c r="F43" s="1">
        <f t="shared" si="0"/>
        <v>23</v>
      </c>
      <c r="G43" s="7">
        <v>77</v>
      </c>
    </row>
    <row r="44" spans="1:7">
      <c r="A44" s="19" t="s">
        <v>12</v>
      </c>
      <c r="B44" s="19" t="s">
        <v>345</v>
      </c>
      <c r="C44" s="7">
        <v>2013</v>
      </c>
      <c r="D44" s="7" t="s">
        <v>6</v>
      </c>
      <c r="E44" s="7" t="s">
        <v>276</v>
      </c>
      <c r="F44" s="1">
        <f t="shared" si="0"/>
        <v>33.599999999999994</v>
      </c>
      <c r="G44" s="7">
        <v>66.400000000000006</v>
      </c>
    </row>
    <row r="45" spans="1:7">
      <c r="A45" s="19" t="s">
        <v>13</v>
      </c>
      <c r="B45" s="19" t="s">
        <v>346</v>
      </c>
      <c r="C45" s="7">
        <v>2013</v>
      </c>
      <c r="D45" s="7" t="s">
        <v>6</v>
      </c>
      <c r="E45" s="7" t="s">
        <v>276</v>
      </c>
      <c r="F45" s="1">
        <f t="shared" si="0"/>
        <v>27.299999999999997</v>
      </c>
      <c r="G45" s="7">
        <v>72.7</v>
      </c>
    </row>
    <row r="46" spans="1:7">
      <c r="A46" s="19" t="s">
        <v>14</v>
      </c>
      <c r="B46" s="19" t="s">
        <v>347</v>
      </c>
      <c r="C46" s="7">
        <v>2013</v>
      </c>
      <c r="D46" s="7" t="s">
        <v>6</v>
      </c>
      <c r="E46" s="7" t="s">
        <v>276</v>
      </c>
      <c r="F46" s="1">
        <f t="shared" si="0"/>
        <v>33.400000000000006</v>
      </c>
      <c r="G46" s="7">
        <v>66.599999999999994</v>
      </c>
    </row>
    <row r="47" spans="1:7">
      <c r="A47" s="19" t="s">
        <v>15</v>
      </c>
      <c r="B47" s="19" t="s">
        <v>348</v>
      </c>
      <c r="C47" s="7">
        <v>2013</v>
      </c>
      <c r="D47" s="7" t="s">
        <v>6</v>
      </c>
      <c r="E47" s="7" t="s">
        <v>276</v>
      </c>
      <c r="F47" s="1">
        <f t="shared" si="0"/>
        <v>42.4</v>
      </c>
      <c r="G47" s="7">
        <v>57.6</v>
      </c>
    </row>
    <row r="48" spans="1:7">
      <c r="A48" s="19" t="s">
        <v>16</v>
      </c>
      <c r="B48" s="19" t="s">
        <v>349</v>
      </c>
      <c r="C48" s="7">
        <v>2013</v>
      </c>
      <c r="D48" s="7" t="s">
        <v>6</v>
      </c>
      <c r="E48" s="7" t="s">
        <v>276</v>
      </c>
      <c r="F48" s="1">
        <f t="shared" si="0"/>
        <v>40</v>
      </c>
      <c r="G48" s="7">
        <v>60</v>
      </c>
    </row>
    <row r="49" spans="1:7">
      <c r="A49" s="19" t="s">
        <v>17</v>
      </c>
      <c r="B49" s="19" t="s">
        <v>350</v>
      </c>
      <c r="C49" s="7">
        <v>2013</v>
      </c>
      <c r="D49" s="7" t="s">
        <v>6</v>
      </c>
      <c r="E49" s="7" t="s">
        <v>276</v>
      </c>
      <c r="F49" s="1">
        <f t="shared" si="0"/>
        <v>25.400000000000006</v>
      </c>
      <c r="G49" s="7">
        <v>74.599999999999994</v>
      </c>
    </row>
    <row r="50" spans="1:7">
      <c r="A50" s="19" t="s">
        <v>18</v>
      </c>
      <c r="B50" s="19" t="s">
        <v>351</v>
      </c>
      <c r="C50" s="7">
        <v>2013</v>
      </c>
      <c r="D50" s="7" t="s">
        <v>6</v>
      </c>
      <c r="E50" s="7" t="s">
        <v>276</v>
      </c>
      <c r="F50" s="1">
        <f t="shared" si="0"/>
        <v>36.5</v>
      </c>
      <c r="G50" s="7">
        <v>63.5</v>
      </c>
    </row>
    <row r="51" spans="1:7">
      <c r="A51" s="19" t="s">
        <v>19</v>
      </c>
      <c r="B51" s="19" t="s">
        <v>352</v>
      </c>
      <c r="C51" s="7">
        <v>2013</v>
      </c>
      <c r="D51" s="7" t="s">
        <v>6</v>
      </c>
      <c r="E51" s="7" t="s">
        <v>276</v>
      </c>
      <c r="F51" s="1">
        <f t="shared" si="0"/>
        <v>25.700000000000003</v>
      </c>
      <c r="G51" s="7">
        <v>74.3</v>
      </c>
    </row>
    <row r="52" spans="1:7">
      <c r="A52" s="19" t="s">
        <v>20</v>
      </c>
      <c r="B52" s="19" t="s">
        <v>353</v>
      </c>
      <c r="C52" s="7">
        <v>2013</v>
      </c>
      <c r="D52" s="7" t="s">
        <v>6</v>
      </c>
      <c r="E52" s="7" t="s">
        <v>276</v>
      </c>
      <c r="F52" s="1">
        <f t="shared" si="0"/>
        <v>35.200000000000003</v>
      </c>
      <c r="G52" s="7">
        <v>64.8</v>
      </c>
    </row>
    <row r="53" spans="1:7">
      <c r="A53" s="19" t="s">
        <v>21</v>
      </c>
      <c r="B53" s="19" t="s">
        <v>354</v>
      </c>
      <c r="C53" s="7">
        <v>2013</v>
      </c>
      <c r="D53" s="7" t="s">
        <v>6</v>
      </c>
      <c r="E53" s="7" t="s">
        <v>276</v>
      </c>
      <c r="F53" s="1">
        <f t="shared" si="0"/>
        <v>27.700000000000003</v>
      </c>
      <c r="G53" s="7">
        <v>72.3</v>
      </c>
    </row>
    <row r="54" spans="1:7">
      <c r="A54" s="19" t="s">
        <v>22</v>
      </c>
      <c r="B54" s="19" t="s">
        <v>355</v>
      </c>
      <c r="C54" s="7">
        <v>2013</v>
      </c>
      <c r="D54" s="7" t="s">
        <v>6</v>
      </c>
      <c r="E54" s="7" t="s">
        <v>276</v>
      </c>
      <c r="F54" s="1">
        <f t="shared" si="0"/>
        <v>26.599999999999994</v>
      </c>
      <c r="G54" s="7">
        <v>73.400000000000006</v>
      </c>
    </row>
    <row r="55" spans="1:7">
      <c r="A55" s="19" t="s">
        <v>23</v>
      </c>
      <c r="B55" s="19" t="s">
        <v>356</v>
      </c>
      <c r="C55" s="7">
        <v>2013</v>
      </c>
      <c r="D55" s="7" t="s">
        <v>6</v>
      </c>
      <c r="E55" s="7" t="s">
        <v>276</v>
      </c>
      <c r="F55" s="1">
        <f t="shared" si="0"/>
        <v>36.4</v>
      </c>
      <c r="G55" s="7">
        <v>63.6</v>
      </c>
    </row>
    <row r="56" spans="1:7">
      <c r="A56" s="19" t="s">
        <v>24</v>
      </c>
      <c r="B56" s="19" t="s">
        <v>357</v>
      </c>
      <c r="C56" s="7">
        <v>2013</v>
      </c>
      <c r="D56" s="7" t="s">
        <v>6</v>
      </c>
      <c r="E56" s="7" t="s">
        <v>276</v>
      </c>
      <c r="F56" s="1">
        <f t="shared" si="0"/>
        <v>37.9</v>
      </c>
      <c r="G56" s="7">
        <v>62.1</v>
      </c>
    </row>
    <row r="57" spans="1:7">
      <c r="A57" s="19" t="s">
        <v>25</v>
      </c>
      <c r="B57" s="19" t="s">
        <v>358</v>
      </c>
      <c r="C57" s="7">
        <v>2013</v>
      </c>
      <c r="D57" s="7" t="s">
        <v>6</v>
      </c>
      <c r="E57" s="7" t="s">
        <v>276</v>
      </c>
      <c r="F57" s="1">
        <f t="shared" si="0"/>
        <v>28.900000000000006</v>
      </c>
      <c r="G57" s="7">
        <v>71.099999999999994</v>
      </c>
    </row>
    <row r="58" spans="1:7">
      <c r="A58" s="19" t="s">
        <v>26</v>
      </c>
      <c r="B58" s="19" t="s">
        <v>359</v>
      </c>
      <c r="C58" s="7">
        <v>2013</v>
      </c>
      <c r="D58" s="7" t="s">
        <v>6</v>
      </c>
      <c r="E58" s="7" t="s">
        <v>276</v>
      </c>
      <c r="F58" s="1">
        <f t="shared" si="0"/>
        <v>37.9</v>
      </c>
      <c r="G58" s="7">
        <v>62.1</v>
      </c>
    </row>
    <row r="59" spans="1:7">
      <c r="A59" s="19" t="s">
        <v>27</v>
      </c>
      <c r="B59" s="19" t="s">
        <v>360</v>
      </c>
      <c r="C59" s="7">
        <v>2013</v>
      </c>
      <c r="D59" s="7" t="s">
        <v>6</v>
      </c>
      <c r="E59" s="7" t="s">
        <v>276</v>
      </c>
      <c r="F59" s="1">
        <f t="shared" si="0"/>
        <v>38.1</v>
      </c>
      <c r="G59" s="7">
        <v>61.9</v>
      </c>
    </row>
    <row r="60" spans="1:7">
      <c r="A60" s="19" t="s">
        <v>28</v>
      </c>
      <c r="B60" s="19" t="s">
        <v>361</v>
      </c>
      <c r="C60" s="7">
        <v>2013</v>
      </c>
      <c r="D60" s="7" t="s">
        <v>6</v>
      </c>
      <c r="E60" s="7" t="s">
        <v>276</v>
      </c>
      <c r="F60" s="1">
        <f t="shared" si="0"/>
        <v>27.700000000000003</v>
      </c>
      <c r="G60" s="7">
        <v>72.3</v>
      </c>
    </row>
    <row r="61" spans="1:7">
      <c r="A61" s="19" t="s">
        <v>29</v>
      </c>
      <c r="B61" s="19" t="s">
        <v>362</v>
      </c>
      <c r="C61" s="7">
        <v>2013</v>
      </c>
      <c r="D61" s="7" t="s">
        <v>6</v>
      </c>
      <c r="E61" s="7" t="s">
        <v>276</v>
      </c>
      <c r="F61" s="1">
        <f t="shared" si="0"/>
        <v>30.099999999999994</v>
      </c>
      <c r="G61" s="7">
        <v>69.900000000000006</v>
      </c>
    </row>
    <row r="62" spans="1:7">
      <c r="A62" s="19" t="s">
        <v>30</v>
      </c>
      <c r="B62" s="19" t="s">
        <v>363</v>
      </c>
      <c r="C62" s="7">
        <v>2013</v>
      </c>
      <c r="D62" s="7" t="s">
        <v>6</v>
      </c>
      <c r="E62" s="7" t="s">
        <v>276</v>
      </c>
      <c r="F62" s="1">
        <f t="shared" si="0"/>
        <v>30.200000000000003</v>
      </c>
      <c r="G62" s="7">
        <v>69.8</v>
      </c>
    </row>
    <row r="63" spans="1:7">
      <c r="A63" s="19" t="s">
        <v>31</v>
      </c>
      <c r="B63" s="19" t="s">
        <v>364</v>
      </c>
      <c r="C63" s="7">
        <v>2013</v>
      </c>
      <c r="D63" s="7" t="s">
        <v>6</v>
      </c>
      <c r="E63" s="7" t="s">
        <v>276</v>
      </c>
      <c r="F63" s="1">
        <f t="shared" si="0"/>
        <v>28.099999999999994</v>
      </c>
      <c r="G63" s="7">
        <v>71.900000000000006</v>
      </c>
    </row>
    <row r="64" spans="1:7">
      <c r="A64" s="19" t="s">
        <v>32</v>
      </c>
      <c r="B64" s="19" t="s">
        <v>365</v>
      </c>
      <c r="C64" s="7">
        <v>2013</v>
      </c>
      <c r="D64" s="7" t="s">
        <v>6</v>
      </c>
      <c r="E64" s="7" t="s">
        <v>276</v>
      </c>
      <c r="F64" s="1">
        <f t="shared" si="0"/>
        <v>35.5</v>
      </c>
      <c r="G64" s="7">
        <v>64.5</v>
      </c>
    </row>
    <row r="65" spans="1:7">
      <c r="A65" s="19" t="s">
        <v>33</v>
      </c>
      <c r="B65" s="19" t="s">
        <v>366</v>
      </c>
      <c r="C65" s="7">
        <v>2013</v>
      </c>
      <c r="D65" s="7" t="s">
        <v>6</v>
      </c>
      <c r="E65" s="7" t="s">
        <v>276</v>
      </c>
      <c r="F65" s="1">
        <f t="shared" si="0"/>
        <v>36.1</v>
      </c>
      <c r="G65" s="7">
        <v>63.9</v>
      </c>
    </row>
    <row r="66" spans="1:7">
      <c r="A66" s="19" t="s">
        <v>34</v>
      </c>
      <c r="B66" s="19" t="s">
        <v>367</v>
      </c>
      <c r="C66" s="7">
        <v>2013</v>
      </c>
      <c r="D66" s="7" t="s">
        <v>6</v>
      </c>
      <c r="E66" s="7" t="s">
        <v>276</v>
      </c>
      <c r="F66" s="1">
        <f t="shared" si="0"/>
        <v>36.9</v>
      </c>
      <c r="G66" s="7">
        <v>63.1</v>
      </c>
    </row>
    <row r="67" spans="1:7">
      <c r="A67" s="19" t="s">
        <v>35</v>
      </c>
      <c r="B67" s="19" t="s">
        <v>368</v>
      </c>
      <c r="C67" s="7">
        <v>2013</v>
      </c>
      <c r="D67" s="7" t="s">
        <v>6</v>
      </c>
      <c r="E67" s="7" t="s">
        <v>276</v>
      </c>
      <c r="F67" s="1">
        <f t="shared" si="0"/>
        <v>27.200000000000003</v>
      </c>
      <c r="G67" s="7">
        <v>72.8</v>
      </c>
    </row>
    <row r="68" spans="1:7">
      <c r="A68" s="20" t="s">
        <v>3</v>
      </c>
      <c r="B68" s="19" t="s">
        <v>336</v>
      </c>
      <c r="C68" s="7">
        <v>2014</v>
      </c>
      <c r="D68" s="7" t="s">
        <v>6</v>
      </c>
      <c r="E68" s="7" t="s">
        <v>276</v>
      </c>
      <c r="F68" s="1">
        <f t="shared" si="0"/>
        <v>34.900000000000006</v>
      </c>
      <c r="G68" s="7">
        <v>65.099999999999994</v>
      </c>
    </row>
    <row r="69" spans="1:7">
      <c r="A69" s="20" t="s">
        <v>4</v>
      </c>
      <c r="B69" s="19" t="s">
        <v>337</v>
      </c>
      <c r="C69" s="7">
        <v>2014</v>
      </c>
      <c r="D69" s="7" t="s">
        <v>6</v>
      </c>
      <c r="E69" s="7" t="s">
        <v>276</v>
      </c>
      <c r="F69" s="1">
        <f t="shared" si="0"/>
        <v>26.900000000000006</v>
      </c>
      <c r="G69" s="7">
        <v>73.099999999999994</v>
      </c>
    </row>
    <row r="70" spans="1:7">
      <c r="A70" s="19" t="s">
        <v>5</v>
      </c>
      <c r="B70" s="19" t="s">
        <v>338</v>
      </c>
      <c r="C70" s="7">
        <v>2014</v>
      </c>
      <c r="D70" s="7" t="s">
        <v>6</v>
      </c>
      <c r="E70" s="7" t="s">
        <v>276</v>
      </c>
      <c r="F70" s="1">
        <f t="shared" si="0"/>
        <v>30.400000000000006</v>
      </c>
      <c r="G70" s="7">
        <v>69.599999999999994</v>
      </c>
    </row>
    <row r="71" spans="1:7">
      <c r="A71" s="19" t="s">
        <v>6</v>
      </c>
      <c r="B71" s="19" t="s">
        <v>339</v>
      </c>
      <c r="C71" s="7">
        <v>2014</v>
      </c>
      <c r="D71" s="7" t="s">
        <v>6</v>
      </c>
      <c r="E71" s="7" t="s">
        <v>276</v>
      </c>
      <c r="F71" s="1">
        <f t="shared" si="0"/>
        <v>29.299999999999997</v>
      </c>
      <c r="G71" s="7">
        <v>70.7</v>
      </c>
    </row>
    <row r="72" spans="1:7">
      <c r="A72" s="19" t="s">
        <v>7</v>
      </c>
      <c r="B72" s="19" t="s">
        <v>340</v>
      </c>
      <c r="C72" s="7">
        <v>2014</v>
      </c>
      <c r="D72" s="7" t="s">
        <v>6</v>
      </c>
      <c r="E72" s="7" t="s">
        <v>276</v>
      </c>
      <c r="F72" s="1">
        <f t="shared" si="0"/>
        <v>36.299999999999997</v>
      </c>
      <c r="G72" s="7">
        <v>63.7</v>
      </c>
    </row>
    <row r="73" spans="1:7">
      <c r="A73" s="19" t="s">
        <v>8</v>
      </c>
      <c r="B73" s="19" t="s">
        <v>341</v>
      </c>
      <c r="C73" s="7">
        <v>2014</v>
      </c>
      <c r="D73" s="7" t="s">
        <v>6</v>
      </c>
      <c r="E73" s="7" t="s">
        <v>276</v>
      </c>
      <c r="F73" s="1">
        <f t="shared" si="0"/>
        <v>30.700000000000003</v>
      </c>
      <c r="G73" s="7">
        <v>69.3</v>
      </c>
    </row>
    <row r="74" spans="1:7">
      <c r="A74" s="19" t="s">
        <v>9</v>
      </c>
      <c r="B74" s="19" t="s">
        <v>342</v>
      </c>
      <c r="C74" s="7">
        <v>2014</v>
      </c>
      <c r="D74" s="7" t="s">
        <v>6</v>
      </c>
      <c r="E74" s="7" t="s">
        <v>276</v>
      </c>
      <c r="F74" s="1">
        <f t="shared" si="0"/>
        <v>28.700000000000003</v>
      </c>
      <c r="G74" s="7">
        <v>71.3</v>
      </c>
    </row>
    <row r="75" spans="1:7">
      <c r="A75" s="19" t="s">
        <v>10</v>
      </c>
      <c r="B75" s="19" t="s">
        <v>343</v>
      </c>
      <c r="C75" s="7">
        <v>2014</v>
      </c>
      <c r="D75" s="7" t="s">
        <v>6</v>
      </c>
      <c r="E75" s="7" t="s">
        <v>276</v>
      </c>
      <c r="F75" s="1">
        <f t="shared" si="0"/>
        <v>39</v>
      </c>
      <c r="G75" s="7">
        <v>61</v>
      </c>
    </row>
    <row r="76" spans="1:7">
      <c r="A76" s="19" t="s">
        <v>11</v>
      </c>
      <c r="B76" s="19" t="s">
        <v>344</v>
      </c>
      <c r="C76" s="7">
        <v>2014</v>
      </c>
      <c r="D76" s="7" t="s">
        <v>6</v>
      </c>
      <c r="E76" s="7" t="s">
        <v>276</v>
      </c>
      <c r="F76" s="1">
        <f t="shared" si="0"/>
        <v>28.599999999999994</v>
      </c>
      <c r="G76" s="7">
        <v>71.400000000000006</v>
      </c>
    </row>
    <row r="77" spans="1:7">
      <c r="A77" s="19" t="s">
        <v>12</v>
      </c>
      <c r="B77" s="19" t="s">
        <v>345</v>
      </c>
      <c r="C77" s="7">
        <v>2014</v>
      </c>
      <c r="D77" s="7" t="s">
        <v>6</v>
      </c>
      <c r="E77" s="7" t="s">
        <v>276</v>
      </c>
      <c r="F77" s="1">
        <f t="shared" si="0"/>
        <v>32.299999999999997</v>
      </c>
      <c r="G77" s="1">
        <f>33+34.7</f>
        <v>67.7</v>
      </c>
    </row>
    <row r="78" spans="1:7">
      <c r="A78" s="19" t="s">
        <v>13</v>
      </c>
      <c r="B78" s="19" t="s">
        <v>346</v>
      </c>
      <c r="C78" s="7">
        <v>2014</v>
      </c>
      <c r="D78" s="7" t="s">
        <v>6</v>
      </c>
      <c r="E78" s="7" t="s">
        <v>276</v>
      </c>
      <c r="F78" s="1">
        <f t="shared" si="0"/>
        <v>30.599999999999994</v>
      </c>
      <c r="G78" s="1">
        <f>46+23.4</f>
        <v>69.400000000000006</v>
      </c>
    </row>
    <row r="79" spans="1:7">
      <c r="A79" s="19" t="s">
        <v>14</v>
      </c>
      <c r="B79" s="19" t="s">
        <v>347</v>
      </c>
      <c r="C79" s="7">
        <v>2014</v>
      </c>
      <c r="D79" s="7" t="s">
        <v>6</v>
      </c>
      <c r="E79" s="7" t="s">
        <v>276</v>
      </c>
      <c r="F79" s="1">
        <f t="shared" si="0"/>
        <v>32</v>
      </c>
      <c r="G79" s="1">
        <f>45.8+22.2</f>
        <v>68</v>
      </c>
    </row>
    <row r="80" spans="1:7">
      <c r="A80" s="19" t="s">
        <v>15</v>
      </c>
      <c r="B80" s="19" t="s">
        <v>348</v>
      </c>
      <c r="C80" s="7">
        <v>2014</v>
      </c>
      <c r="D80" s="7" t="s">
        <v>6</v>
      </c>
      <c r="E80" s="7" t="s">
        <v>276</v>
      </c>
      <c r="F80" s="1">
        <f t="shared" si="0"/>
        <v>39.9</v>
      </c>
      <c r="G80" s="1">
        <f>41.2+18.9</f>
        <v>60.1</v>
      </c>
    </row>
    <row r="81" spans="1:7">
      <c r="A81" s="19" t="s">
        <v>16</v>
      </c>
      <c r="B81" s="19" t="s">
        <v>349</v>
      </c>
      <c r="C81" s="7">
        <v>2014</v>
      </c>
      <c r="D81" s="7" t="s">
        <v>6</v>
      </c>
      <c r="E81" s="7" t="s">
        <v>276</v>
      </c>
      <c r="F81" s="1">
        <f t="shared" si="0"/>
        <v>38.200000000000003</v>
      </c>
      <c r="G81" s="1">
        <f>36+25.8</f>
        <v>61.8</v>
      </c>
    </row>
    <row r="82" spans="1:7">
      <c r="A82" s="19" t="s">
        <v>17</v>
      </c>
      <c r="B82" s="19" t="s">
        <v>350</v>
      </c>
      <c r="C82" s="7">
        <v>2014</v>
      </c>
      <c r="D82" s="7" t="s">
        <v>6</v>
      </c>
      <c r="E82" s="7" t="s">
        <v>276</v>
      </c>
      <c r="F82" s="1">
        <f t="shared" si="0"/>
        <v>31</v>
      </c>
      <c r="G82" s="1">
        <f>46.3+22.7</f>
        <v>69</v>
      </c>
    </row>
    <row r="83" spans="1:7">
      <c r="A83" s="19" t="s">
        <v>18</v>
      </c>
      <c r="B83" s="19" t="s">
        <v>351</v>
      </c>
      <c r="C83" s="7">
        <v>2014</v>
      </c>
      <c r="D83" s="7" t="s">
        <v>6</v>
      </c>
      <c r="E83" s="7" t="s">
        <v>276</v>
      </c>
      <c r="F83" s="1">
        <f t="shared" si="0"/>
        <v>40.4</v>
      </c>
      <c r="G83" s="1">
        <f>28+31.6</f>
        <v>59.6</v>
      </c>
    </row>
    <row r="84" spans="1:7">
      <c r="A84" s="19" t="s">
        <v>19</v>
      </c>
      <c r="B84" s="19" t="s">
        <v>352</v>
      </c>
      <c r="C84" s="7">
        <v>2014</v>
      </c>
      <c r="D84" s="7" t="s">
        <v>6</v>
      </c>
      <c r="E84" s="7" t="s">
        <v>276</v>
      </c>
      <c r="F84" s="1">
        <f t="shared" si="0"/>
        <v>32.200000000000003</v>
      </c>
      <c r="G84" s="1">
        <f>44.3+23.5</f>
        <v>67.8</v>
      </c>
    </row>
    <row r="85" spans="1:7">
      <c r="A85" s="19" t="s">
        <v>20</v>
      </c>
      <c r="B85" s="19" t="s">
        <v>353</v>
      </c>
      <c r="C85" s="7">
        <v>2014</v>
      </c>
      <c r="D85" s="7" t="s">
        <v>6</v>
      </c>
      <c r="E85" s="7" t="s">
        <v>276</v>
      </c>
      <c r="F85" s="1">
        <f t="shared" si="0"/>
        <v>36.1</v>
      </c>
      <c r="G85" s="1">
        <f>36.5+27.4</f>
        <v>63.9</v>
      </c>
    </row>
    <row r="86" spans="1:7">
      <c r="A86" s="19" t="s">
        <v>21</v>
      </c>
      <c r="B86" s="19" t="s">
        <v>354</v>
      </c>
      <c r="C86" s="7">
        <v>2014</v>
      </c>
      <c r="D86" s="7" t="s">
        <v>6</v>
      </c>
      <c r="E86" s="7" t="s">
        <v>276</v>
      </c>
      <c r="F86" s="1">
        <f t="shared" si="0"/>
        <v>31.700000000000003</v>
      </c>
      <c r="G86" s="1">
        <f>48.1+20.2</f>
        <v>68.3</v>
      </c>
    </row>
    <row r="87" spans="1:7">
      <c r="A87" s="19" t="s">
        <v>22</v>
      </c>
      <c r="B87" s="19" t="s">
        <v>355</v>
      </c>
      <c r="C87" s="7">
        <v>2014</v>
      </c>
      <c r="D87" s="7" t="s">
        <v>6</v>
      </c>
      <c r="E87" s="7" t="s">
        <v>276</v>
      </c>
      <c r="F87" s="1">
        <f t="shared" si="0"/>
        <v>28.299999999999997</v>
      </c>
      <c r="G87" s="1">
        <f>47.7+24</f>
        <v>71.7</v>
      </c>
    </row>
    <row r="88" spans="1:7">
      <c r="A88" s="19" t="s">
        <v>23</v>
      </c>
      <c r="B88" s="19" t="s">
        <v>356</v>
      </c>
      <c r="C88" s="7">
        <v>2014</v>
      </c>
      <c r="D88" s="7" t="s">
        <v>6</v>
      </c>
      <c r="E88" s="7" t="s">
        <v>276</v>
      </c>
      <c r="F88" s="1">
        <f t="shared" si="0"/>
        <v>41.9</v>
      </c>
      <c r="G88" s="1">
        <f>39.1+19</f>
        <v>58.1</v>
      </c>
    </row>
    <row r="89" spans="1:7">
      <c r="A89" s="19" t="s">
        <v>24</v>
      </c>
      <c r="B89" s="19" t="s">
        <v>357</v>
      </c>
      <c r="C89" s="7">
        <v>2014</v>
      </c>
      <c r="D89" s="7" t="s">
        <v>6</v>
      </c>
      <c r="E89" s="7" t="s">
        <v>276</v>
      </c>
      <c r="F89" s="1">
        <f t="shared" si="0"/>
        <v>40.199999999999996</v>
      </c>
      <c r="G89" s="1">
        <f>35.2+24.6</f>
        <v>59.800000000000004</v>
      </c>
    </row>
    <row r="90" spans="1:7">
      <c r="A90" s="19" t="s">
        <v>25</v>
      </c>
      <c r="B90" s="19" t="s">
        <v>358</v>
      </c>
      <c r="C90" s="7">
        <v>2014</v>
      </c>
      <c r="D90" s="7" t="s">
        <v>6</v>
      </c>
      <c r="E90" s="7" t="s">
        <v>276</v>
      </c>
      <c r="F90" s="1">
        <f t="shared" si="0"/>
        <v>31.299999999999997</v>
      </c>
      <c r="G90" s="1">
        <f>42.5+26.2</f>
        <v>68.7</v>
      </c>
    </row>
    <row r="91" spans="1:7">
      <c r="A91" s="19" t="s">
        <v>26</v>
      </c>
      <c r="B91" s="19" t="s">
        <v>359</v>
      </c>
      <c r="C91" s="7">
        <v>2014</v>
      </c>
      <c r="D91" s="7" t="s">
        <v>6</v>
      </c>
      <c r="E91" s="7" t="s">
        <v>276</v>
      </c>
      <c r="F91" s="1">
        <f t="shared" si="0"/>
        <v>39.5</v>
      </c>
      <c r="G91" s="1">
        <f>36.1+24.4</f>
        <v>60.5</v>
      </c>
    </row>
    <row r="92" spans="1:7">
      <c r="A92" s="19" t="s">
        <v>27</v>
      </c>
      <c r="B92" s="19" t="s">
        <v>360</v>
      </c>
      <c r="C92" s="7">
        <v>2014</v>
      </c>
      <c r="D92" s="7" t="s">
        <v>6</v>
      </c>
      <c r="E92" s="7" t="s">
        <v>276</v>
      </c>
      <c r="F92" s="1">
        <f t="shared" si="0"/>
        <v>35.400000000000006</v>
      </c>
      <c r="G92" s="1">
        <f>42.9+21.7</f>
        <v>64.599999999999994</v>
      </c>
    </row>
    <row r="93" spans="1:7">
      <c r="A93" s="19" t="s">
        <v>28</v>
      </c>
      <c r="B93" s="19" t="s">
        <v>361</v>
      </c>
      <c r="C93" s="7">
        <v>2014</v>
      </c>
      <c r="D93" s="7" t="s">
        <v>6</v>
      </c>
      <c r="E93" s="7" t="s">
        <v>276</v>
      </c>
      <c r="F93" s="1">
        <f t="shared" si="0"/>
        <v>30.299999999999997</v>
      </c>
      <c r="G93" s="7">
        <f>47+22.7</f>
        <v>69.7</v>
      </c>
    </row>
    <row r="94" spans="1:7">
      <c r="A94" s="19" t="s">
        <v>29</v>
      </c>
      <c r="B94" s="19" t="s">
        <v>362</v>
      </c>
      <c r="C94" s="7">
        <v>2014</v>
      </c>
      <c r="D94" s="7" t="s">
        <v>6</v>
      </c>
      <c r="E94" s="7" t="s">
        <v>276</v>
      </c>
      <c r="F94" s="1">
        <f t="shared" si="0"/>
        <v>32.200000000000003</v>
      </c>
      <c r="G94" s="1">
        <f>43.8+24</f>
        <v>67.8</v>
      </c>
    </row>
    <row r="95" spans="1:7">
      <c r="A95" s="19" t="s">
        <v>30</v>
      </c>
      <c r="B95" s="19" t="s">
        <v>363</v>
      </c>
      <c r="C95" s="7">
        <v>2014</v>
      </c>
      <c r="D95" s="7" t="s">
        <v>6</v>
      </c>
      <c r="E95" s="7" t="s">
        <v>276</v>
      </c>
      <c r="F95" s="1">
        <f t="shared" si="0"/>
        <v>38.200000000000003</v>
      </c>
      <c r="G95" s="1">
        <f>40.5+21.3</f>
        <v>61.8</v>
      </c>
    </row>
    <row r="96" spans="1:7">
      <c r="A96" s="19" t="s">
        <v>31</v>
      </c>
      <c r="B96" s="19" t="s">
        <v>364</v>
      </c>
      <c r="C96" s="7">
        <v>2014</v>
      </c>
      <c r="D96" s="7" t="s">
        <v>6</v>
      </c>
      <c r="E96" s="7" t="s">
        <v>276</v>
      </c>
      <c r="F96" s="1">
        <f t="shared" si="0"/>
        <v>32.5</v>
      </c>
      <c r="G96" s="1">
        <f>44.4+23.1</f>
        <v>67.5</v>
      </c>
    </row>
    <row r="97" spans="1:7">
      <c r="A97" s="19" t="s">
        <v>32</v>
      </c>
      <c r="B97" s="19" t="s">
        <v>365</v>
      </c>
      <c r="C97" s="7">
        <v>2014</v>
      </c>
      <c r="D97" s="7" t="s">
        <v>6</v>
      </c>
      <c r="E97" s="7" t="s">
        <v>276</v>
      </c>
      <c r="F97" s="1">
        <f t="shared" si="0"/>
        <v>37.5</v>
      </c>
      <c r="G97" s="1">
        <f>37.4+25.1</f>
        <v>62.5</v>
      </c>
    </row>
    <row r="98" spans="1:7">
      <c r="A98" s="19" t="s">
        <v>33</v>
      </c>
      <c r="B98" s="19" t="s">
        <v>366</v>
      </c>
      <c r="C98" s="7">
        <v>2014</v>
      </c>
      <c r="D98" s="7" t="s">
        <v>6</v>
      </c>
      <c r="E98" s="7" t="s">
        <v>276</v>
      </c>
      <c r="F98" s="1">
        <f t="shared" si="0"/>
        <v>38.799999999999997</v>
      </c>
      <c r="G98" s="1">
        <f>36.4+24.8</f>
        <v>61.2</v>
      </c>
    </row>
    <row r="99" spans="1:7">
      <c r="A99" s="19" t="s">
        <v>34</v>
      </c>
      <c r="B99" s="19" t="s">
        <v>367</v>
      </c>
      <c r="C99" s="7">
        <v>2014</v>
      </c>
      <c r="D99" s="7" t="s">
        <v>6</v>
      </c>
      <c r="E99" s="7" t="s">
        <v>276</v>
      </c>
      <c r="F99" s="1">
        <f t="shared" si="0"/>
        <v>35</v>
      </c>
      <c r="G99" s="1">
        <f>41.5+23.5</f>
        <v>65</v>
      </c>
    </row>
    <row r="100" spans="1:7">
      <c r="A100" s="19" t="s">
        <v>35</v>
      </c>
      <c r="B100" s="19" t="s">
        <v>368</v>
      </c>
      <c r="C100" s="7">
        <v>2014</v>
      </c>
      <c r="D100" s="7" t="s">
        <v>6</v>
      </c>
      <c r="E100" s="7" t="s">
        <v>276</v>
      </c>
      <c r="F100" s="1">
        <f t="shared" si="0"/>
        <v>29.400000000000006</v>
      </c>
      <c r="G100" s="1">
        <f>48.2+22.4</f>
        <v>70.599999999999994</v>
      </c>
    </row>
    <row r="101" spans="1:7">
      <c r="A101" s="20" t="s">
        <v>3</v>
      </c>
      <c r="B101" s="19" t="s">
        <v>336</v>
      </c>
      <c r="C101" s="7">
        <v>2015</v>
      </c>
      <c r="D101" s="7" t="s">
        <v>6</v>
      </c>
      <c r="E101" s="7" t="s">
        <v>276</v>
      </c>
      <c r="F101" s="1">
        <f t="shared" si="0"/>
        <v>35.900000000000006</v>
      </c>
      <c r="G101" s="1">
        <f>39.2+24.9</f>
        <v>64.099999999999994</v>
      </c>
    </row>
    <row r="102" spans="1:7">
      <c r="A102" s="20" t="s">
        <v>4</v>
      </c>
      <c r="B102" s="19" t="s">
        <v>337</v>
      </c>
      <c r="C102" s="7">
        <v>2015</v>
      </c>
      <c r="D102" s="7" t="s">
        <v>6</v>
      </c>
      <c r="E102" s="7" t="s">
        <v>276</v>
      </c>
      <c r="F102" s="1">
        <f t="shared" si="0"/>
        <v>27.5</v>
      </c>
      <c r="G102" s="1">
        <f>46+26.5</f>
        <v>72.5</v>
      </c>
    </row>
    <row r="103" spans="1:7">
      <c r="A103" s="19" t="s">
        <v>5</v>
      </c>
      <c r="B103" s="19" t="s">
        <v>338</v>
      </c>
      <c r="C103" s="7">
        <v>2015</v>
      </c>
      <c r="D103" s="7" t="s">
        <v>6</v>
      </c>
      <c r="E103" s="7" t="s">
        <v>276</v>
      </c>
      <c r="F103" s="1">
        <f t="shared" si="0"/>
        <v>34.799999999999997</v>
      </c>
      <c r="G103" s="1">
        <f>40.9+24.3</f>
        <v>65.2</v>
      </c>
    </row>
    <row r="104" spans="1:7">
      <c r="A104" s="19" t="s">
        <v>6</v>
      </c>
      <c r="B104" s="19" t="s">
        <v>339</v>
      </c>
      <c r="C104" s="7">
        <v>2015</v>
      </c>
      <c r="D104" s="7" t="s">
        <v>6</v>
      </c>
      <c r="E104" s="7" t="s">
        <v>276</v>
      </c>
      <c r="F104" s="1">
        <f t="shared" si="0"/>
        <v>32.900000000000006</v>
      </c>
      <c r="G104" s="1">
        <f>41.4+25.7</f>
        <v>67.099999999999994</v>
      </c>
    </row>
    <row r="105" spans="1:7">
      <c r="A105" s="19" t="s">
        <v>7</v>
      </c>
      <c r="B105" s="19" t="s">
        <v>340</v>
      </c>
      <c r="C105" s="7">
        <v>2015</v>
      </c>
      <c r="D105" s="7" t="s">
        <v>6</v>
      </c>
      <c r="E105" s="7" t="s">
        <v>276</v>
      </c>
      <c r="F105" s="1">
        <f t="shared" si="0"/>
        <v>40</v>
      </c>
      <c r="G105" s="1">
        <f>36.3+23.7</f>
        <v>60</v>
      </c>
    </row>
    <row r="106" spans="1:7">
      <c r="A106" s="19" t="s">
        <v>8</v>
      </c>
      <c r="B106" s="19" t="s">
        <v>341</v>
      </c>
      <c r="C106" s="7">
        <v>2015</v>
      </c>
      <c r="D106" s="7" t="s">
        <v>6</v>
      </c>
      <c r="E106" s="7" t="s">
        <v>276</v>
      </c>
      <c r="F106" s="1">
        <f t="shared" si="0"/>
        <v>30.400000000000006</v>
      </c>
      <c r="G106" s="1">
        <f>44.1+25.5</f>
        <v>69.599999999999994</v>
      </c>
    </row>
    <row r="107" spans="1:7">
      <c r="A107" s="19" t="s">
        <v>9</v>
      </c>
      <c r="B107" s="19" t="s">
        <v>342</v>
      </c>
      <c r="C107" s="7">
        <v>2015</v>
      </c>
      <c r="D107" s="7" t="s">
        <v>6</v>
      </c>
      <c r="E107" s="7" t="s">
        <v>276</v>
      </c>
      <c r="F107" s="1">
        <f t="shared" si="0"/>
        <v>30.200000000000003</v>
      </c>
      <c r="G107" s="1">
        <f>45.1+24.7</f>
        <v>69.8</v>
      </c>
    </row>
    <row r="108" spans="1:7">
      <c r="A108" s="19" t="s">
        <v>10</v>
      </c>
      <c r="B108" s="19" t="s">
        <v>343</v>
      </c>
      <c r="C108" s="7">
        <v>2015</v>
      </c>
      <c r="D108" s="7" t="s">
        <v>6</v>
      </c>
      <c r="E108" s="7" t="s">
        <v>276</v>
      </c>
      <c r="F108" s="1">
        <f t="shared" si="0"/>
        <v>38.699999999999996</v>
      </c>
      <c r="G108" s="1">
        <f>42.2+19.1</f>
        <v>61.300000000000004</v>
      </c>
    </row>
    <row r="109" spans="1:7">
      <c r="A109" s="19" t="s">
        <v>11</v>
      </c>
      <c r="B109" s="19" t="s">
        <v>344</v>
      </c>
      <c r="C109" s="7">
        <v>2015</v>
      </c>
      <c r="D109" s="7" t="s">
        <v>6</v>
      </c>
      <c r="E109" s="7" t="s">
        <v>276</v>
      </c>
      <c r="F109" s="1">
        <f t="shared" si="0"/>
        <v>27.299999999999997</v>
      </c>
      <c r="G109" s="1">
        <f>47.1+25.6</f>
        <v>72.7</v>
      </c>
    </row>
    <row r="110" spans="1:7">
      <c r="A110" s="19" t="s">
        <v>12</v>
      </c>
      <c r="B110" s="19" t="s">
        <v>345</v>
      </c>
      <c r="C110" s="7">
        <v>2015</v>
      </c>
      <c r="D110" s="7" t="s">
        <v>6</v>
      </c>
      <c r="E110" s="7" t="s">
        <v>276</v>
      </c>
      <c r="F110" s="1">
        <f t="shared" si="0"/>
        <v>34.299999999999997</v>
      </c>
      <c r="G110" s="1">
        <f>28.5+37.2</f>
        <v>65.7</v>
      </c>
    </row>
    <row r="111" spans="1:7">
      <c r="A111" s="19" t="s">
        <v>13</v>
      </c>
      <c r="B111" s="19" t="s">
        <v>346</v>
      </c>
      <c r="C111" s="7">
        <v>2015</v>
      </c>
      <c r="D111" s="7" t="s">
        <v>6</v>
      </c>
      <c r="E111" s="7" t="s">
        <v>276</v>
      </c>
      <c r="F111" s="1">
        <f t="shared" si="0"/>
        <v>30.099999999999994</v>
      </c>
      <c r="G111" s="7">
        <f>46.9+23</f>
        <v>69.900000000000006</v>
      </c>
    </row>
    <row r="112" spans="1:7">
      <c r="A112" s="19" t="s">
        <v>14</v>
      </c>
      <c r="B112" s="19" t="s">
        <v>347</v>
      </c>
      <c r="C112" s="7">
        <v>2015</v>
      </c>
      <c r="D112" s="7" t="s">
        <v>6</v>
      </c>
      <c r="E112" s="7" t="s">
        <v>276</v>
      </c>
      <c r="F112" s="1">
        <f t="shared" si="0"/>
        <v>33.300000000000011</v>
      </c>
      <c r="G112" s="1">
        <f>43.8+22.9</f>
        <v>66.699999999999989</v>
      </c>
    </row>
    <row r="113" spans="1:7">
      <c r="A113" s="19" t="s">
        <v>15</v>
      </c>
      <c r="B113" s="19" t="s">
        <v>348</v>
      </c>
      <c r="C113" s="7">
        <v>2015</v>
      </c>
      <c r="D113" s="7" t="s">
        <v>6</v>
      </c>
      <c r="E113" s="7" t="s">
        <v>276</v>
      </c>
      <c r="F113" s="1">
        <f t="shared" si="0"/>
        <v>43.3</v>
      </c>
      <c r="G113" s="1">
        <f>39+17.7</f>
        <v>56.7</v>
      </c>
    </row>
    <row r="114" spans="1:7">
      <c r="A114" s="19" t="s">
        <v>16</v>
      </c>
      <c r="B114" s="19" t="s">
        <v>349</v>
      </c>
      <c r="C114" s="7">
        <v>2015</v>
      </c>
      <c r="D114" s="7" t="s">
        <v>6</v>
      </c>
      <c r="E114" s="7" t="s">
        <v>276</v>
      </c>
      <c r="F114" s="1">
        <f t="shared" si="0"/>
        <v>38.599999999999994</v>
      </c>
      <c r="G114" s="1">
        <f>37.7+23.7</f>
        <v>61.400000000000006</v>
      </c>
    </row>
    <row r="115" spans="1:7">
      <c r="A115" s="19" t="s">
        <v>17</v>
      </c>
      <c r="B115" s="19" t="s">
        <v>350</v>
      </c>
      <c r="C115" s="7">
        <v>2015</v>
      </c>
      <c r="D115" s="7" t="s">
        <v>6</v>
      </c>
      <c r="E115" s="7" t="s">
        <v>276</v>
      </c>
      <c r="F115" s="1">
        <f t="shared" si="0"/>
        <v>31.300000000000011</v>
      </c>
      <c r="G115" s="1">
        <f>43.8+24.9</f>
        <v>68.699999999999989</v>
      </c>
    </row>
    <row r="116" spans="1:7">
      <c r="A116" s="19" t="s">
        <v>18</v>
      </c>
      <c r="B116" s="19" t="s">
        <v>351</v>
      </c>
      <c r="C116" s="7">
        <v>2015</v>
      </c>
      <c r="D116" s="7" t="s">
        <v>6</v>
      </c>
      <c r="E116" s="7" t="s">
        <v>276</v>
      </c>
      <c r="F116" s="1">
        <f t="shared" si="0"/>
        <v>40</v>
      </c>
      <c r="G116" s="1">
        <f>32.8+27.2</f>
        <v>60</v>
      </c>
    </row>
    <row r="117" spans="1:7">
      <c r="A117" s="19" t="s">
        <v>19</v>
      </c>
      <c r="B117" s="19" t="s">
        <v>352</v>
      </c>
      <c r="C117" s="7">
        <v>2015</v>
      </c>
      <c r="D117" s="7" t="s">
        <v>6</v>
      </c>
      <c r="E117" s="7" t="s">
        <v>276</v>
      </c>
      <c r="F117" s="1">
        <f t="shared" si="0"/>
        <v>31.599999999999994</v>
      </c>
      <c r="G117" s="1">
        <f>46.7+21.7</f>
        <v>68.400000000000006</v>
      </c>
    </row>
    <row r="118" spans="1:7">
      <c r="A118" s="19" t="s">
        <v>20</v>
      </c>
      <c r="B118" s="19" t="s">
        <v>353</v>
      </c>
      <c r="C118" s="7">
        <v>2015</v>
      </c>
      <c r="D118" s="7" t="s">
        <v>6</v>
      </c>
      <c r="E118" s="7" t="s">
        <v>276</v>
      </c>
      <c r="F118" s="1">
        <f t="shared" si="0"/>
        <v>39.9</v>
      </c>
      <c r="G118" s="1">
        <f>34.5+25.6</f>
        <v>60.1</v>
      </c>
    </row>
    <row r="119" spans="1:7">
      <c r="A119" s="19" t="s">
        <v>21</v>
      </c>
      <c r="B119" s="19" t="s">
        <v>354</v>
      </c>
      <c r="C119" s="7">
        <v>2015</v>
      </c>
      <c r="D119" s="7" t="s">
        <v>6</v>
      </c>
      <c r="E119" s="7" t="s">
        <v>276</v>
      </c>
      <c r="F119" s="1">
        <f t="shared" si="0"/>
        <v>32.900000000000006</v>
      </c>
      <c r="G119" s="1">
        <f>46.7+20.4</f>
        <v>67.099999999999994</v>
      </c>
    </row>
    <row r="120" spans="1:7">
      <c r="A120" s="19" t="s">
        <v>22</v>
      </c>
      <c r="B120" s="19" t="s">
        <v>355</v>
      </c>
      <c r="C120" s="7">
        <v>2015</v>
      </c>
      <c r="D120" s="7" t="s">
        <v>6</v>
      </c>
      <c r="E120" s="7" t="s">
        <v>276</v>
      </c>
      <c r="F120" s="1">
        <f t="shared" si="0"/>
        <v>29.700000000000003</v>
      </c>
      <c r="G120" s="1">
        <f>44.5+25.8</f>
        <v>70.3</v>
      </c>
    </row>
    <row r="121" spans="1:7">
      <c r="A121" s="19" t="s">
        <v>23</v>
      </c>
      <c r="B121" s="19" t="s">
        <v>356</v>
      </c>
      <c r="C121" s="7">
        <v>2015</v>
      </c>
      <c r="D121" s="7" t="s">
        <v>6</v>
      </c>
      <c r="E121" s="7" t="s">
        <v>276</v>
      </c>
      <c r="F121" s="1">
        <f t="shared" si="0"/>
        <v>44.2</v>
      </c>
      <c r="G121" s="1">
        <f>34.5+21.3</f>
        <v>55.8</v>
      </c>
    </row>
    <row r="122" spans="1:7">
      <c r="A122" s="19" t="s">
        <v>24</v>
      </c>
      <c r="B122" s="19" t="s">
        <v>357</v>
      </c>
      <c r="C122" s="7">
        <v>2015</v>
      </c>
      <c r="D122" s="7" t="s">
        <v>6</v>
      </c>
      <c r="E122" s="7" t="s">
        <v>276</v>
      </c>
      <c r="F122" s="1">
        <f t="shared" si="0"/>
        <v>42.400000000000006</v>
      </c>
      <c r="G122" s="1">
        <f>36.3+21.3</f>
        <v>57.599999999999994</v>
      </c>
    </row>
    <row r="123" spans="1:7">
      <c r="A123" s="19" t="s">
        <v>25</v>
      </c>
      <c r="B123" s="19" t="s">
        <v>358</v>
      </c>
      <c r="C123" s="7">
        <v>2015</v>
      </c>
      <c r="D123" s="7" t="s">
        <v>6</v>
      </c>
      <c r="E123" s="7" t="s">
        <v>276</v>
      </c>
      <c r="F123" s="1">
        <f t="shared" si="0"/>
        <v>29.700000000000003</v>
      </c>
      <c r="G123" s="1">
        <f>42.6+27.7</f>
        <v>70.3</v>
      </c>
    </row>
    <row r="124" spans="1:7">
      <c r="A124" s="19" t="s">
        <v>26</v>
      </c>
      <c r="B124" s="19" t="s">
        <v>359</v>
      </c>
      <c r="C124" s="7">
        <v>2015</v>
      </c>
      <c r="D124" s="7" t="s">
        <v>6</v>
      </c>
      <c r="E124" s="7" t="s">
        <v>276</v>
      </c>
      <c r="F124" s="1">
        <f t="shared" si="0"/>
        <v>40.799999999999997</v>
      </c>
      <c r="G124" s="1">
        <f>33.7+25.5</f>
        <v>59.2</v>
      </c>
    </row>
    <row r="125" spans="1:7">
      <c r="A125" s="19" t="s">
        <v>27</v>
      </c>
      <c r="B125" s="19" t="s">
        <v>360</v>
      </c>
      <c r="C125" s="7">
        <v>2015</v>
      </c>
      <c r="D125" s="7" t="s">
        <v>6</v>
      </c>
      <c r="E125" s="7" t="s">
        <v>276</v>
      </c>
      <c r="F125" s="1">
        <f t="shared" si="0"/>
        <v>37</v>
      </c>
      <c r="G125" s="1">
        <f>40.1+22.9</f>
        <v>63</v>
      </c>
    </row>
    <row r="126" spans="1:7">
      <c r="A126" s="19" t="s">
        <v>28</v>
      </c>
      <c r="B126" s="19" t="s">
        <v>361</v>
      </c>
      <c r="C126" s="7">
        <v>2015</v>
      </c>
      <c r="D126" s="7" t="s">
        <v>6</v>
      </c>
      <c r="E126" s="7" t="s">
        <v>276</v>
      </c>
      <c r="F126" s="1">
        <f t="shared" si="0"/>
        <v>31.5</v>
      </c>
      <c r="G126" s="1">
        <f>43.9+24.6</f>
        <v>68.5</v>
      </c>
    </row>
    <row r="127" spans="1:7">
      <c r="A127" s="19" t="s">
        <v>29</v>
      </c>
      <c r="B127" s="19" t="s">
        <v>362</v>
      </c>
      <c r="C127" s="7">
        <v>2015</v>
      </c>
      <c r="D127" s="7" t="s">
        <v>6</v>
      </c>
      <c r="E127" s="7" t="s">
        <v>276</v>
      </c>
      <c r="F127" s="1">
        <f t="shared" si="0"/>
        <v>33.200000000000003</v>
      </c>
      <c r="G127" s="1">
        <f>45.5+21.3</f>
        <v>66.8</v>
      </c>
    </row>
    <row r="128" spans="1:7">
      <c r="A128" s="19" t="s">
        <v>30</v>
      </c>
      <c r="B128" s="19" t="s">
        <v>363</v>
      </c>
      <c r="C128" s="7">
        <v>2015</v>
      </c>
      <c r="D128" s="7" t="s">
        <v>6</v>
      </c>
      <c r="E128" s="7" t="s">
        <v>276</v>
      </c>
      <c r="F128" s="1">
        <f t="shared" si="0"/>
        <v>43.3</v>
      </c>
      <c r="G128" s="1">
        <f>37.4+19.3</f>
        <v>56.7</v>
      </c>
    </row>
    <row r="129" spans="1:7">
      <c r="A129" s="19" t="s">
        <v>31</v>
      </c>
      <c r="B129" s="19" t="s">
        <v>364</v>
      </c>
      <c r="C129" s="7">
        <v>2015</v>
      </c>
      <c r="D129" s="7" t="s">
        <v>6</v>
      </c>
      <c r="E129" s="7" t="s">
        <v>276</v>
      </c>
      <c r="F129" s="1">
        <f t="shared" si="0"/>
        <v>35.900000000000006</v>
      </c>
      <c r="G129" s="1">
        <f>41.6+22.5</f>
        <v>64.099999999999994</v>
      </c>
    </row>
    <row r="130" spans="1:7">
      <c r="A130" s="19" t="s">
        <v>32</v>
      </c>
      <c r="B130" s="19" t="s">
        <v>365</v>
      </c>
      <c r="C130" s="7">
        <v>2015</v>
      </c>
      <c r="D130" s="7" t="s">
        <v>6</v>
      </c>
      <c r="E130" s="7" t="s">
        <v>276</v>
      </c>
      <c r="F130" s="1">
        <f t="shared" si="0"/>
        <v>37.4</v>
      </c>
      <c r="G130" s="1">
        <f>37.5+25.1</f>
        <v>62.6</v>
      </c>
    </row>
    <row r="131" spans="1:7">
      <c r="A131" s="19" t="s">
        <v>33</v>
      </c>
      <c r="B131" s="19" t="s">
        <v>366</v>
      </c>
      <c r="C131" s="7">
        <v>2015</v>
      </c>
      <c r="D131" s="7" t="s">
        <v>6</v>
      </c>
      <c r="E131" s="7" t="s">
        <v>276</v>
      </c>
      <c r="F131" s="1">
        <f t="shared" si="0"/>
        <v>37.400000000000006</v>
      </c>
      <c r="G131" s="1">
        <f>40.3+22.3</f>
        <v>62.599999999999994</v>
      </c>
    </row>
    <row r="132" spans="1:7">
      <c r="A132" s="19" t="s">
        <v>34</v>
      </c>
      <c r="B132" s="19" t="s">
        <v>367</v>
      </c>
      <c r="C132" s="7">
        <v>2015</v>
      </c>
      <c r="D132" s="7" t="s">
        <v>6</v>
      </c>
      <c r="E132" s="7" t="s">
        <v>276</v>
      </c>
      <c r="F132" s="1">
        <f t="shared" si="0"/>
        <v>37.799999999999997</v>
      </c>
      <c r="G132" s="1">
        <f>38+24.2</f>
        <v>62.2</v>
      </c>
    </row>
    <row r="133" spans="1:7">
      <c r="A133" s="19" t="s">
        <v>35</v>
      </c>
      <c r="B133" s="19" t="s">
        <v>368</v>
      </c>
      <c r="C133" s="7">
        <v>2015</v>
      </c>
      <c r="D133" s="7" t="s">
        <v>6</v>
      </c>
      <c r="E133" s="7" t="s">
        <v>276</v>
      </c>
      <c r="F133" s="1">
        <f t="shared" si="0"/>
        <v>30.700000000000003</v>
      </c>
      <c r="G133" s="1">
        <f>45.4+23.9</f>
        <v>69.3</v>
      </c>
    </row>
    <row r="134" spans="1:7">
      <c r="A134" s="20" t="s">
        <v>3</v>
      </c>
      <c r="B134" s="19" t="s">
        <v>336</v>
      </c>
      <c r="C134" s="7">
        <v>2016</v>
      </c>
      <c r="D134" s="7" t="s">
        <v>6</v>
      </c>
      <c r="E134" s="7" t="s">
        <v>276</v>
      </c>
      <c r="F134" s="1">
        <f t="shared" si="0"/>
        <v>33.199999999999989</v>
      </c>
      <c r="G134" s="1">
        <f>40.2+26.6</f>
        <v>66.800000000000011</v>
      </c>
    </row>
    <row r="135" spans="1:7">
      <c r="A135" s="20" t="s">
        <v>4</v>
      </c>
      <c r="B135" s="19" t="s">
        <v>337</v>
      </c>
      <c r="C135" s="7">
        <v>2016</v>
      </c>
      <c r="D135" s="7" t="s">
        <v>6</v>
      </c>
      <c r="E135" s="7" t="s">
        <v>276</v>
      </c>
      <c r="F135" s="1">
        <f t="shared" si="0"/>
        <v>29.5</v>
      </c>
      <c r="G135" s="1">
        <f>44.6+25.9</f>
        <v>70.5</v>
      </c>
    </row>
    <row r="136" spans="1:7">
      <c r="A136" s="19" t="s">
        <v>5</v>
      </c>
      <c r="B136" s="19" t="s">
        <v>338</v>
      </c>
      <c r="C136" s="7">
        <v>2016</v>
      </c>
      <c r="D136" s="7" t="s">
        <v>6</v>
      </c>
      <c r="E136" s="7" t="s">
        <v>276</v>
      </c>
      <c r="F136" s="1">
        <f t="shared" si="0"/>
        <v>31.799999999999997</v>
      </c>
      <c r="G136" s="1">
        <f>39+29.2</f>
        <v>68.2</v>
      </c>
    </row>
    <row r="137" spans="1:7">
      <c r="A137" s="19" t="s">
        <v>6</v>
      </c>
      <c r="B137" s="19" t="s">
        <v>339</v>
      </c>
      <c r="C137" s="7">
        <v>2016</v>
      </c>
      <c r="D137" s="7" t="s">
        <v>6</v>
      </c>
      <c r="E137" s="7" t="s">
        <v>276</v>
      </c>
      <c r="F137" s="1">
        <f t="shared" si="0"/>
        <v>27.900000000000006</v>
      </c>
      <c r="G137" s="1">
        <f>44.9+27.2</f>
        <v>72.099999999999994</v>
      </c>
    </row>
    <row r="138" spans="1:7">
      <c r="A138" s="19" t="s">
        <v>7</v>
      </c>
      <c r="B138" s="19" t="s">
        <v>340</v>
      </c>
      <c r="C138" s="7">
        <v>2016</v>
      </c>
      <c r="D138" s="7" t="s">
        <v>6</v>
      </c>
      <c r="E138" s="7" t="s">
        <v>276</v>
      </c>
      <c r="F138" s="1">
        <f t="shared" si="0"/>
        <v>35.400000000000006</v>
      </c>
      <c r="G138" s="1">
        <f>42+22.6</f>
        <v>64.599999999999994</v>
      </c>
    </row>
    <row r="139" spans="1:7">
      <c r="A139" s="19" t="s">
        <v>8</v>
      </c>
      <c r="B139" s="19" t="s">
        <v>341</v>
      </c>
      <c r="C139" s="7">
        <v>2016</v>
      </c>
      <c r="D139" s="7" t="s">
        <v>6</v>
      </c>
      <c r="E139" s="7" t="s">
        <v>276</v>
      </c>
      <c r="F139" s="1">
        <f t="shared" si="0"/>
        <v>30</v>
      </c>
      <c r="G139" s="1">
        <f>46.1+23.9</f>
        <v>70</v>
      </c>
    </row>
    <row r="140" spans="1:7">
      <c r="A140" s="19" t="s">
        <v>9</v>
      </c>
      <c r="B140" s="19" t="s">
        <v>342</v>
      </c>
      <c r="C140" s="7">
        <v>2016</v>
      </c>
      <c r="D140" s="7" t="s">
        <v>6</v>
      </c>
      <c r="E140" s="7" t="s">
        <v>276</v>
      </c>
      <c r="F140" s="1">
        <f t="shared" si="0"/>
        <v>30.700000000000003</v>
      </c>
      <c r="G140" s="1">
        <f>44.6+24.7</f>
        <v>69.3</v>
      </c>
    </row>
    <row r="141" spans="1:7">
      <c r="A141" s="19" t="s">
        <v>10</v>
      </c>
      <c r="B141" s="19" t="s">
        <v>343</v>
      </c>
      <c r="C141" s="7">
        <v>2016</v>
      </c>
      <c r="D141" s="7" t="s">
        <v>6</v>
      </c>
      <c r="E141" s="7" t="s">
        <v>276</v>
      </c>
      <c r="F141" s="1">
        <f t="shared" si="0"/>
        <v>35.5</v>
      </c>
      <c r="G141" s="1">
        <f>44.6+19.9</f>
        <v>64.5</v>
      </c>
    </row>
    <row r="142" spans="1:7">
      <c r="A142" s="19" t="s">
        <v>11</v>
      </c>
      <c r="B142" s="19" t="s">
        <v>344</v>
      </c>
      <c r="C142" s="7">
        <v>2016</v>
      </c>
      <c r="D142" s="7" t="s">
        <v>6</v>
      </c>
      <c r="E142" s="7" t="s">
        <v>276</v>
      </c>
      <c r="F142" s="1">
        <f t="shared" si="0"/>
        <v>26.799999999999997</v>
      </c>
      <c r="G142" s="1">
        <f>47.1+26.1</f>
        <v>73.2</v>
      </c>
    </row>
    <row r="143" spans="1:7">
      <c r="A143" s="19" t="s">
        <v>12</v>
      </c>
      <c r="B143" s="19" t="s">
        <v>345</v>
      </c>
      <c r="C143" s="7">
        <v>2016</v>
      </c>
      <c r="D143" s="7" t="s">
        <v>6</v>
      </c>
      <c r="E143" s="7" t="s">
        <v>276</v>
      </c>
      <c r="F143" s="1">
        <f t="shared" si="0"/>
        <v>28.700000000000003</v>
      </c>
      <c r="G143" s="1">
        <f>36.9+34.4</f>
        <v>71.3</v>
      </c>
    </row>
    <row r="144" spans="1:7">
      <c r="A144" s="19" t="s">
        <v>13</v>
      </c>
      <c r="B144" s="19" t="s">
        <v>346</v>
      </c>
      <c r="C144" s="7">
        <v>2016</v>
      </c>
      <c r="D144" s="7" t="s">
        <v>6</v>
      </c>
      <c r="E144" s="7" t="s">
        <v>276</v>
      </c>
      <c r="F144" s="1">
        <f t="shared" si="0"/>
        <v>30.099999999999994</v>
      </c>
      <c r="G144" s="1">
        <f>45.3+24.6</f>
        <v>69.900000000000006</v>
      </c>
    </row>
    <row r="145" spans="1:7">
      <c r="A145" s="19" t="s">
        <v>14</v>
      </c>
      <c r="B145" s="19" t="s">
        <v>347</v>
      </c>
      <c r="C145" s="7">
        <v>2016</v>
      </c>
      <c r="D145" s="7" t="s">
        <v>6</v>
      </c>
      <c r="E145" s="7" t="s">
        <v>276</v>
      </c>
      <c r="F145" s="1">
        <f t="shared" si="0"/>
        <v>33.299999999999997</v>
      </c>
      <c r="G145" s="1">
        <f>39.7+27</f>
        <v>66.7</v>
      </c>
    </row>
    <row r="146" spans="1:7">
      <c r="A146" s="19" t="s">
        <v>15</v>
      </c>
      <c r="B146" s="19" t="s">
        <v>348</v>
      </c>
      <c r="C146" s="7">
        <v>2016</v>
      </c>
      <c r="D146" s="7" t="s">
        <v>6</v>
      </c>
      <c r="E146" s="7" t="s">
        <v>276</v>
      </c>
      <c r="F146" s="1">
        <f t="shared" si="0"/>
        <v>41.099999999999994</v>
      </c>
      <c r="G146" s="1">
        <f>38.7+20.2</f>
        <v>58.900000000000006</v>
      </c>
    </row>
    <row r="147" spans="1:7">
      <c r="A147" s="19" t="s">
        <v>16</v>
      </c>
      <c r="B147" s="19" t="s">
        <v>349</v>
      </c>
      <c r="C147" s="7">
        <v>2016</v>
      </c>
      <c r="D147" s="7" t="s">
        <v>6</v>
      </c>
      <c r="E147" s="7" t="s">
        <v>276</v>
      </c>
      <c r="F147" s="1">
        <f t="shared" si="0"/>
        <v>38.200000000000003</v>
      </c>
      <c r="G147" s="1">
        <f>36.3+25.5</f>
        <v>61.8</v>
      </c>
    </row>
    <row r="148" spans="1:7">
      <c r="A148" s="19" t="s">
        <v>17</v>
      </c>
      <c r="B148" s="19" t="s">
        <v>350</v>
      </c>
      <c r="C148" s="7">
        <v>2016</v>
      </c>
      <c r="D148" s="7" t="s">
        <v>6</v>
      </c>
      <c r="E148" s="7" t="s">
        <v>276</v>
      </c>
      <c r="F148" s="1">
        <f t="shared" si="0"/>
        <v>29.800000000000011</v>
      </c>
      <c r="G148" s="1">
        <f>44.8+25.4</f>
        <v>70.199999999999989</v>
      </c>
    </row>
    <row r="149" spans="1:7">
      <c r="A149" s="19" t="s">
        <v>18</v>
      </c>
      <c r="B149" s="19" t="s">
        <v>351</v>
      </c>
      <c r="C149" s="7">
        <v>2016</v>
      </c>
      <c r="D149" s="7" t="s">
        <v>6</v>
      </c>
      <c r="E149" s="7" t="s">
        <v>276</v>
      </c>
      <c r="F149" s="1">
        <f t="shared" si="0"/>
        <v>36.799999999999997</v>
      </c>
      <c r="G149" s="1">
        <f>30.8+32.4</f>
        <v>63.2</v>
      </c>
    </row>
    <row r="150" spans="1:7">
      <c r="A150" s="19" t="s">
        <v>19</v>
      </c>
      <c r="B150" s="19" t="s">
        <v>352</v>
      </c>
      <c r="C150" s="7">
        <v>2016</v>
      </c>
      <c r="D150" s="7" t="s">
        <v>6</v>
      </c>
      <c r="E150" s="7" t="s">
        <v>276</v>
      </c>
      <c r="F150" s="1">
        <f t="shared" si="0"/>
        <v>28.700000000000003</v>
      </c>
      <c r="G150" s="1">
        <f>44.9+26.4</f>
        <v>71.3</v>
      </c>
    </row>
    <row r="151" spans="1:7">
      <c r="A151" s="19" t="s">
        <v>20</v>
      </c>
      <c r="B151" s="19" t="s">
        <v>353</v>
      </c>
      <c r="C151" s="7">
        <v>2016</v>
      </c>
      <c r="D151" s="7" t="s">
        <v>6</v>
      </c>
      <c r="E151" s="7" t="s">
        <v>276</v>
      </c>
      <c r="F151" s="1">
        <f t="shared" si="0"/>
        <v>36.6</v>
      </c>
      <c r="G151" s="1">
        <f>35.3+28.1</f>
        <v>63.4</v>
      </c>
    </row>
    <row r="152" spans="1:7">
      <c r="A152" s="19" t="s">
        <v>21</v>
      </c>
      <c r="B152" s="19" t="s">
        <v>354</v>
      </c>
      <c r="C152" s="7">
        <v>2016</v>
      </c>
      <c r="D152" s="7" t="s">
        <v>6</v>
      </c>
      <c r="E152" s="7" t="s">
        <v>276</v>
      </c>
      <c r="F152" s="1">
        <f t="shared" si="0"/>
        <v>26.700000000000003</v>
      </c>
      <c r="G152" s="1">
        <f>52.8+20.5</f>
        <v>73.3</v>
      </c>
    </row>
    <row r="153" spans="1:7">
      <c r="A153" s="19" t="s">
        <v>22</v>
      </c>
      <c r="B153" s="19" t="s">
        <v>355</v>
      </c>
      <c r="C153" s="7">
        <v>2016</v>
      </c>
      <c r="D153" s="7" t="s">
        <v>6</v>
      </c>
      <c r="E153" s="7" t="s">
        <v>276</v>
      </c>
      <c r="F153" s="1">
        <f t="shared" si="0"/>
        <v>30.299999999999997</v>
      </c>
      <c r="G153" s="1">
        <f>46+23.7</f>
        <v>69.7</v>
      </c>
    </row>
    <row r="154" spans="1:7">
      <c r="A154" s="19" t="s">
        <v>23</v>
      </c>
      <c r="B154" s="19" t="s">
        <v>356</v>
      </c>
      <c r="C154" s="7">
        <v>2016</v>
      </c>
      <c r="D154" s="7" t="s">
        <v>6</v>
      </c>
      <c r="E154" s="7" t="s">
        <v>276</v>
      </c>
      <c r="F154" s="1">
        <f t="shared" si="0"/>
        <v>38.799999999999997</v>
      </c>
      <c r="G154" s="1">
        <f>39.2+22</f>
        <v>61.2</v>
      </c>
    </row>
    <row r="155" spans="1:7">
      <c r="A155" s="19" t="s">
        <v>24</v>
      </c>
      <c r="B155" s="19" t="s">
        <v>357</v>
      </c>
      <c r="C155" s="7">
        <v>2016</v>
      </c>
      <c r="D155" s="7" t="s">
        <v>6</v>
      </c>
      <c r="E155" s="7" t="s">
        <v>276</v>
      </c>
      <c r="F155" s="1">
        <f t="shared" si="0"/>
        <v>38.1</v>
      </c>
      <c r="G155" s="1">
        <f>36.8+25.1</f>
        <v>61.9</v>
      </c>
    </row>
    <row r="156" spans="1:7">
      <c r="A156" s="19" t="s">
        <v>25</v>
      </c>
      <c r="B156" s="19" t="s">
        <v>358</v>
      </c>
      <c r="C156" s="7">
        <v>2016</v>
      </c>
      <c r="D156" s="7" t="s">
        <v>6</v>
      </c>
      <c r="E156" s="7" t="s">
        <v>276</v>
      </c>
      <c r="F156" s="1">
        <f t="shared" si="0"/>
        <v>31.700000000000003</v>
      </c>
      <c r="G156" s="1">
        <f>40.4+27.9</f>
        <v>68.3</v>
      </c>
    </row>
    <row r="157" spans="1:7">
      <c r="A157" s="19" t="s">
        <v>26</v>
      </c>
      <c r="B157" s="19" t="s">
        <v>359</v>
      </c>
      <c r="C157" s="7">
        <v>2016</v>
      </c>
      <c r="D157" s="7" t="s">
        <v>6</v>
      </c>
      <c r="E157" s="7" t="s">
        <v>276</v>
      </c>
      <c r="F157" s="1">
        <f t="shared" si="0"/>
        <v>40.599999999999994</v>
      </c>
      <c r="G157" s="1">
        <f>33.1+26.3</f>
        <v>59.400000000000006</v>
      </c>
    </row>
    <row r="158" spans="1:7">
      <c r="A158" s="19" t="s">
        <v>27</v>
      </c>
      <c r="B158" s="19" t="s">
        <v>360</v>
      </c>
      <c r="C158" s="7">
        <v>2016</v>
      </c>
      <c r="D158" s="7" t="s">
        <v>6</v>
      </c>
      <c r="E158" s="7" t="s">
        <v>276</v>
      </c>
      <c r="F158" s="1">
        <f t="shared" si="0"/>
        <v>32.400000000000006</v>
      </c>
      <c r="G158" s="1">
        <f>38.3+29.3</f>
        <v>67.599999999999994</v>
      </c>
    </row>
    <row r="159" spans="1:7">
      <c r="A159" s="19" t="s">
        <v>28</v>
      </c>
      <c r="B159" s="19" t="s">
        <v>361</v>
      </c>
      <c r="C159" s="7">
        <v>2016</v>
      </c>
      <c r="D159" s="7" t="s">
        <v>6</v>
      </c>
      <c r="E159" s="7" t="s">
        <v>276</v>
      </c>
      <c r="F159" s="1">
        <f t="shared" si="0"/>
        <v>26.099999999999994</v>
      </c>
      <c r="G159" s="1">
        <f>51+22.9</f>
        <v>73.900000000000006</v>
      </c>
    </row>
    <row r="160" spans="1:7">
      <c r="A160" s="19" t="s">
        <v>29</v>
      </c>
      <c r="B160" s="19" t="s">
        <v>362</v>
      </c>
      <c r="C160" s="7">
        <v>2016</v>
      </c>
      <c r="D160" s="7" t="s">
        <v>6</v>
      </c>
      <c r="E160" s="7" t="s">
        <v>276</v>
      </c>
      <c r="F160" s="1">
        <f t="shared" si="0"/>
        <v>31.5</v>
      </c>
      <c r="G160" s="1">
        <f>45.4+23.1</f>
        <v>68.5</v>
      </c>
    </row>
    <row r="161" spans="1:7">
      <c r="A161" s="19" t="s">
        <v>30</v>
      </c>
      <c r="B161" s="19" t="s">
        <v>363</v>
      </c>
      <c r="C161" s="7">
        <v>2016</v>
      </c>
      <c r="D161" s="7" t="s">
        <v>6</v>
      </c>
      <c r="E161" s="7" t="s">
        <v>276</v>
      </c>
      <c r="F161" s="1">
        <f t="shared" si="0"/>
        <v>37.4</v>
      </c>
      <c r="G161" s="1">
        <f>43.2+19.4</f>
        <v>62.6</v>
      </c>
    </row>
    <row r="162" spans="1:7">
      <c r="A162" s="19" t="s">
        <v>31</v>
      </c>
      <c r="B162" s="19" t="s">
        <v>364</v>
      </c>
      <c r="C162" s="7">
        <v>2016</v>
      </c>
      <c r="D162" s="7" t="s">
        <v>6</v>
      </c>
      <c r="E162" s="7" t="s">
        <v>276</v>
      </c>
      <c r="F162" s="1">
        <f t="shared" si="0"/>
        <v>29.900000000000006</v>
      </c>
      <c r="G162" s="1">
        <f>42+28.1</f>
        <v>70.099999999999994</v>
      </c>
    </row>
    <row r="163" spans="1:7">
      <c r="A163" s="19" t="s">
        <v>32</v>
      </c>
      <c r="B163" s="19" t="s">
        <v>365</v>
      </c>
      <c r="C163" s="7">
        <v>2016</v>
      </c>
      <c r="D163" s="7" t="s">
        <v>6</v>
      </c>
      <c r="E163" s="7" t="s">
        <v>276</v>
      </c>
      <c r="F163" s="1">
        <f t="shared" si="0"/>
        <v>34.099999999999994</v>
      </c>
      <c r="G163" s="1">
        <f>36.6+29.3</f>
        <v>65.900000000000006</v>
      </c>
    </row>
    <row r="164" spans="1:7">
      <c r="A164" s="19" t="s">
        <v>33</v>
      </c>
      <c r="B164" s="19" t="s">
        <v>366</v>
      </c>
      <c r="C164" s="7">
        <v>2016</v>
      </c>
      <c r="D164" s="7" t="s">
        <v>6</v>
      </c>
      <c r="E164" s="7" t="s">
        <v>276</v>
      </c>
      <c r="F164" s="1">
        <f t="shared" si="0"/>
        <v>36.200000000000003</v>
      </c>
      <c r="G164" s="7">
        <v>63.8</v>
      </c>
    </row>
    <row r="165" spans="1:7">
      <c r="A165" s="19" t="s">
        <v>34</v>
      </c>
      <c r="B165" s="19" t="s">
        <v>367</v>
      </c>
      <c r="C165" s="7">
        <v>2016</v>
      </c>
      <c r="D165" s="7" t="s">
        <v>6</v>
      </c>
      <c r="E165" s="7" t="s">
        <v>276</v>
      </c>
      <c r="F165" s="1">
        <f t="shared" si="0"/>
        <v>32.799999999999997</v>
      </c>
      <c r="G165" s="1">
        <f>44.1+23.1</f>
        <v>67.2</v>
      </c>
    </row>
    <row r="166" spans="1:7">
      <c r="A166" s="19" t="s">
        <v>35</v>
      </c>
      <c r="B166" s="19" t="s">
        <v>368</v>
      </c>
      <c r="C166" s="7">
        <v>2016</v>
      </c>
      <c r="D166" s="7" t="s">
        <v>6</v>
      </c>
      <c r="E166" s="7" t="s">
        <v>276</v>
      </c>
      <c r="F166" s="1">
        <f t="shared" si="0"/>
        <v>27.299999999999997</v>
      </c>
      <c r="G166" s="1">
        <f>49.4+23.3</f>
        <v>72.7</v>
      </c>
    </row>
    <row r="167" spans="1:7">
      <c r="A167" s="20" t="s">
        <v>3</v>
      </c>
      <c r="B167" s="19" t="s">
        <v>336</v>
      </c>
      <c r="C167" s="7">
        <v>2017</v>
      </c>
      <c r="D167" s="7" t="s">
        <v>6</v>
      </c>
      <c r="E167" s="7" t="s">
        <v>276</v>
      </c>
      <c r="F167" s="1">
        <f t="shared" si="0"/>
        <v>35.900000000000006</v>
      </c>
      <c r="G167" s="1">
        <f>39.9+24.2</f>
        <v>64.099999999999994</v>
      </c>
    </row>
    <row r="168" spans="1:7">
      <c r="A168" s="20" t="s">
        <v>4</v>
      </c>
      <c r="B168" s="19" t="s">
        <v>337</v>
      </c>
      <c r="C168" s="7">
        <v>2017</v>
      </c>
      <c r="D168" s="7" t="s">
        <v>6</v>
      </c>
      <c r="E168" s="7" t="s">
        <v>276</v>
      </c>
      <c r="F168" s="1">
        <f t="shared" si="0"/>
        <v>33.900000000000006</v>
      </c>
      <c r="G168" s="1">
        <f>41.7+24.4</f>
        <v>66.099999999999994</v>
      </c>
    </row>
    <row r="169" spans="1:7">
      <c r="A169" s="19" t="s">
        <v>5</v>
      </c>
      <c r="B169" s="19" t="s">
        <v>338</v>
      </c>
      <c r="C169" s="7">
        <v>2017</v>
      </c>
      <c r="D169" s="7" t="s">
        <v>6</v>
      </c>
      <c r="E169" s="7" t="s">
        <v>276</v>
      </c>
      <c r="F169" s="1">
        <f t="shared" si="0"/>
        <v>31.700000000000003</v>
      </c>
      <c r="G169" s="1">
        <f>39.6+28.7</f>
        <v>68.3</v>
      </c>
    </row>
    <row r="170" spans="1:7">
      <c r="A170" s="19" t="s">
        <v>6</v>
      </c>
      <c r="B170" s="19" t="s">
        <v>339</v>
      </c>
      <c r="C170" s="7">
        <v>2017</v>
      </c>
      <c r="D170" s="7" t="s">
        <v>6</v>
      </c>
      <c r="E170" s="7" t="s">
        <v>276</v>
      </c>
      <c r="F170" s="1">
        <f t="shared" si="0"/>
        <v>29.099999999999994</v>
      </c>
      <c r="G170" s="1">
        <f>46.5+24.4</f>
        <v>70.900000000000006</v>
      </c>
    </row>
    <row r="171" spans="1:7">
      <c r="A171" s="19" t="s">
        <v>7</v>
      </c>
      <c r="B171" s="19" t="s">
        <v>340</v>
      </c>
      <c r="C171" s="7">
        <v>2017</v>
      </c>
      <c r="D171" s="7" t="s">
        <v>6</v>
      </c>
      <c r="E171" s="7" t="s">
        <v>276</v>
      </c>
      <c r="F171" s="1">
        <f t="shared" si="0"/>
        <v>37.400000000000006</v>
      </c>
      <c r="G171" s="1">
        <f>39.4+23.2</f>
        <v>62.599999999999994</v>
      </c>
    </row>
    <row r="172" spans="1:7">
      <c r="A172" s="19" t="s">
        <v>8</v>
      </c>
      <c r="B172" s="19" t="s">
        <v>341</v>
      </c>
      <c r="C172" s="7">
        <v>2017</v>
      </c>
      <c r="D172" s="7" t="s">
        <v>6</v>
      </c>
      <c r="E172" s="7" t="s">
        <v>276</v>
      </c>
      <c r="F172" s="1">
        <f t="shared" si="0"/>
        <v>32.700000000000003</v>
      </c>
      <c r="G172" s="1">
        <f>46.6+20.7</f>
        <v>67.3</v>
      </c>
    </row>
    <row r="173" spans="1:7">
      <c r="A173" s="19" t="s">
        <v>9</v>
      </c>
      <c r="B173" s="19" t="s">
        <v>342</v>
      </c>
      <c r="C173" s="7">
        <v>2017</v>
      </c>
      <c r="D173" s="7" t="s">
        <v>6</v>
      </c>
      <c r="E173" s="7" t="s">
        <v>276</v>
      </c>
      <c r="F173" s="1">
        <f t="shared" si="0"/>
        <v>30.599999999999994</v>
      </c>
      <c r="G173" s="1">
        <f>43.1+26.3</f>
        <v>69.400000000000006</v>
      </c>
    </row>
    <row r="174" spans="1:7">
      <c r="A174" s="19" t="s">
        <v>10</v>
      </c>
      <c r="B174" s="19" t="s">
        <v>343</v>
      </c>
      <c r="C174" s="7">
        <v>2017</v>
      </c>
      <c r="D174" s="7" t="s">
        <v>6</v>
      </c>
      <c r="E174" s="7" t="s">
        <v>276</v>
      </c>
      <c r="F174" s="1">
        <f t="shared" si="0"/>
        <v>35.400000000000006</v>
      </c>
      <c r="G174" s="1">
        <f>46.2+18.4</f>
        <v>64.599999999999994</v>
      </c>
    </row>
    <row r="175" spans="1:7">
      <c r="A175" s="19" t="s">
        <v>11</v>
      </c>
      <c r="B175" s="19" t="s">
        <v>344</v>
      </c>
      <c r="C175" s="7">
        <v>2017</v>
      </c>
      <c r="D175" s="7" t="s">
        <v>6</v>
      </c>
      <c r="E175" s="7" t="s">
        <v>276</v>
      </c>
      <c r="F175" s="1">
        <f t="shared" si="0"/>
        <v>28.5</v>
      </c>
      <c r="G175" s="1">
        <f>45.7+25.8</f>
        <v>71.5</v>
      </c>
    </row>
    <row r="176" spans="1:7">
      <c r="A176" s="19" t="s">
        <v>12</v>
      </c>
      <c r="B176" s="19" t="s">
        <v>345</v>
      </c>
      <c r="C176" s="7">
        <v>2017</v>
      </c>
      <c r="D176" s="7" t="s">
        <v>6</v>
      </c>
      <c r="E176" s="7" t="s">
        <v>276</v>
      </c>
      <c r="F176" s="1">
        <f t="shared" si="0"/>
        <v>33.700000000000003</v>
      </c>
      <c r="G176" s="1">
        <f>29.7+36.6</f>
        <v>66.3</v>
      </c>
    </row>
    <row r="177" spans="1:7">
      <c r="A177" s="19" t="s">
        <v>13</v>
      </c>
      <c r="B177" s="19" t="s">
        <v>346</v>
      </c>
      <c r="C177" s="7">
        <v>2017</v>
      </c>
      <c r="D177" s="7" t="s">
        <v>6</v>
      </c>
      <c r="E177" s="7" t="s">
        <v>276</v>
      </c>
      <c r="F177" s="1">
        <f t="shared" si="0"/>
        <v>30.800000000000011</v>
      </c>
      <c r="G177" s="1">
        <f>42.8+26.4</f>
        <v>69.199999999999989</v>
      </c>
    </row>
    <row r="178" spans="1:7">
      <c r="A178" s="19" t="s">
        <v>14</v>
      </c>
      <c r="B178" s="19" t="s">
        <v>347</v>
      </c>
      <c r="C178" s="7">
        <v>2017</v>
      </c>
      <c r="D178" s="7" t="s">
        <v>6</v>
      </c>
      <c r="E178" s="7" t="s">
        <v>276</v>
      </c>
      <c r="F178" s="1">
        <f t="shared" si="0"/>
        <v>29.5</v>
      </c>
      <c r="G178" s="1">
        <f>44.8+25.7</f>
        <v>70.5</v>
      </c>
    </row>
    <row r="179" spans="1:7">
      <c r="A179" s="19" t="s">
        <v>15</v>
      </c>
      <c r="B179" s="19" t="s">
        <v>348</v>
      </c>
      <c r="C179" s="7">
        <v>2017</v>
      </c>
      <c r="D179" s="7" t="s">
        <v>6</v>
      </c>
      <c r="E179" s="7" t="s">
        <v>276</v>
      </c>
      <c r="F179" s="1">
        <f t="shared" si="0"/>
        <v>40.5</v>
      </c>
      <c r="G179" s="1">
        <f>39.4+20.1</f>
        <v>59.5</v>
      </c>
    </row>
    <row r="180" spans="1:7">
      <c r="A180" s="19" t="s">
        <v>16</v>
      </c>
      <c r="B180" s="19" t="s">
        <v>349</v>
      </c>
      <c r="C180" s="7">
        <v>2017</v>
      </c>
      <c r="D180" s="7" t="s">
        <v>6</v>
      </c>
      <c r="E180" s="7" t="s">
        <v>276</v>
      </c>
      <c r="F180" s="1">
        <f t="shared" si="0"/>
        <v>41.8</v>
      </c>
      <c r="G180" s="1">
        <f>22.2+36</f>
        <v>58.2</v>
      </c>
    </row>
    <row r="181" spans="1:7">
      <c r="A181" s="19" t="s">
        <v>17</v>
      </c>
      <c r="B181" s="19" t="s">
        <v>350</v>
      </c>
      <c r="C181" s="7">
        <v>2017</v>
      </c>
      <c r="D181" s="7" t="s">
        <v>6</v>
      </c>
      <c r="E181" s="7" t="s">
        <v>276</v>
      </c>
      <c r="F181" s="1">
        <f t="shared" si="0"/>
        <v>29.300000000000011</v>
      </c>
      <c r="G181" s="1">
        <f>44.8+25.9</f>
        <v>70.699999999999989</v>
      </c>
    </row>
    <row r="182" spans="1:7">
      <c r="A182" s="19" t="s">
        <v>18</v>
      </c>
      <c r="B182" s="19" t="s">
        <v>351</v>
      </c>
      <c r="C182" s="7">
        <v>2017</v>
      </c>
      <c r="D182" s="7" t="s">
        <v>6</v>
      </c>
      <c r="E182" s="7" t="s">
        <v>276</v>
      </c>
      <c r="F182" s="1">
        <f t="shared" si="0"/>
        <v>37.299999999999997</v>
      </c>
      <c r="G182" s="1">
        <f>32.2+30.5</f>
        <v>62.7</v>
      </c>
    </row>
    <row r="183" spans="1:7">
      <c r="A183" s="19" t="s">
        <v>19</v>
      </c>
      <c r="B183" s="19" t="s">
        <v>352</v>
      </c>
      <c r="C183" s="7">
        <v>2017</v>
      </c>
      <c r="D183" s="7" t="s">
        <v>6</v>
      </c>
      <c r="E183" s="7" t="s">
        <v>276</v>
      </c>
      <c r="F183" s="1">
        <f t="shared" si="0"/>
        <v>26.700000000000003</v>
      </c>
      <c r="G183" s="1">
        <f>48.8+24.5</f>
        <v>73.3</v>
      </c>
    </row>
    <row r="184" spans="1:7">
      <c r="A184" s="19" t="s">
        <v>20</v>
      </c>
      <c r="B184" s="19" t="s">
        <v>353</v>
      </c>
      <c r="C184" s="7">
        <v>2017</v>
      </c>
      <c r="D184" s="7" t="s">
        <v>6</v>
      </c>
      <c r="E184" s="7" t="s">
        <v>276</v>
      </c>
      <c r="F184" s="1">
        <f t="shared" si="0"/>
        <v>38.5</v>
      </c>
      <c r="G184" s="1">
        <f>32.8+28.7</f>
        <v>61.5</v>
      </c>
    </row>
    <row r="185" spans="1:7">
      <c r="A185" s="19" t="s">
        <v>21</v>
      </c>
      <c r="B185" s="19" t="s">
        <v>354</v>
      </c>
      <c r="C185" s="7">
        <v>2017</v>
      </c>
      <c r="D185" s="7" t="s">
        <v>6</v>
      </c>
      <c r="E185" s="7" t="s">
        <v>276</v>
      </c>
      <c r="F185" s="1">
        <f t="shared" si="0"/>
        <v>30</v>
      </c>
      <c r="G185" s="1">
        <f>47.4+22.6</f>
        <v>70</v>
      </c>
    </row>
    <row r="186" spans="1:7">
      <c r="A186" s="19" t="s">
        <v>22</v>
      </c>
      <c r="B186" s="19" t="s">
        <v>355</v>
      </c>
      <c r="C186" s="7">
        <v>2017</v>
      </c>
      <c r="D186" s="7" t="s">
        <v>6</v>
      </c>
      <c r="E186" s="7" t="s">
        <v>276</v>
      </c>
      <c r="F186" s="1">
        <f t="shared" si="0"/>
        <v>30.099999999999994</v>
      </c>
      <c r="G186" s="1">
        <f>42.8+27.1</f>
        <v>69.900000000000006</v>
      </c>
    </row>
    <row r="187" spans="1:7">
      <c r="A187" s="19" t="s">
        <v>23</v>
      </c>
      <c r="B187" s="19" t="s">
        <v>356</v>
      </c>
      <c r="C187" s="7">
        <v>2017</v>
      </c>
      <c r="D187" s="7" t="s">
        <v>6</v>
      </c>
      <c r="E187" s="7" t="s">
        <v>276</v>
      </c>
      <c r="F187" s="1">
        <f t="shared" si="0"/>
        <v>39.4</v>
      </c>
      <c r="G187" s="1">
        <f>42+18.6</f>
        <v>60.6</v>
      </c>
    </row>
    <row r="188" spans="1:7">
      <c r="A188" s="19" t="s">
        <v>24</v>
      </c>
      <c r="B188" s="19" t="s">
        <v>357</v>
      </c>
      <c r="C188" s="7">
        <v>2017</v>
      </c>
      <c r="D188" s="7" t="s">
        <v>6</v>
      </c>
      <c r="E188" s="7" t="s">
        <v>276</v>
      </c>
      <c r="F188" s="1">
        <f t="shared" si="0"/>
        <v>38.1</v>
      </c>
      <c r="G188" s="1">
        <f>39+22.9</f>
        <v>61.9</v>
      </c>
    </row>
    <row r="189" spans="1:7">
      <c r="A189" s="19" t="s">
        <v>25</v>
      </c>
      <c r="B189" s="19" t="s">
        <v>358</v>
      </c>
      <c r="C189" s="7">
        <v>2017</v>
      </c>
      <c r="D189" s="7" t="s">
        <v>6</v>
      </c>
      <c r="E189" s="7" t="s">
        <v>276</v>
      </c>
      <c r="F189" s="1">
        <f t="shared" si="0"/>
        <v>33.200000000000003</v>
      </c>
      <c r="G189" s="1">
        <f>41.8+25</f>
        <v>66.8</v>
      </c>
    </row>
    <row r="190" spans="1:7">
      <c r="A190" s="19" t="s">
        <v>26</v>
      </c>
      <c r="B190" s="19" t="s">
        <v>359</v>
      </c>
      <c r="C190" s="7">
        <v>2017</v>
      </c>
      <c r="D190" s="7" t="s">
        <v>6</v>
      </c>
      <c r="E190" s="7" t="s">
        <v>276</v>
      </c>
      <c r="F190" s="1">
        <f t="shared" si="0"/>
        <v>38.9</v>
      </c>
      <c r="G190" s="1">
        <f>36+25.1</f>
        <v>61.1</v>
      </c>
    </row>
    <row r="191" spans="1:7">
      <c r="A191" s="19" t="s">
        <v>27</v>
      </c>
      <c r="B191" s="19" t="s">
        <v>360</v>
      </c>
      <c r="C191" s="7">
        <v>2017</v>
      </c>
      <c r="D191" s="7" t="s">
        <v>6</v>
      </c>
      <c r="E191" s="7" t="s">
        <v>276</v>
      </c>
      <c r="F191" s="1">
        <f t="shared" si="0"/>
        <v>30.599999999999994</v>
      </c>
      <c r="G191" s="1">
        <f>43.3+26.1</f>
        <v>69.400000000000006</v>
      </c>
    </row>
    <row r="192" spans="1:7">
      <c r="A192" s="19" t="s">
        <v>28</v>
      </c>
      <c r="B192" s="19" t="s">
        <v>361</v>
      </c>
      <c r="C192" s="7">
        <v>2017</v>
      </c>
      <c r="D192" s="7" t="s">
        <v>6</v>
      </c>
      <c r="E192" s="7" t="s">
        <v>276</v>
      </c>
      <c r="F192" s="1">
        <f t="shared" si="0"/>
        <v>30.400000000000006</v>
      </c>
      <c r="G192" s="1">
        <f>45.7+23.9</f>
        <v>69.599999999999994</v>
      </c>
    </row>
    <row r="193" spans="1:7">
      <c r="A193" s="19" t="s">
        <v>29</v>
      </c>
      <c r="B193" s="19" t="s">
        <v>362</v>
      </c>
      <c r="C193" s="7">
        <v>2017</v>
      </c>
      <c r="D193" s="7" t="s">
        <v>6</v>
      </c>
      <c r="E193" s="7" t="s">
        <v>276</v>
      </c>
      <c r="F193" s="1">
        <f t="shared" si="0"/>
        <v>34.299999999999997</v>
      </c>
      <c r="G193" s="1">
        <f>43.9+21.8</f>
        <v>65.7</v>
      </c>
    </row>
    <row r="194" spans="1:7">
      <c r="A194" s="19" t="s">
        <v>30</v>
      </c>
      <c r="B194" s="19" t="s">
        <v>363</v>
      </c>
      <c r="C194" s="7">
        <v>2017</v>
      </c>
      <c r="D194" s="7" t="s">
        <v>6</v>
      </c>
      <c r="E194" s="7" t="s">
        <v>276</v>
      </c>
      <c r="F194" s="1">
        <f t="shared" si="0"/>
        <v>38.299999999999997</v>
      </c>
      <c r="G194" s="1">
        <f>41.2+20.5</f>
        <v>61.7</v>
      </c>
    </row>
    <row r="195" spans="1:7">
      <c r="A195" s="19" t="s">
        <v>31</v>
      </c>
      <c r="B195" s="19" t="s">
        <v>364</v>
      </c>
      <c r="C195" s="7">
        <v>2017</v>
      </c>
      <c r="D195" s="7" t="s">
        <v>6</v>
      </c>
      <c r="E195" s="7" t="s">
        <v>276</v>
      </c>
      <c r="F195" s="1">
        <f t="shared" si="0"/>
        <v>31</v>
      </c>
      <c r="G195" s="1">
        <f>41.7+27.3</f>
        <v>69</v>
      </c>
    </row>
    <row r="196" spans="1:7">
      <c r="A196" s="19" t="s">
        <v>32</v>
      </c>
      <c r="B196" s="19" t="s">
        <v>365</v>
      </c>
      <c r="C196" s="7">
        <v>2017</v>
      </c>
      <c r="D196" s="7" t="s">
        <v>6</v>
      </c>
      <c r="E196" s="7" t="s">
        <v>276</v>
      </c>
      <c r="F196" s="1">
        <f t="shared" si="0"/>
        <v>35.400000000000006</v>
      </c>
      <c r="G196" s="1">
        <f>38.1+26.5</f>
        <v>64.599999999999994</v>
      </c>
    </row>
    <row r="197" spans="1:7">
      <c r="A197" s="19" t="s">
        <v>33</v>
      </c>
      <c r="B197" s="19" t="s">
        <v>366</v>
      </c>
      <c r="C197" s="7">
        <v>2017</v>
      </c>
      <c r="D197" s="7" t="s">
        <v>6</v>
      </c>
      <c r="E197" s="7" t="s">
        <v>276</v>
      </c>
      <c r="F197" s="1">
        <f t="shared" si="0"/>
        <v>37.200000000000003</v>
      </c>
      <c r="G197" s="1">
        <f>37.8+25</f>
        <v>62.8</v>
      </c>
    </row>
    <row r="198" spans="1:7">
      <c r="A198" s="19" t="s">
        <v>34</v>
      </c>
      <c r="B198" s="19" t="s">
        <v>367</v>
      </c>
      <c r="C198" s="7">
        <v>2017</v>
      </c>
      <c r="D198" s="7" t="s">
        <v>6</v>
      </c>
      <c r="E198" s="7" t="s">
        <v>276</v>
      </c>
      <c r="F198" s="1">
        <f t="shared" si="0"/>
        <v>33.5</v>
      </c>
      <c r="G198" s="1">
        <f>42.1+24.4</f>
        <v>66.5</v>
      </c>
    </row>
    <row r="199" spans="1:7">
      <c r="A199" s="19" t="s">
        <v>35</v>
      </c>
      <c r="B199" s="19" t="s">
        <v>368</v>
      </c>
      <c r="C199" s="7">
        <v>2017</v>
      </c>
      <c r="D199" s="7" t="s">
        <v>6</v>
      </c>
      <c r="E199" s="7" t="s">
        <v>276</v>
      </c>
      <c r="F199" s="1">
        <f t="shared" si="0"/>
        <v>26.300000000000011</v>
      </c>
      <c r="G199" s="1">
        <f>46.8+26.9</f>
        <v>73.699999999999989</v>
      </c>
    </row>
    <row r="200" spans="1:7">
      <c r="A200" s="20" t="s">
        <v>3</v>
      </c>
      <c r="B200" s="19" t="s">
        <v>336</v>
      </c>
      <c r="C200" s="7">
        <v>2018</v>
      </c>
      <c r="D200" s="7" t="s">
        <v>6</v>
      </c>
      <c r="E200" s="7" t="s">
        <v>276</v>
      </c>
      <c r="F200" s="1">
        <f t="shared" si="0"/>
        <v>33.900000000000006</v>
      </c>
      <c r="G200" s="1">
        <f>39.4+26.7</f>
        <v>66.099999999999994</v>
      </c>
    </row>
    <row r="201" spans="1:7">
      <c r="A201" s="20" t="s">
        <v>4</v>
      </c>
      <c r="B201" s="19" t="s">
        <v>337</v>
      </c>
      <c r="C201" s="7">
        <v>2018</v>
      </c>
      <c r="D201" s="7" t="s">
        <v>6</v>
      </c>
      <c r="E201" s="7" t="s">
        <v>276</v>
      </c>
      <c r="F201" s="1">
        <f t="shared" si="0"/>
        <v>31.599999999999994</v>
      </c>
      <c r="G201" s="1">
        <f>44.1+24.3</f>
        <v>68.400000000000006</v>
      </c>
    </row>
    <row r="202" spans="1:7">
      <c r="A202" s="19" t="s">
        <v>5</v>
      </c>
      <c r="B202" s="19" t="s">
        <v>338</v>
      </c>
      <c r="C202" s="7">
        <v>2018</v>
      </c>
      <c r="D202" s="7" t="s">
        <v>6</v>
      </c>
      <c r="E202" s="7" t="s">
        <v>276</v>
      </c>
      <c r="F202" s="1">
        <f t="shared" si="0"/>
        <v>31.200000000000003</v>
      </c>
      <c r="G202" s="1">
        <f>40.5+28.3</f>
        <v>68.8</v>
      </c>
    </row>
    <row r="203" spans="1:7">
      <c r="A203" s="19" t="s">
        <v>6</v>
      </c>
      <c r="B203" s="19" t="s">
        <v>339</v>
      </c>
      <c r="C203" s="7">
        <v>2018</v>
      </c>
      <c r="D203" s="7" t="s">
        <v>6</v>
      </c>
      <c r="E203" s="7" t="s">
        <v>276</v>
      </c>
      <c r="F203" s="1">
        <f t="shared" si="0"/>
        <v>26.599999999999994</v>
      </c>
      <c r="G203" s="1">
        <f>41.8+31.6</f>
        <v>73.400000000000006</v>
      </c>
    </row>
    <row r="204" spans="1:7">
      <c r="A204" s="19" t="s">
        <v>7</v>
      </c>
      <c r="B204" s="19" t="s">
        <v>340</v>
      </c>
      <c r="C204" s="7">
        <v>2018</v>
      </c>
      <c r="D204" s="7" t="s">
        <v>6</v>
      </c>
      <c r="E204" s="7" t="s">
        <v>276</v>
      </c>
      <c r="F204" s="1">
        <f t="shared" si="0"/>
        <v>39.599999999999994</v>
      </c>
      <c r="G204" s="1">
        <f>38.7+21.7</f>
        <v>60.400000000000006</v>
      </c>
    </row>
    <row r="205" spans="1:7">
      <c r="A205" s="19" t="s">
        <v>8</v>
      </c>
      <c r="B205" s="19" t="s">
        <v>341</v>
      </c>
      <c r="C205" s="7">
        <v>2018</v>
      </c>
      <c r="D205" s="7" t="s">
        <v>6</v>
      </c>
      <c r="E205" s="7" t="s">
        <v>276</v>
      </c>
      <c r="F205" s="1">
        <f t="shared" si="0"/>
        <v>30.099999999999994</v>
      </c>
      <c r="G205" s="1">
        <f>44.2+25.7</f>
        <v>69.900000000000006</v>
      </c>
    </row>
    <row r="206" spans="1:7">
      <c r="A206" s="19" t="s">
        <v>9</v>
      </c>
      <c r="B206" s="19" t="s">
        <v>342</v>
      </c>
      <c r="C206" s="7">
        <v>2018</v>
      </c>
      <c r="D206" s="7" t="s">
        <v>6</v>
      </c>
      <c r="E206" s="7" t="s">
        <v>276</v>
      </c>
      <c r="F206" s="1">
        <f t="shared" si="0"/>
        <v>31.400000000000006</v>
      </c>
      <c r="G206" s="1">
        <f>43.6+25</f>
        <v>68.599999999999994</v>
      </c>
    </row>
    <row r="207" spans="1:7">
      <c r="A207" s="19" t="s">
        <v>10</v>
      </c>
      <c r="B207" s="19" t="s">
        <v>343</v>
      </c>
      <c r="C207" s="7">
        <v>2018</v>
      </c>
      <c r="D207" s="7" t="s">
        <v>6</v>
      </c>
      <c r="E207" s="7" t="s">
        <v>276</v>
      </c>
      <c r="F207" s="1">
        <f t="shared" si="0"/>
        <v>33.799999999999997</v>
      </c>
      <c r="G207" s="1">
        <f>46.5+19.7</f>
        <v>66.2</v>
      </c>
    </row>
    <row r="208" spans="1:7">
      <c r="A208" s="19" t="s">
        <v>11</v>
      </c>
      <c r="B208" s="19" t="s">
        <v>344</v>
      </c>
      <c r="C208" s="7">
        <v>2018</v>
      </c>
      <c r="D208" s="7" t="s">
        <v>6</v>
      </c>
      <c r="E208" s="7" t="s">
        <v>276</v>
      </c>
      <c r="F208" s="1">
        <f t="shared" si="0"/>
        <v>28.099999999999994</v>
      </c>
      <c r="G208" s="1">
        <f t="shared" ref="G208:G209" si="1">43.4+28.5</f>
        <v>71.900000000000006</v>
      </c>
    </row>
    <row r="209" spans="1:7">
      <c r="A209" s="19" t="s">
        <v>12</v>
      </c>
      <c r="B209" s="19" t="s">
        <v>345</v>
      </c>
      <c r="C209" s="7">
        <v>2018</v>
      </c>
      <c r="D209" s="7" t="s">
        <v>6</v>
      </c>
      <c r="E209" s="7" t="s">
        <v>276</v>
      </c>
      <c r="F209" s="1">
        <f t="shared" si="0"/>
        <v>28.099999999999994</v>
      </c>
      <c r="G209" s="1">
        <f t="shared" si="1"/>
        <v>71.900000000000006</v>
      </c>
    </row>
    <row r="210" spans="1:7">
      <c r="A210" s="19" t="s">
        <v>13</v>
      </c>
      <c r="B210" s="19" t="s">
        <v>346</v>
      </c>
      <c r="C210" s="7">
        <v>2018</v>
      </c>
      <c r="D210" s="7" t="s">
        <v>6</v>
      </c>
      <c r="E210" s="7" t="s">
        <v>276</v>
      </c>
      <c r="F210" s="1">
        <f t="shared" si="0"/>
        <v>37</v>
      </c>
      <c r="G210" s="1">
        <f>29.5+33.5</f>
        <v>63</v>
      </c>
    </row>
    <row r="211" spans="1:7">
      <c r="A211" s="19" t="s">
        <v>14</v>
      </c>
      <c r="B211" s="19" t="s">
        <v>347</v>
      </c>
      <c r="C211" s="7">
        <v>2018</v>
      </c>
      <c r="D211" s="7" t="s">
        <v>6</v>
      </c>
      <c r="E211" s="7" t="s">
        <v>276</v>
      </c>
      <c r="F211" s="1">
        <f t="shared" si="0"/>
        <v>28</v>
      </c>
      <c r="G211" s="1">
        <f>46.7+25.3</f>
        <v>72</v>
      </c>
    </row>
    <row r="212" spans="1:7">
      <c r="A212" s="19" t="s">
        <v>15</v>
      </c>
      <c r="B212" s="19" t="s">
        <v>348</v>
      </c>
      <c r="C212" s="7">
        <v>2018</v>
      </c>
      <c r="D212" s="7" t="s">
        <v>6</v>
      </c>
      <c r="E212" s="7" t="s">
        <v>276</v>
      </c>
      <c r="F212" s="1">
        <f t="shared" si="0"/>
        <v>31.799999999999997</v>
      </c>
      <c r="G212" s="1">
        <f>42.9+25.3</f>
        <v>68.2</v>
      </c>
    </row>
    <row r="213" spans="1:7">
      <c r="A213" s="19" t="s">
        <v>16</v>
      </c>
      <c r="B213" s="19" t="s">
        <v>349</v>
      </c>
      <c r="C213" s="7">
        <v>2018</v>
      </c>
      <c r="D213" s="7" t="s">
        <v>6</v>
      </c>
      <c r="E213" s="7" t="s">
        <v>276</v>
      </c>
      <c r="F213" s="1">
        <f t="shared" si="0"/>
        <v>39.1</v>
      </c>
      <c r="G213" s="1">
        <f>39.5+21.4</f>
        <v>60.9</v>
      </c>
    </row>
    <row r="214" spans="1:7">
      <c r="A214" s="19" t="s">
        <v>17</v>
      </c>
      <c r="B214" s="19" t="s">
        <v>350</v>
      </c>
      <c r="C214" s="7">
        <v>2018</v>
      </c>
      <c r="D214" s="7" t="s">
        <v>6</v>
      </c>
      <c r="E214" s="7" t="s">
        <v>276</v>
      </c>
      <c r="F214" s="1">
        <f t="shared" si="0"/>
        <v>29.5</v>
      </c>
      <c r="G214" s="1">
        <f>45.2+25.3</f>
        <v>70.5</v>
      </c>
    </row>
    <row r="215" spans="1:7">
      <c r="A215" s="19" t="s">
        <v>18</v>
      </c>
      <c r="B215" s="19" t="s">
        <v>351</v>
      </c>
      <c r="C215" s="7">
        <v>2018</v>
      </c>
      <c r="D215" s="7" t="s">
        <v>6</v>
      </c>
      <c r="E215" s="7" t="s">
        <v>276</v>
      </c>
      <c r="F215" s="1">
        <f t="shared" si="0"/>
        <v>37.599999999999994</v>
      </c>
      <c r="G215" s="1">
        <f>29.2+33.2</f>
        <v>62.400000000000006</v>
      </c>
    </row>
    <row r="216" spans="1:7">
      <c r="A216" s="19" t="s">
        <v>19</v>
      </c>
      <c r="B216" s="19" t="s">
        <v>352</v>
      </c>
      <c r="C216" s="7">
        <v>2018</v>
      </c>
      <c r="D216" s="7" t="s">
        <v>6</v>
      </c>
      <c r="E216" s="7" t="s">
        <v>276</v>
      </c>
      <c r="F216" s="1">
        <f t="shared" si="0"/>
        <v>27.300000000000011</v>
      </c>
      <c r="G216" s="1">
        <f>46.8+25.9</f>
        <v>72.699999999999989</v>
      </c>
    </row>
    <row r="217" spans="1:7">
      <c r="A217" s="19" t="s">
        <v>20</v>
      </c>
      <c r="B217" s="19" t="s">
        <v>353</v>
      </c>
      <c r="C217" s="7">
        <v>2018</v>
      </c>
      <c r="D217" s="7" t="s">
        <v>6</v>
      </c>
      <c r="E217" s="7" t="s">
        <v>276</v>
      </c>
      <c r="F217" s="1">
        <f t="shared" si="0"/>
        <v>38.200000000000003</v>
      </c>
      <c r="G217" s="1">
        <f>35.9+25.9</f>
        <v>61.8</v>
      </c>
    </row>
    <row r="218" spans="1:7">
      <c r="A218" s="19" t="s">
        <v>21</v>
      </c>
      <c r="B218" s="19" t="s">
        <v>354</v>
      </c>
      <c r="C218" s="7">
        <v>2018</v>
      </c>
      <c r="D218" s="7" t="s">
        <v>6</v>
      </c>
      <c r="E218" s="7" t="s">
        <v>276</v>
      </c>
      <c r="F218" s="1">
        <f t="shared" si="0"/>
        <v>25.300000000000011</v>
      </c>
      <c r="G218" s="1">
        <f>48.8+25.9</f>
        <v>74.699999999999989</v>
      </c>
    </row>
    <row r="219" spans="1:7">
      <c r="A219" s="19" t="s">
        <v>22</v>
      </c>
      <c r="B219" s="19" t="s">
        <v>355</v>
      </c>
      <c r="C219" s="7">
        <v>2018</v>
      </c>
      <c r="D219" s="7" t="s">
        <v>6</v>
      </c>
      <c r="E219" s="7" t="s">
        <v>276</v>
      </c>
      <c r="F219" s="1">
        <f t="shared" si="0"/>
        <v>29.400000000000006</v>
      </c>
      <c r="G219" s="1">
        <f>42.1+28.5</f>
        <v>70.599999999999994</v>
      </c>
    </row>
    <row r="220" spans="1:7">
      <c r="A220" s="19" t="s">
        <v>23</v>
      </c>
      <c r="B220" s="19" t="s">
        <v>356</v>
      </c>
      <c r="C220" s="7">
        <v>2018</v>
      </c>
      <c r="D220" s="7" t="s">
        <v>6</v>
      </c>
      <c r="E220" s="7" t="s">
        <v>276</v>
      </c>
      <c r="F220" s="1">
        <f t="shared" si="0"/>
        <v>36.900000000000006</v>
      </c>
      <c r="G220" s="1">
        <f>40.8+22.3</f>
        <v>63.099999999999994</v>
      </c>
    </row>
    <row r="221" spans="1:7">
      <c r="A221" s="19" t="s">
        <v>24</v>
      </c>
      <c r="B221" s="19" t="s">
        <v>357</v>
      </c>
      <c r="C221" s="7">
        <v>2018</v>
      </c>
      <c r="D221" s="7" t="s">
        <v>6</v>
      </c>
      <c r="E221" s="7" t="s">
        <v>276</v>
      </c>
      <c r="F221" s="1">
        <f t="shared" si="0"/>
        <v>39.799999999999997</v>
      </c>
      <c r="G221" s="1">
        <f>35.4+24.8</f>
        <v>60.2</v>
      </c>
    </row>
    <row r="222" spans="1:7">
      <c r="A222" s="19" t="s">
        <v>25</v>
      </c>
      <c r="B222" s="19" t="s">
        <v>358</v>
      </c>
      <c r="C222" s="7">
        <v>2018</v>
      </c>
      <c r="D222" s="7" t="s">
        <v>6</v>
      </c>
      <c r="E222" s="7" t="s">
        <v>276</v>
      </c>
      <c r="F222" s="1">
        <f t="shared" si="0"/>
        <v>31.599999999999994</v>
      </c>
      <c r="G222" s="1">
        <f>41.8+26.6</f>
        <v>68.400000000000006</v>
      </c>
    </row>
    <row r="223" spans="1:7">
      <c r="A223" s="19" t="s">
        <v>26</v>
      </c>
      <c r="B223" s="19" t="s">
        <v>359</v>
      </c>
      <c r="C223" s="7">
        <v>2018</v>
      </c>
      <c r="D223" s="7" t="s">
        <v>6</v>
      </c>
      <c r="E223" s="7" t="s">
        <v>276</v>
      </c>
      <c r="F223" s="1">
        <f t="shared" si="0"/>
        <v>40.300000000000004</v>
      </c>
      <c r="G223" s="1">
        <f>35.3+24.4</f>
        <v>59.699999999999996</v>
      </c>
    </row>
    <row r="224" spans="1:7">
      <c r="A224" s="19" t="s">
        <v>27</v>
      </c>
      <c r="B224" s="19" t="s">
        <v>360</v>
      </c>
      <c r="C224" s="7">
        <v>2018</v>
      </c>
      <c r="D224" s="7" t="s">
        <v>6</v>
      </c>
      <c r="E224" s="7" t="s">
        <v>276</v>
      </c>
      <c r="F224" s="1">
        <f t="shared" si="0"/>
        <v>34.5</v>
      </c>
      <c r="G224" s="1">
        <f>40.7+24.8</f>
        <v>65.5</v>
      </c>
    </row>
    <row r="225" spans="1:7">
      <c r="A225" s="19" t="s">
        <v>28</v>
      </c>
      <c r="B225" s="19" t="s">
        <v>361</v>
      </c>
      <c r="C225" s="7">
        <v>2018</v>
      </c>
      <c r="D225" s="7" t="s">
        <v>6</v>
      </c>
      <c r="E225" s="7" t="s">
        <v>276</v>
      </c>
      <c r="F225" s="1">
        <f t="shared" si="0"/>
        <v>30.400000000000006</v>
      </c>
      <c r="G225" s="1">
        <f>44.3+25.3</f>
        <v>69.599999999999994</v>
      </c>
    </row>
    <row r="226" spans="1:7">
      <c r="A226" s="19" t="s">
        <v>29</v>
      </c>
      <c r="B226" s="19" t="s">
        <v>362</v>
      </c>
      <c r="C226" s="7">
        <v>2018</v>
      </c>
      <c r="D226" s="7" t="s">
        <v>6</v>
      </c>
      <c r="E226" s="7" t="s">
        <v>276</v>
      </c>
      <c r="F226" s="1">
        <f t="shared" si="0"/>
        <v>30.300000000000011</v>
      </c>
      <c r="G226" s="1">
        <f>44.3+25.4</f>
        <v>69.699999999999989</v>
      </c>
    </row>
    <row r="227" spans="1:7">
      <c r="A227" s="19" t="s">
        <v>30</v>
      </c>
      <c r="B227" s="19" t="s">
        <v>363</v>
      </c>
      <c r="C227" s="7">
        <v>2018</v>
      </c>
      <c r="D227" s="7" t="s">
        <v>6</v>
      </c>
      <c r="E227" s="7" t="s">
        <v>276</v>
      </c>
      <c r="F227" s="1">
        <f t="shared" si="0"/>
        <v>39.5</v>
      </c>
      <c r="G227" s="1">
        <f>39.9+20.6</f>
        <v>60.5</v>
      </c>
    </row>
    <row r="228" spans="1:7">
      <c r="A228" s="19" t="s">
        <v>31</v>
      </c>
      <c r="B228" s="19" t="s">
        <v>364</v>
      </c>
      <c r="C228" s="7">
        <v>2018</v>
      </c>
      <c r="D228" s="7" t="s">
        <v>6</v>
      </c>
      <c r="E228" s="7" t="s">
        <v>276</v>
      </c>
      <c r="F228" s="1">
        <f t="shared" si="0"/>
        <v>28.799999999999997</v>
      </c>
      <c r="G228" s="1">
        <f>44.5+26.7</f>
        <v>71.2</v>
      </c>
    </row>
    <row r="229" spans="1:7">
      <c r="A229" s="19" t="s">
        <v>32</v>
      </c>
      <c r="B229" s="19" t="s">
        <v>365</v>
      </c>
      <c r="C229" s="7">
        <v>2018</v>
      </c>
      <c r="D229" s="7" t="s">
        <v>6</v>
      </c>
      <c r="E229" s="7" t="s">
        <v>276</v>
      </c>
      <c r="F229" s="1">
        <f t="shared" si="0"/>
        <v>32.599999999999994</v>
      </c>
      <c r="G229" s="1">
        <f>36.3+31.1</f>
        <v>67.400000000000006</v>
      </c>
    </row>
    <row r="230" spans="1:7">
      <c r="A230" s="19" t="s">
        <v>33</v>
      </c>
      <c r="B230" s="19" t="s">
        <v>366</v>
      </c>
      <c r="C230" s="7">
        <v>2018</v>
      </c>
      <c r="D230" s="7" t="s">
        <v>6</v>
      </c>
      <c r="E230" s="7" t="s">
        <v>276</v>
      </c>
      <c r="F230" s="1">
        <f t="shared" si="0"/>
        <v>36.299999999999997</v>
      </c>
      <c r="G230" s="1">
        <f>41+22.7</f>
        <v>63.7</v>
      </c>
    </row>
    <row r="231" spans="1:7">
      <c r="A231" s="19" t="s">
        <v>34</v>
      </c>
      <c r="B231" s="19" t="s">
        <v>367</v>
      </c>
      <c r="C231" s="7">
        <v>2018</v>
      </c>
      <c r="D231" s="7" t="s">
        <v>6</v>
      </c>
      <c r="E231" s="7" t="s">
        <v>276</v>
      </c>
      <c r="F231" s="1">
        <f t="shared" si="0"/>
        <v>32.299999999999997</v>
      </c>
      <c r="G231" s="1">
        <f>46.2+21.5</f>
        <v>67.7</v>
      </c>
    </row>
    <row r="232" spans="1:7">
      <c r="A232" s="19" t="s">
        <v>35</v>
      </c>
      <c r="B232" s="19" t="s">
        <v>368</v>
      </c>
      <c r="C232" s="7">
        <v>2018</v>
      </c>
      <c r="D232" s="7" t="s">
        <v>6</v>
      </c>
      <c r="E232" s="7" t="s">
        <v>276</v>
      </c>
      <c r="F232" s="1">
        <f t="shared" si="0"/>
        <v>25.400000000000006</v>
      </c>
      <c r="G232" s="1">
        <f>47.6+27</f>
        <v>74.599999999999994</v>
      </c>
    </row>
    <row r="233" spans="1:7">
      <c r="A233" s="20" t="s">
        <v>3</v>
      </c>
      <c r="B233" s="19" t="s">
        <v>336</v>
      </c>
      <c r="C233" s="7">
        <v>2019</v>
      </c>
      <c r="D233" s="7" t="s">
        <v>6</v>
      </c>
      <c r="E233" s="7" t="s">
        <v>276</v>
      </c>
      <c r="F233" s="1">
        <f t="shared" si="0"/>
        <v>35.099999999999994</v>
      </c>
      <c r="G233" s="1">
        <f>39.7+25.2</f>
        <v>64.900000000000006</v>
      </c>
    </row>
    <row r="234" spans="1:7">
      <c r="A234" s="20" t="s">
        <v>4</v>
      </c>
      <c r="B234" s="19" t="s">
        <v>337</v>
      </c>
      <c r="C234" s="7">
        <v>2019</v>
      </c>
      <c r="D234" s="7" t="s">
        <v>6</v>
      </c>
      <c r="E234" s="7" t="s">
        <v>276</v>
      </c>
      <c r="F234" s="1">
        <f t="shared" si="0"/>
        <v>31.900000000000006</v>
      </c>
      <c r="G234" s="1">
        <f>42.4+25.7</f>
        <v>68.099999999999994</v>
      </c>
    </row>
    <row r="235" spans="1:7">
      <c r="A235" s="19" t="s">
        <v>5</v>
      </c>
      <c r="B235" s="19" t="s">
        <v>338</v>
      </c>
      <c r="C235" s="7">
        <v>2019</v>
      </c>
      <c r="D235" s="7" t="s">
        <v>6</v>
      </c>
      <c r="E235" s="7" t="s">
        <v>276</v>
      </c>
      <c r="F235" s="1">
        <f t="shared" si="0"/>
        <v>35.300000000000011</v>
      </c>
      <c r="G235" s="1">
        <f>38.3+26.4</f>
        <v>64.699999999999989</v>
      </c>
    </row>
    <row r="236" spans="1:7">
      <c r="A236" s="19" t="s">
        <v>6</v>
      </c>
      <c r="B236" s="19" t="s">
        <v>339</v>
      </c>
      <c r="C236" s="7">
        <v>2019</v>
      </c>
      <c r="D236" s="7" t="s">
        <v>6</v>
      </c>
      <c r="E236" s="7" t="s">
        <v>276</v>
      </c>
      <c r="F236" s="1">
        <f t="shared" si="0"/>
        <v>30.099999999999994</v>
      </c>
      <c r="G236" s="1">
        <f>45.4+24.5</f>
        <v>69.900000000000006</v>
      </c>
    </row>
    <row r="237" spans="1:7">
      <c r="A237" s="19" t="s">
        <v>7</v>
      </c>
      <c r="B237" s="19" t="s">
        <v>340</v>
      </c>
      <c r="C237" s="7">
        <v>2019</v>
      </c>
      <c r="D237" s="7" t="s">
        <v>6</v>
      </c>
      <c r="E237" s="7" t="s">
        <v>276</v>
      </c>
      <c r="F237" s="1">
        <f t="shared" si="0"/>
        <v>38.599999999999994</v>
      </c>
      <c r="G237" s="1">
        <f>43.1+18.3</f>
        <v>61.400000000000006</v>
      </c>
    </row>
    <row r="238" spans="1:7">
      <c r="A238" s="19" t="s">
        <v>8</v>
      </c>
      <c r="B238" s="19" t="s">
        <v>341</v>
      </c>
      <c r="C238" s="7">
        <v>2019</v>
      </c>
      <c r="D238" s="7" t="s">
        <v>6</v>
      </c>
      <c r="E238" s="7" t="s">
        <v>276</v>
      </c>
      <c r="F238" s="1">
        <f t="shared" si="0"/>
        <v>29.5</v>
      </c>
      <c r="G238" s="1">
        <f>49+21.5</f>
        <v>70.5</v>
      </c>
    </row>
    <row r="239" spans="1:7">
      <c r="A239" s="19" t="s">
        <v>9</v>
      </c>
      <c r="B239" s="19" t="s">
        <v>342</v>
      </c>
      <c r="C239" s="7">
        <v>2019</v>
      </c>
      <c r="D239" s="7" t="s">
        <v>6</v>
      </c>
      <c r="E239" s="7" t="s">
        <v>276</v>
      </c>
      <c r="F239" s="1">
        <f t="shared" si="0"/>
        <v>31.200000000000003</v>
      </c>
      <c r="G239" s="1">
        <f>45.9+22.9</f>
        <v>68.8</v>
      </c>
    </row>
    <row r="240" spans="1:7">
      <c r="A240" s="19" t="s">
        <v>10</v>
      </c>
      <c r="B240" s="19" t="s">
        <v>343</v>
      </c>
      <c r="C240" s="7">
        <v>2019</v>
      </c>
      <c r="D240" s="7" t="s">
        <v>6</v>
      </c>
      <c r="E240" s="7" t="s">
        <v>276</v>
      </c>
      <c r="F240" s="1">
        <f t="shared" si="0"/>
        <v>39.4</v>
      </c>
      <c r="G240" s="1">
        <f>39.1+21.5</f>
        <v>60.6</v>
      </c>
    </row>
    <row r="241" spans="1:7">
      <c r="A241" s="19" t="s">
        <v>11</v>
      </c>
      <c r="B241" s="19" t="s">
        <v>344</v>
      </c>
      <c r="C241" s="7">
        <v>2019</v>
      </c>
      <c r="D241" s="7" t="s">
        <v>6</v>
      </c>
      <c r="E241" s="7" t="s">
        <v>276</v>
      </c>
      <c r="F241" s="1">
        <f t="shared" si="0"/>
        <v>27.799999999999997</v>
      </c>
      <c r="G241" s="1">
        <f>45+27.2</f>
        <v>72.2</v>
      </c>
    </row>
    <row r="242" spans="1:7">
      <c r="A242" s="19" t="s">
        <v>12</v>
      </c>
      <c r="B242" s="19" t="s">
        <v>345</v>
      </c>
      <c r="C242" s="7">
        <v>2019</v>
      </c>
      <c r="D242" s="7" t="s">
        <v>6</v>
      </c>
      <c r="E242" s="7" t="s">
        <v>276</v>
      </c>
      <c r="F242" s="1">
        <f t="shared" si="0"/>
        <v>37.9</v>
      </c>
      <c r="G242" s="1">
        <f>29.1+33</f>
        <v>62.1</v>
      </c>
    </row>
    <row r="243" spans="1:7">
      <c r="A243" s="19" t="s">
        <v>13</v>
      </c>
      <c r="B243" s="19" t="s">
        <v>346</v>
      </c>
      <c r="C243" s="7">
        <v>2019</v>
      </c>
      <c r="D243" s="7" t="s">
        <v>6</v>
      </c>
      <c r="E243" s="7" t="s">
        <v>276</v>
      </c>
      <c r="F243" s="1">
        <f t="shared" si="0"/>
        <v>30.700000000000003</v>
      </c>
      <c r="G243" s="1">
        <f>44.3+25</f>
        <v>69.3</v>
      </c>
    </row>
    <row r="244" spans="1:7">
      <c r="A244" s="19" t="s">
        <v>14</v>
      </c>
      <c r="B244" s="19" t="s">
        <v>347</v>
      </c>
      <c r="C244" s="7">
        <v>2019</v>
      </c>
      <c r="D244" s="7" t="s">
        <v>6</v>
      </c>
      <c r="E244" s="7" t="s">
        <v>276</v>
      </c>
      <c r="F244" s="1">
        <f t="shared" si="0"/>
        <v>30.300000000000011</v>
      </c>
      <c r="G244" s="1">
        <f>43.8+25.9</f>
        <v>69.699999999999989</v>
      </c>
    </row>
    <row r="245" spans="1:7">
      <c r="A245" s="19" t="s">
        <v>15</v>
      </c>
      <c r="B245" s="19" t="s">
        <v>348</v>
      </c>
      <c r="C245" s="7">
        <v>2019</v>
      </c>
      <c r="D245" s="7" t="s">
        <v>6</v>
      </c>
      <c r="E245" s="7" t="s">
        <v>276</v>
      </c>
      <c r="F245" s="1">
        <f t="shared" si="0"/>
        <v>46.6</v>
      </c>
      <c r="G245" s="1">
        <f>19.1+34.3</f>
        <v>53.4</v>
      </c>
    </row>
    <row r="246" spans="1:7">
      <c r="A246" s="19" t="s">
        <v>16</v>
      </c>
      <c r="B246" s="19" t="s">
        <v>349</v>
      </c>
      <c r="C246" s="7">
        <v>2019</v>
      </c>
      <c r="D246" s="7" t="s">
        <v>6</v>
      </c>
      <c r="E246" s="7" t="s">
        <v>276</v>
      </c>
      <c r="F246" s="1">
        <f t="shared" si="0"/>
        <v>37.5</v>
      </c>
      <c r="G246" s="1">
        <f>25.3+37.2</f>
        <v>62.5</v>
      </c>
    </row>
    <row r="247" spans="1:7">
      <c r="A247" s="19" t="s">
        <v>17</v>
      </c>
      <c r="B247" s="19" t="s">
        <v>350</v>
      </c>
      <c r="C247" s="7">
        <v>2019</v>
      </c>
      <c r="D247" s="7" t="s">
        <v>6</v>
      </c>
      <c r="E247" s="7" t="s">
        <v>276</v>
      </c>
      <c r="F247" s="1">
        <f t="shared" si="0"/>
        <v>32</v>
      </c>
      <c r="G247" s="1">
        <f>44.4+23.6</f>
        <v>68</v>
      </c>
    </row>
    <row r="248" spans="1:7">
      <c r="A248" s="19" t="s">
        <v>18</v>
      </c>
      <c r="B248" s="19" t="s">
        <v>351</v>
      </c>
      <c r="C248" s="7">
        <v>2019</v>
      </c>
      <c r="D248" s="7" t="s">
        <v>6</v>
      </c>
      <c r="E248" s="7" t="s">
        <v>276</v>
      </c>
      <c r="F248" s="1">
        <f t="shared" si="0"/>
        <v>37.699999999999996</v>
      </c>
      <c r="G248" s="1">
        <f>29.1+33.2</f>
        <v>62.300000000000004</v>
      </c>
    </row>
    <row r="249" spans="1:7">
      <c r="A249" s="19" t="s">
        <v>19</v>
      </c>
      <c r="B249" s="19" t="s">
        <v>352</v>
      </c>
      <c r="C249" s="7">
        <v>2019</v>
      </c>
      <c r="D249" s="7" t="s">
        <v>6</v>
      </c>
      <c r="E249" s="7" t="s">
        <v>276</v>
      </c>
      <c r="F249" s="1">
        <f t="shared" si="0"/>
        <v>31</v>
      </c>
      <c r="G249" s="1">
        <f>45.3+23.7</f>
        <v>69</v>
      </c>
    </row>
    <row r="250" spans="1:7">
      <c r="A250" s="19" t="s">
        <v>20</v>
      </c>
      <c r="B250" s="19" t="s">
        <v>353</v>
      </c>
      <c r="C250" s="7">
        <v>2019</v>
      </c>
      <c r="D250" s="7" t="s">
        <v>6</v>
      </c>
      <c r="E250" s="7" t="s">
        <v>276</v>
      </c>
      <c r="F250" s="1">
        <f t="shared" si="0"/>
        <v>36.9</v>
      </c>
      <c r="G250" s="1">
        <f>37.2+25.9</f>
        <v>63.1</v>
      </c>
    </row>
    <row r="251" spans="1:7">
      <c r="A251" s="19" t="s">
        <v>21</v>
      </c>
      <c r="B251" s="19" t="s">
        <v>354</v>
      </c>
      <c r="C251" s="7">
        <v>2019</v>
      </c>
      <c r="D251" s="7" t="s">
        <v>6</v>
      </c>
      <c r="E251" s="7" t="s">
        <v>276</v>
      </c>
      <c r="F251" s="1">
        <f t="shared" si="0"/>
        <v>28.5</v>
      </c>
      <c r="G251" s="1">
        <f>48.9+22.6</f>
        <v>71.5</v>
      </c>
    </row>
    <row r="252" spans="1:7">
      <c r="A252" s="19" t="s">
        <v>22</v>
      </c>
      <c r="B252" s="19" t="s">
        <v>355</v>
      </c>
      <c r="C252" s="7">
        <v>2019</v>
      </c>
      <c r="D252" s="7" t="s">
        <v>6</v>
      </c>
      <c r="E252" s="7" t="s">
        <v>276</v>
      </c>
      <c r="F252" s="1">
        <f t="shared" si="0"/>
        <v>31.400000000000006</v>
      </c>
      <c r="G252" s="1">
        <f>42.9+25.7</f>
        <v>68.599999999999994</v>
      </c>
    </row>
    <row r="253" spans="1:7">
      <c r="A253" s="19" t="s">
        <v>23</v>
      </c>
      <c r="B253" s="19" t="s">
        <v>356</v>
      </c>
      <c r="C253" s="7">
        <v>2019</v>
      </c>
      <c r="D253" s="7" t="s">
        <v>6</v>
      </c>
      <c r="E253" s="7" t="s">
        <v>276</v>
      </c>
      <c r="F253" s="1">
        <f t="shared" si="0"/>
        <v>41</v>
      </c>
      <c r="G253" s="1">
        <f>39.7+19.3</f>
        <v>59</v>
      </c>
    </row>
    <row r="254" spans="1:7">
      <c r="A254" s="19" t="s">
        <v>24</v>
      </c>
      <c r="B254" s="19" t="s">
        <v>357</v>
      </c>
      <c r="C254" s="7">
        <v>2019</v>
      </c>
      <c r="D254" s="7" t="s">
        <v>6</v>
      </c>
      <c r="E254" s="7" t="s">
        <v>276</v>
      </c>
      <c r="F254" s="1">
        <f t="shared" si="0"/>
        <v>35.400000000000006</v>
      </c>
      <c r="G254" s="1">
        <f>38.4+26.2</f>
        <v>64.599999999999994</v>
      </c>
    </row>
    <row r="255" spans="1:7">
      <c r="A255" s="19" t="s">
        <v>25</v>
      </c>
      <c r="B255" s="19" t="s">
        <v>358</v>
      </c>
      <c r="C255" s="7">
        <v>2019</v>
      </c>
      <c r="D255" s="7" t="s">
        <v>6</v>
      </c>
      <c r="E255" s="7" t="s">
        <v>276</v>
      </c>
      <c r="F255" s="1">
        <f t="shared" si="0"/>
        <v>32.900000000000006</v>
      </c>
      <c r="G255" s="1">
        <f>42.4+24.7</f>
        <v>67.099999999999994</v>
      </c>
    </row>
    <row r="256" spans="1:7">
      <c r="A256" s="19" t="s">
        <v>26</v>
      </c>
      <c r="B256" s="19" t="s">
        <v>359</v>
      </c>
      <c r="C256" s="7">
        <v>2019</v>
      </c>
      <c r="D256" s="7" t="s">
        <v>6</v>
      </c>
      <c r="E256" s="7" t="s">
        <v>276</v>
      </c>
      <c r="F256" s="1">
        <f t="shared" si="0"/>
        <v>39.299999999999997</v>
      </c>
      <c r="G256" s="1">
        <f>37.1+23.6</f>
        <v>60.7</v>
      </c>
    </row>
    <row r="257" spans="1:7">
      <c r="A257" s="19" t="s">
        <v>27</v>
      </c>
      <c r="B257" s="19" t="s">
        <v>360</v>
      </c>
      <c r="C257" s="7">
        <v>2019</v>
      </c>
      <c r="D257" s="7" t="s">
        <v>6</v>
      </c>
      <c r="E257" s="7" t="s">
        <v>276</v>
      </c>
      <c r="F257" s="1">
        <f t="shared" ref="F257:F331" si="2">100-G257</f>
        <v>31.599999999999994</v>
      </c>
      <c r="G257" s="1">
        <f>26.4+42</f>
        <v>68.400000000000006</v>
      </c>
    </row>
    <row r="258" spans="1:7">
      <c r="A258" s="19" t="s">
        <v>28</v>
      </c>
      <c r="B258" s="19" t="s">
        <v>361</v>
      </c>
      <c r="C258" s="7">
        <v>2019</v>
      </c>
      <c r="D258" s="7" t="s">
        <v>6</v>
      </c>
      <c r="E258" s="7" t="s">
        <v>276</v>
      </c>
      <c r="F258" s="1">
        <f t="shared" si="2"/>
        <v>31.299999999999997</v>
      </c>
      <c r="G258" s="1">
        <f>47.1+21.6</f>
        <v>68.7</v>
      </c>
    </row>
    <row r="259" spans="1:7">
      <c r="A259" s="19" t="s">
        <v>29</v>
      </c>
      <c r="B259" s="19" t="s">
        <v>362</v>
      </c>
      <c r="C259" s="7">
        <v>2019</v>
      </c>
      <c r="D259" s="7" t="s">
        <v>6</v>
      </c>
      <c r="E259" s="7" t="s">
        <v>276</v>
      </c>
      <c r="F259" s="1">
        <f t="shared" si="2"/>
        <v>36.799999999999997</v>
      </c>
      <c r="G259" s="1">
        <f>20.3+42.9</f>
        <v>63.2</v>
      </c>
    </row>
    <row r="260" spans="1:7">
      <c r="A260" s="19" t="s">
        <v>30</v>
      </c>
      <c r="B260" s="19" t="s">
        <v>363</v>
      </c>
      <c r="C260" s="7">
        <v>2019</v>
      </c>
      <c r="D260" s="7" t="s">
        <v>6</v>
      </c>
      <c r="E260" s="7" t="s">
        <v>276</v>
      </c>
      <c r="F260" s="1">
        <f t="shared" si="2"/>
        <v>39.799999999999997</v>
      </c>
      <c r="G260" s="1">
        <f>19.8+40.4</f>
        <v>60.2</v>
      </c>
    </row>
    <row r="261" spans="1:7">
      <c r="A261" s="19" t="s">
        <v>31</v>
      </c>
      <c r="B261" s="19" t="s">
        <v>364</v>
      </c>
      <c r="C261" s="7">
        <v>2019</v>
      </c>
      <c r="D261" s="7" t="s">
        <v>6</v>
      </c>
      <c r="E261" s="7" t="s">
        <v>276</v>
      </c>
      <c r="F261" s="1">
        <f t="shared" si="2"/>
        <v>33.300000000000011</v>
      </c>
      <c r="G261" s="1">
        <f>42.3+24.4</f>
        <v>66.699999999999989</v>
      </c>
    </row>
    <row r="262" spans="1:7">
      <c r="A262" s="19" t="s">
        <v>32</v>
      </c>
      <c r="B262" s="19" t="s">
        <v>365</v>
      </c>
      <c r="C262" s="7">
        <v>2019</v>
      </c>
      <c r="D262" s="7" t="s">
        <v>6</v>
      </c>
      <c r="E262" s="7" t="s">
        <v>276</v>
      </c>
      <c r="F262" s="1">
        <f t="shared" si="2"/>
        <v>33.700000000000003</v>
      </c>
      <c r="G262" s="1">
        <f>38.8+27.5</f>
        <v>66.3</v>
      </c>
    </row>
    <row r="263" spans="1:7">
      <c r="A263" s="19" t="s">
        <v>33</v>
      </c>
      <c r="B263" s="19" t="s">
        <v>366</v>
      </c>
      <c r="C263" s="7">
        <v>2019</v>
      </c>
      <c r="D263" s="7" t="s">
        <v>6</v>
      </c>
      <c r="E263" s="7" t="s">
        <v>276</v>
      </c>
      <c r="F263" s="1">
        <f t="shared" si="2"/>
        <v>36.900000000000006</v>
      </c>
      <c r="G263" s="1">
        <f>22.7+40.4</f>
        <v>63.099999999999994</v>
      </c>
    </row>
    <row r="264" spans="1:7">
      <c r="A264" s="19" t="s">
        <v>34</v>
      </c>
      <c r="B264" s="19" t="s">
        <v>367</v>
      </c>
      <c r="C264" s="7">
        <v>2019</v>
      </c>
      <c r="D264" s="7" t="s">
        <v>6</v>
      </c>
      <c r="E264" s="7" t="s">
        <v>276</v>
      </c>
      <c r="F264" s="1">
        <f t="shared" si="2"/>
        <v>33.400000000000006</v>
      </c>
      <c r="G264" s="1">
        <f>44.9+21.7</f>
        <v>66.599999999999994</v>
      </c>
    </row>
    <row r="265" spans="1:7">
      <c r="A265" s="19" t="s">
        <v>35</v>
      </c>
      <c r="B265" s="19" t="s">
        <v>368</v>
      </c>
      <c r="C265" s="7">
        <v>2019</v>
      </c>
      <c r="D265" s="7" t="s">
        <v>6</v>
      </c>
      <c r="E265" s="7" t="s">
        <v>276</v>
      </c>
      <c r="F265" s="1">
        <f t="shared" si="2"/>
        <v>27.5</v>
      </c>
      <c r="G265" s="1">
        <f>49.1+23.4</f>
        <v>72.5</v>
      </c>
    </row>
    <row r="266" spans="1:7">
      <c r="A266" s="20" t="s">
        <v>3</v>
      </c>
      <c r="B266" s="19" t="s">
        <v>336</v>
      </c>
      <c r="C266" s="7">
        <v>2020</v>
      </c>
      <c r="D266" s="7" t="s">
        <v>6</v>
      </c>
      <c r="E266" s="7" t="s">
        <v>276</v>
      </c>
      <c r="F266" s="1">
        <f t="shared" si="2"/>
        <v>36</v>
      </c>
      <c r="G266" s="1">
        <f>35.9+28.1</f>
        <v>64</v>
      </c>
    </row>
    <row r="267" spans="1:7">
      <c r="A267" s="20" t="s">
        <v>4</v>
      </c>
      <c r="B267" s="19" t="s">
        <v>337</v>
      </c>
      <c r="C267" s="7">
        <v>2020</v>
      </c>
      <c r="D267" s="7" t="s">
        <v>6</v>
      </c>
      <c r="E267" s="7" t="s">
        <v>276</v>
      </c>
      <c r="F267" s="1">
        <f t="shared" si="2"/>
        <v>32.200000000000003</v>
      </c>
      <c r="G267" s="1">
        <f>27.4+40.4</f>
        <v>67.8</v>
      </c>
    </row>
    <row r="268" spans="1:7">
      <c r="A268" s="19" t="s">
        <v>5</v>
      </c>
      <c r="B268" s="19" t="s">
        <v>338</v>
      </c>
      <c r="C268" s="7">
        <v>2020</v>
      </c>
      <c r="D268" s="7" t="s">
        <v>6</v>
      </c>
      <c r="E268" s="7" t="s">
        <v>276</v>
      </c>
      <c r="F268" s="1">
        <f t="shared" si="2"/>
        <v>30.800000000000011</v>
      </c>
      <c r="G268" s="1">
        <f>31.9+37.3</f>
        <v>69.199999999999989</v>
      </c>
    </row>
    <row r="269" spans="1:7">
      <c r="A269" s="19" t="s">
        <v>6</v>
      </c>
      <c r="B269" s="19" t="s">
        <v>339</v>
      </c>
      <c r="C269" s="7">
        <v>2020</v>
      </c>
      <c r="D269" s="7" t="s">
        <v>6</v>
      </c>
      <c r="E269" s="7" t="s">
        <v>276</v>
      </c>
      <c r="F269" s="1">
        <f t="shared" si="2"/>
        <v>30</v>
      </c>
      <c r="G269" s="1">
        <f>45+25</f>
        <v>70</v>
      </c>
    </row>
    <row r="270" spans="1:7">
      <c r="A270" s="19" t="s">
        <v>7</v>
      </c>
      <c r="B270" s="19" t="s">
        <v>340</v>
      </c>
      <c r="C270" s="7">
        <v>2020</v>
      </c>
      <c r="D270" s="7" t="s">
        <v>6</v>
      </c>
      <c r="E270" s="7" t="s">
        <v>276</v>
      </c>
      <c r="F270" s="1">
        <f t="shared" si="2"/>
        <v>34.900000000000006</v>
      </c>
      <c r="G270" s="1">
        <f>40.4+24.7</f>
        <v>65.099999999999994</v>
      </c>
    </row>
    <row r="271" spans="1:7">
      <c r="A271" s="19" t="s">
        <v>8</v>
      </c>
      <c r="B271" s="19" t="s">
        <v>341</v>
      </c>
      <c r="C271" s="7">
        <v>2020</v>
      </c>
      <c r="D271" s="7" t="s">
        <v>6</v>
      </c>
      <c r="E271" s="7" t="s">
        <v>276</v>
      </c>
      <c r="F271" s="1">
        <f t="shared" si="2"/>
        <v>29.400000000000006</v>
      </c>
      <c r="G271" s="1">
        <f>42.2+28.4</f>
        <v>70.599999999999994</v>
      </c>
    </row>
    <row r="272" spans="1:7">
      <c r="A272" s="19" t="s">
        <v>9</v>
      </c>
      <c r="B272" s="19" t="s">
        <v>342</v>
      </c>
      <c r="C272" s="7">
        <v>2020</v>
      </c>
      <c r="D272" s="7" t="s">
        <v>6</v>
      </c>
      <c r="E272" s="7" t="s">
        <v>276</v>
      </c>
      <c r="F272" s="1">
        <f t="shared" si="2"/>
        <v>28.700000000000003</v>
      </c>
      <c r="G272" s="1">
        <f>46.5+24.8</f>
        <v>71.3</v>
      </c>
    </row>
    <row r="273" spans="1:7">
      <c r="A273" s="19" t="s">
        <v>10</v>
      </c>
      <c r="B273" s="19" t="s">
        <v>343</v>
      </c>
      <c r="C273" s="7">
        <v>2020</v>
      </c>
      <c r="D273" s="7" t="s">
        <v>6</v>
      </c>
      <c r="E273" s="7" t="s">
        <v>276</v>
      </c>
      <c r="F273" s="1">
        <f t="shared" si="2"/>
        <v>38</v>
      </c>
      <c r="G273" s="1">
        <f>39.8+22.2</f>
        <v>62</v>
      </c>
    </row>
    <row r="274" spans="1:7">
      <c r="A274" s="19" t="s">
        <v>11</v>
      </c>
      <c r="B274" s="19" t="s">
        <v>344</v>
      </c>
      <c r="C274" s="7">
        <v>2020</v>
      </c>
      <c r="D274" s="7" t="s">
        <v>6</v>
      </c>
      <c r="E274" s="7" t="s">
        <v>276</v>
      </c>
      <c r="F274" s="1">
        <f t="shared" si="2"/>
        <v>29.700000000000003</v>
      </c>
      <c r="G274" s="1">
        <f>37+33.3</f>
        <v>70.3</v>
      </c>
    </row>
    <row r="275" spans="1:7">
      <c r="A275" s="19" t="s">
        <v>12</v>
      </c>
      <c r="B275" s="19" t="s">
        <v>345</v>
      </c>
      <c r="C275" s="7">
        <v>2020</v>
      </c>
      <c r="D275" s="7" t="s">
        <v>6</v>
      </c>
      <c r="E275" s="7" t="s">
        <v>276</v>
      </c>
      <c r="F275" s="1">
        <f t="shared" si="2"/>
        <v>39.200000000000003</v>
      </c>
      <c r="G275" s="1">
        <f>28.4+32.4</f>
        <v>60.8</v>
      </c>
    </row>
    <row r="276" spans="1:7">
      <c r="A276" s="19" t="s">
        <v>13</v>
      </c>
      <c r="B276" s="19" t="s">
        <v>346</v>
      </c>
      <c r="C276" s="7">
        <v>2020</v>
      </c>
      <c r="D276" s="7" t="s">
        <v>6</v>
      </c>
      <c r="E276" s="7" t="s">
        <v>276</v>
      </c>
      <c r="F276" s="1">
        <f t="shared" si="2"/>
        <v>31.300000000000011</v>
      </c>
      <c r="G276" s="1">
        <f>40.8+27.9</f>
        <v>68.699999999999989</v>
      </c>
    </row>
    <row r="277" spans="1:7">
      <c r="A277" s="19" t="s">
        <v>14</v>
      </c>
      <c r="B277" s="19" t="s">
        <v>347</v>
      </c>
      <c r="C277" s="7">
        <v>2020</v>
      </c>
      <c r="D277" s="7" t="s">
        <v>6</v>
      </c>
      <c r="E277" s="7" t="s">
        <v>276</v>
      </c>
      <c r="F277" s="1">
        <f t="shared" si="2"/>
        <v>33.299999999999997</v>
      </c>
      <c r="G277" s="1">
        <f>38.2+28.5</f>
        <v>66.7</v>
      </c>
    </row>
    <row r="278" spans="1:7">
      <c r="A278" s="19" t="s">
        <v>15</v>
      </c>
      <c r="B278" s="19" t="s">
        <v>348</v>
      </c>
      <c r="C278" s="7">
        <v>2020</v>
      </c>
      <c r="D278" s="7" t="s">
        <v>6</v>
      </c>
      <c r="E278" s="7" t="s">
        <v>276</v>
      </c>
      <c r="F278" s="1">
        <f t="shared" si="2"/>
        <v>46.900000000000006</v>
      </c>
      <c r="G278" s="1">
        <f>29.7+23.4</f>
        <v>53.099999999999994</v>
      </c>
    </row>
    <row r="279" spans="1:7">
      <c r="A279" s="19" t="s">
        <v>16</v>
      </c>
      <c r="B279" s="19" t="s">
        <v>349</v>
      </c>
      <c r="C279" s="7">
        <v>2020</v>
      </c>
      <c r="D279" s="7" t="s">
        <v>6</v>
      </c>
      <c r="E279" s="7" t="s">
        <v>276</v>
      </c>
      <c r="F279" s="1">
        <f t="shared" si="2"/>
        <v>41</v>
      </c>
      <c r="G279" s="1">
        <f>32.7+26.3</f>
        <v>59</v>
      </c>
    </row>
    <row r="280" spans="1:7">
      <c r="A280" s="19" t="s">
        <v>17</v>
      </c>
      <c r="B280" s="19" t="s">
        <v>350</v>
      </c>
      <c r="C280" s="7">
        <v>2020</v>
      </c>
      <c r="D280" s="7" t="s">
        <v>6</v>
      </c>
      <c r="E280" s="7" t="s">
        <v>276</v>
      </c>
      <c r="F280" s="1">
        <f t="shared" si="2"/>
        <v>30.900000000000006</v>
      </c>
      <c r="G280" s="1">
        <f>38.4+30.7</f>
        <v>69.099999999999994</v>
      </c>
    </row>
    <row r="281" spans="1:7">
      <c r="A281" s="19" t="s">
        <v>18</v>
      </c>
      <c r="B281" s="19" t="s">
        <v>351</v>
      </c>
      <c r="C281" s="7">
        <v>2020</v>
      </c>
      <c r="D281" s="7" t="s">
        <v>6</v>
      </c>
      <c r="E281" s="7" t="s">
        <v>276</v>
      </c>
      <c r="F281" s="1">
        <f t="shared" si="2"/>
        <v>41.599999999999994</v>
      </c>
      <c r="G281" s="1">
        <f>26.8+31.6</f>
        <v>58.400000000000006</v>
      </c>
    </row>
    <row r="282" spans="1:7">
      <c r="A282" s="19" t="s">
        <v>19</v>
      </c>
      <c r="B282" s="19" t="s">
        <v>352</v>
      </c>
      <c r="C282" s="7">
        <v>2020</v>
      </c>
      <c r="D282" s="7" t="s">
        <v>6</v>
      </c>
      <c r="E282" s="7" t="s">
        <v>276</v>
      </c>
      <c r="F282" s="1">
        <f t="shared" si="2"/>
        <v>32.200000000000003</v>
      </c>
      <c r="G282" s="1">
        <f>44+23.8</f>
        <v>67.8</v>
      </c>
    </row>
    <row r="283" spans="1:7">
      <c r="A283" s="19" t="s">
        <v>20</v>
      </c>
      <c r="B283" s="19" t="s">
        <v>353</v>
      </c>
      <c r="C283" s="7">
        <v>2020</v>
      </c>
      <c r="D283" s="7" t="s">
        <v>6</v>
      </c>
      <c r="E283" s="7" t="s">
        <v>276</v>
      </c>
      <c r="F283" s="1">
        <f t="shared" si="2"/>
        <v>35</v>
      </c>
      <c r="G283" s="1">
        <f>36.1+28.9</f>
        <v>65</v>
      </c>
    </row>
    <row r="284" spans="1:7">
      <c r="A284" s="19" t="s">
        <v>21</v>
      </c>
      <c r="B284" s="19" t="s">
        <v>354</v>
      </c>
      <c r="C284" s="7">
        <v>2020</v>
      </c>
      <c r="D284" s="7" t="s">
        <v>6</v>
      </c>
      <c r="E284" s="7" t="s">
        <v>276</v>
      </c>
      <c r="F284" s="1">
        <f t="shared" si="2"/>
        <v>31.699999999999989</v>
      </c>
      <c r="G284" s="1">
        <f>46.2+22.1</f>
        <v>68.300000000000011</v>
      </c>
    </row>
    <row r="285" spans="1:7">
      <c r="A285" s="19" t="s">
        <v>22</v>
      </c>
      <c r="B285" s="19" t="s">
        <v>355</v>
      </c>
      <c r="C285" s="7">
        <v>2020</v>
      </c>
      <c r="D285" s="7" t="s">
        <v>6</v>
      </c>
      <c r="E285" s="7" t="s">
        <v>276</v>
      </c>
      <c r="F285" s="1">
        <f t="shared" si="2"/>
        <v>27.400000000000006</v>
      </c>
      <c r="G285" s="1">
        <f>46.1+26.5</f>
        <v>72.599999999999994</v>
      </c>
    </row>
    <row r="286" spans="1:7">
      <c r="A286" s="19" t="s">
        <v>23</v>
      </c>
      <c r="B286" s="19" t="s">
        <v>356</v>
      </c>
      <c r="C286" s="7">
        <v>2020</v>
      </c>
      <c r="D286" s="7" t="s">
        <v>6</v>
      </c>
      <c r="E286" s="7" t="s">
        <v>276</v>
      </c>
      <c r="F286" s="1">
        <f t="shared" si="2"/>
        <v>41.599999999999994</v>
      </c>
      <c r="G286" s="1">
        <f>36.6+21.8</f>
        <v>58.400000000000006</v>
      </c>
    </row>
    <row r="287" spans="1:7">
      <c r="A287" s="19" t="s">
        <v>24</v>
      </c>
      <c r="B287" s="19" t="s">
        <v>357</v>
      </c>
      <c r="C287" s="7">
        <v>2020</v>
      </c>
      <c r="D287" s="7" t="s">
        <v>6</v>
      </c>
      <c r="E287" s="7" t="s">
        <v>276</v>
      </c>
      <c r="F287" s="1">
        <f t="shared" si="2"/>
        <v>34.200000000000003</v>
      </c>
      <c r="G287" s="1">
        <f>36.3+29.5</f>
        <v>65.8</v>
      </c>
    </row>
    <row r="288" spans="1:7">
      <c r="A288" s="19" t="s">
        <v>25</v>
      </c>
      <c r="B288" s="19" t="s">
        <v>358</v>
      </c>
      <c r="C288" s="7">
        <v>2020</v>
      </c>
      <c r="D288" s="7" t="s">
        <v>6</v>
      </c>
      <c r="E288" s="7" t="s">
        <v>276</v>
      </c>
      <c r="F288" s="1">
        <f t="shared" si="2"/>
        <v>32.099999999999994</v>
      </c>
      <c r="G288" s="1">
        <f>30.8+37.1</f>
        <v>67.900000000000006</v>
      </c>
    </row>
    <row r="289" spans="1:7">
      <c r="A289" s="19" t="s">
        <v>26</v>
      </c>
      <c r="B289" s="19" t="s">
        <v>359</v>
      </c>
      <c r="C289" s="7">
        <v>2020</v>
      </c>
      <c r="D289" s="7" t="s">
        <v>6</v>
      </c>
      <c r="E289" s="7" t="s">
        <v>276</v>
      </c>
      <c r="F289" s="1">
        <f t="shared" si="2"/>
        <v>39.200000000000003</v>
      </c>
      <c r="G289" s="1">
        <f>35.9+24.9</f>
        <v>60.8</v>
      </c>
    </row>
    <row r="290" spans="1:7">
      <c r="A290" s="19" t="s">
        <v>27</v>
      </c>
      <c r="B290" s="19" t="s">
        <v>360</v>
      </c>
      <c r="C290" s="7">
        <v>2020</v>
      </c>
      <c r="D290" s="7" t="s">
        <v>6</v>
      </c>
      <c r="E290" s="7" t="s">
        <v>276</v>
      </c>
      <c r="F290" s="1">
        <f t="shared" si="2"/>
        <v>35.299999999999997</v>
      </c>
      <c r="G290" s="1">
        <f>37+27.7</f>
        <v>64.7</v>
      </c>
    </row>
    <row r="291" spans="1:7">
      <c r="A291" s="19" t="s">
        <v>28</v>
      </c>
      <c r="B291" s="19" t="s">
        <v>361</v>
      </c>
      <c r="C291" s="7">
        <v>2020</v>
      </c>
      <c r="D291" s="7" t="s">
        <v>6</v>
      </c>
      <c r="E291" s="7" t="s">
        <v>276</v>
      </c>
      <c r="F291" s="1">
        <f t="shared" si="2"/>
        <v>32.5</v>
      </c>
      <c r="G291" s="1">
        <f>24.6+42.9</f>
        <v>67.5</v>
      </c>
    </row>
    <row r="292" spans="1:7">
      <c r="A292" s="19" t="s">
        <v>29</v>
      </c>
      <c r="B292" s="19" t="s">
        <v>362</v>
      </c>
      <c r="C292" s="7">
        <v>2020</v>
      </c>
      <c r="D292" s="7" t="s">
        <v>6</v>
      </c>
      <c r="E292" s="7" t="s">
        <v>276</v>
      </c>
      <c r="F292" s="1">
        <f t="shared" si="2"/>
        <v>28</v>
      </c>
      <c r="G292" s="1">
        <f>42.8+29.2</f>
        <v>72</v>
      </c>
    </row>
    <row r="293" spans="1:7">
      <c r="A293" s="19" t="s">
        <v>30</v>
      </c>
      <c r="B293" s="19" t="s">
        <v>363</v>
      </c>
      <c r="C293" s="7">
        <v>2020</v>
      </c>
      <c r="D293" s="7" t="s">
        <v>6</v>
      </c>
      <c r="E293" s="7" t="s">
        <v>276</v>
      </c>
      <c r="F293" s="1">
        <f t="shared" si="2"/>
        <v>46.099999999999994</v>
      </c>
      <c r="G293" s="1">
        <f>21.7+32.2</f>
        <v>53.900000000000006</v>
      </c>
    </row>
    <row r="294" spans="1:7">
      <c r="A294" s="19" t="s">
        <v>31</v>
      </c>
      <c r="B294" s="19" t="s">
        <v>364</v>
      </c>
      <c r="C294" s="7">
        <v>2020</v>
      </c>
      <c r="D294" s="7" t="s">
        <v>6</v>
      </c>
      <c r="E294" s="7" t="s">
        <v>276</v>
      </c>
      <c r="F294" s="1">
        <f t="shared" si="2"/>
        <v>35.099999999999994</v>
      </c>
      <c r="G294" s="1">
        <f>28.5+36.4</f>
        <v>64.900000000000006</v>
      </c>
    </row>
    <row r="295" spans="1:7">
      <c r="A295" s="19" t="s">
        <v>32</v>
      </c>
      <c r="B295" s="19" t="s">
        <v>365</v>
      </c>
      <c r="C295" s="7">
        <v>2020</v>
      </c>
      <c r="D295" s="7" t="s">
        <v>6</v>
      </c>
      <c r="E295" s="7" t="s">
        <v>276</v>
      </c>
      <c r="F295" s="1">
        <f t="shared" si="2"/>
        <v>38.9</v>
      </c>
      <c r="G295" s="1">
        <f>28+33.1</f>
        <v>61.1</v>
      </c>
    </row>
    <row r="296" spans="1:7">
      <c r="A296" s="19" t="s">
        <v>33</v>
      </c>
      <c r="B296" s="19" t="s">
        <v>366</v>
      </c>
      <c r="C296" s="7">
        <v>2020</v>
      </c>
      <c r="D296" s="7" t="s">
        <v>6</v>
      </c>
      <c r="E296" s="7" t="s">
        <v>276</v>
      </c>
      <c r="F296" s="1">
        <f t="shared" si="2"/>
        <v>40.400000000000006</v>
      </c>
      <c r="G296" s="1">
        <f>34.8+24.8</f>
        <v>59.599999999999994</v>
      </c>
    </row>
    <row r="297" spans="1:7">
      <c r="A297" s="19" t="s">
        <v>34</v>
      </c>
      <c r="B297" s="19" t="s">
        <v>367</v>
      </c>
      <c r="C297" s="7">
        <v>2020</v>
      </c>
      <c r="D297" s="7" t="s">
        <v>6</v>
      </c>
      <c r="E297" s="7" t="s">
        <v>276</v>
      </c>
      <c r="F297" s="1">
        <f t="shared" si="2"/>
        <v>28.200000000000003</v>
      </c>
      <c r="G297" s="1">
        <f>45.6+26.2</f>
        <v>71.8</v>
      </c>
    </row>
    <row r="298" spans="1:7">
      <c r="A298" s="19" t="s">
        <v>35</v>
      </c>
      <c r="B298" s="19" t="s">
        <v>368</v>
      </c>
      <c r="C298" s="7">
        <v>2020</v>
      </c>
      <c r="D298" s="7" t="s">
        <v>6</v>
      </c>
      <c r="E298" s="7" t="s">
        <v>276</v>
      </c>
      <c r="F298" s="1">
        <f t="shared" si="2"/>
        <v>30.5</v>
      </c>
      <c r="G298" s="1">
        <f>42.3+27.2</f>
        <v>69.5</v>
      </c>
    </row>
    <row r="299" spans="1:7">
      <c r="A299" s="20" t="s">
        <v>3</v>
      </c>
      <c r="B299" s="19" t="s">
        <v>336</v>
      </c>
      <c r="C299" s="7">
        <v>2021</v>
      </c>
      <c r="D299" s="7" t="s">
        <v>6</v>
      </c>
      <c r="E299" s="7" t="s">
        <v>276</v>
      </c>
      <c r="F299" s="1">
        <f t="shared" si="2"/>
        <v>30</v>
      </c>
      <c r="G299" s="7">
        <v>70</v>
      </c>
    </row>
    <row r="300" spans="1:7">
      <c r="A300" s="20" t="s">
        <v>4</v>
      </c>
      <c r="B300" s="19" t="s">
        <v>337</v>
      </c>
      <c r="C300" s="7">
        <v>2021</v>
      </c>
      <c r="D300" s="7" t="s">
        <v>6</v>
      </c>
      <c r="E300" s="7" t="s">
        <v>276</v>
      </c>
      <c r="F300" s="1">
        <f t="shared" si="2"/>
        <v>30.5</v>
      </c>
      <c r="G300" s="7">
        <v>69.5</v>
      </c>
    </row>
    <row r="301" spans="1:7">
      <c r="A301" s="19" t="s">
        <v>5</v>
      </c>
      <c r="B301" s="19" t="s">
        <v>338</v>
      </c>
      <c r="C301" s="7">
        <v>2021</v>
      </c>
      <c r="D301" s="7" t="s">
        <v>6</v>
      </c>
      <c r="E301" s="7" t="s">
        <v>276</v>
      </c>
      <c r="F301" s="1">
        <f t="shared" si="2"/>
        <v>34.5</v>
      </c>
      <c r="G301" s="7">
        <v>65.5</v>
      </c>
    </row>
    <row r="302" spans="1:7">
      <c r="A302" s="19" t="s">
        <v>6</v>
      </c>
      <c r="B302" s="19" t="s">
        <v>339</v>
      </c>
      <c r="C302" s="7">
        <v>2021</v>
      </c>
      <c r="D302" s="7" t="s">
        <v>6</v>
      </c>
      <c r="E302" s="7" t="s">
        <v>276</v>
      </c>
      <c r="F302" s="1">
        <f t="shared" si="2"/>
        <v>25.700000000000003</v>
      </c>
      <c r="G302" s="7">
        <v>74.3</v>
      </c>
    </row>
    <row r="303" spans="1:7">
      <c r="A303" s="19" t="s">
        <v>7</v>
      </c>
      <c r="B303" s="19" t="s">
        <v>340</v>
      </c>
      <c r="C303" s="7">
        <v>2021</v>
      </c>
      <c r="D303" s="7" t="s">
        <v>6</v>
      </c>
      <c r="E303" s="7" t="s">
        <v>276</v>
      </c>
      <c r="F303" s="1">
        <f t="shared" si="2"/>
        <v>30.200000000000003</v>
      </c>
      <c r="G303" s="7">
        <v>69.8</v>
      </c>
    </row>
    <row r="304" spans="1:7">
      <c r="A304" s="19" t="s">
        <v>8</v>
      </c>
      <c r="B304" s="19" t="s">
        <v>341</v>
      </c>
      <c r="C304" s="7">
        <v>2021</v>
      </c>
      <c r="D304" s="7" t="s">
        <v>6</v>
      </c>
      <c r="E304" s="7" t="s">
        <v>276</v>
      </c>
      <c r="F304" s="1">
        <f t="shared" si="2"/>
        <v>25.700000000000003</v>
      </c>
      <c r="G304" s="7">
        <v>74.3</v>
      </c>
    </row>
    <row r="305" spans="1:7">
      <c r="A305" s="19" t="s">
        <v>9</v>
      </c>
      <c r="B305" s="19" t="s">
        <v>342</v>
      </c>
      <c r="C305" s="7">
        <v>2021</v>
      </c>
      <c r="D305" s="7" t="s">
        <v>6</v>
      </c>
      <c r="E305" s="7" t="s">
        <v>276</v>
      </c>
      <c r="F305" s="1">
        <f t="shared" si="2"/>
        <v>31.599999999999994</v>
      </c>
      <c r="G305" s="7">
        <v>68.400000000000006</v>
      </c>
    </row>
    <row r="306" spans="1:7">
      <c r="A306" s="19" t="s">
        <v>10</v>
      </c>
      <c r="B306" s="19" t="s">
        <v>343</v>
      </c>
      <c r="C306" s="7">
        <v>2021</v>
      </c>
      <c r="D306" s="7" t="s">
        <v>6</v>
      </c>
      <c r="E306" s="7" t="s">
        <v>276</v>
      </c>
      <c r="F306" s="1">
        <f t="shared" si="2"/>
        <v>22</v>
      </c>
      <c r="G306" s="7">
        <v>78</v>
      </c>
    </row>
    <row r="307" spans="1:7">
      <c r="A307" s="19" t="s">
        <v>11</v>
      </c>
      <c r="B307" s="19" t="s">
        <v>344</v>
      </c>
      <c r="C307" s="7">
        <v>2021</v>
      </c>
      <c r="D307" s="7" t="s">
        <v>6</v>
      </c>
      <c r="E307" s="7" t="s">
        <v>276</v>
      </c>
      <c r="F307" s="1">
        <f t="shared" si="2"/>
        <v>23.900000000000006</v>
      </c>
      <c r="G307" s="7">
        <v>76.099999999999994</v>
      </c>
    </row>
    <row r="308" spans="1:7">
      <c r="A308" s="19" t="s">
        <v>12</v>
      </c>
      <c r="B308" s="19" t="s">
        <v>345</v>
      </c>
      <c r="C308" s="7">
        <v>2021</v>
      </c>
      <c r="D308" s="7" t="s">
        <v>6</v>
      </c>
      <c r="E308" s="7" t="s">
        <v>276</v>
      </c>
      <c r="F308" s="1">
        <f t="shared" si="2"/>
        <v>31.5</v>
      </c>
      <c r="G308" s="7">
        <v>68.5</v>
      </c>
    </row>
    <row r="309" spans="1:7">
      <c r="A309" s="19" t="s">
        <v>13</v>
      </c>
      <c r="B309" s="19" t="s">
        <v>346</v>
      </c>
      <c r="C309" s="7">
        <v>2021</v>
      </c>
      <c r="D309" s="7" t="s">
        <v>6</v>
      </c>
      <c r="E309" s="7" t="s">
        <v>276</v>
      </c>
      <c r="F309" s="1">
        <f t="shared" si="2"/>
        <v>29.900000000000006</v>
      </c>
      <c r="G309" s="7">
        <v>70.099999999999994</v>
      </c>
    </row>
    <row r="310" spans="1:7">
      <c r="A310" s="19" t="s">
        <v>14</v>
      </c>
      <c r="B310" s="19" t="s">
        <v>347</v>
      </c>
      <c r="C310" s="7">
        <v>2021</v>
      </c>
      <c r="D310" s="7" t="s">
        <v>6</v>
      </c>
      <c r="E310" s="7" t="s">
        <v>276</v>
      </c>
      <c r="F310" s="1">
        <f t="shared" si="2"/>
        <v>29.200000000000003</v>
      </c>
      <c r="G310" s="7">
        <v>70.8</v>
      </c>
    </row>
    <row r="311" spans="1:7">
      <c r="A311" s="19" t="s">
        <v>15</v>
      </c>
      <c r="B311" s="19" t="s">
        <v>348</v>
      </c>
      <c r="C311" s="7">
        <v>2021</v>
      </c>
      <c r="D311" s="7" t="s">
        <v>6</v>
      </c>
      <c r="E311" s="7" t="s">
        <v>276</v>
      </c>
      <c r="F311" s="1">
        <f t="shared" si="2"/>
        <v>29.799999999999997</v>
      </c>
      <c r="G311" s="7">
        <v>70.2</v>
      </c>
    </row>
    <row r="312" spans="1:7">
      <c r="A312" s="19" t="s">
        <v>16</v>
      </c>
      <c r="B312" s="19" t="s">
        <v>349</v>
      </c>
      <c r="C312" s="7">
        <v>2021</v>
      </c>
      <c r="D312" s="7" t="s">
        <v>6</v>
      </c>
      <c r="E312" s="7" t="s">
        <v>276</v>
      </c>
      <c r="F312" s="1">
        <f t="shared" si="2"/>
        <v>30.200000000000003</v>
      </c>
      <c r="G312" s="7">
        <v>69.8</v>
      </c>
    </row>
    <row r="313" spans="1:7">
      <c r="A313" s="19" t="s">
        <v>17</v>
      </c>
      <c r="B313" s="19" t="s">
        <v>350</v>
      </c>
      <c r="C313" s="7">
        <v>2021</v>
      </c>
      <c r="D313" s="7" t="s">
        <v>6</v>
      </c>
      <c r="E313" s="7" t="s">
        <v>276</v>
      </c>
      <c r="F313" s="1">
        <f t="shared" si="2"/>
        <v>29.400000000000006</v>
      </c>
      <c r="G313" s="7">
        <v>70.599999999999994</v>
      </c>
    </row>
    <row r="314" spans="1:7">
      <c r="A314" s="19" t="s">
        <v>18</v>
      </c>
      <c r="B314" s="19" t="s">
        <v>351</v>
      </c>
      <c r="C314" s="7">
        <v>2021</v>
      </c>
      <c r="D314" s="7" t="s">
        <v>6</v>
      </c>
      <c r="E314" s="7" t="s">
        <v>276</v>
      </c>
      <c r="F314" s="1">
        <f t="shared" si="2"/>
        <v>35.900000000000006</v>
      </c>
      <c r="G314" s="7">
        <v>64.099999999999994</v>
      </c>
    </row>
    <row r="315" spans="1:7">
      <c r="A315" s="19" t="s">
        <v>19</v>
      </c>
      <c r="B315" s="19" t="s">
        <v>352</v>
      </c>
      <c r="C315" s="7">
        <v>2021</v>
      </c>
      <c r="D315" s="7" t="s">
        <v>6</v>
      </c>
      <c r="E315" s="7" t="s">
        <v>276</v>
      </c>
      <c r="F315" s="1">
        <f t="shared" si="2"/>
        <v>32.700000000000003</v>
      </c>
      <c r="G315" s="7">
        <v>67.3</v>
      </c>
    </row>
    <row r="316" spans="1:7">
      <c r="A316" s="19" t="s">
        <v>20</v>
      </c>
      <c r="B316" s="19" t="s">
        <v>353</v>
      </c>
      <c r="C316" s="7">
        <v>2021</v>
      </c>
      <c r="D316" s="7" t="s">
        <v>6</v>
      </c>
      <c r="E316" s="7" t="s">
        <v>276</v>
      </c>
      <c r="F316" s="1">
        <f t="shared" si="2"/>
        <v>30.700000000000003</v>
      </c>
      <c r="G316" s="7">
        <v>69.3</v>
      </c>
    </row>
    <row r="317" spans="1:7">
      <c r="A317" s="19" t="s">
        <v>21</v>
      </c>
      <c r="B317" s="19" t="s">
        <v>354</v>
      </c>
      <c r="C317" s="7">
        <v>2021</v>
      </c>
      <c r="D317" s="7" t="s">
        <v>6</v>
      </c>
      <c r="E317" s="7" t="s">
        <v>276</v>
      </c>
      <c r="F317" s="1">
        <f t="shared" si="2"/>
        <v>22.900000000000006</v>
      </c>
      <c r="G317" s="7">
        <v>77.099999999999994</v>
      </c>
    </row>
    <row r="318" spans="1:7">
      <c r="A318" s="19" t="s">
        <v>22</v>
      </c>
      <c r="B318" s="19" t="s">
        <v>355</v>
      </c>
      <c r="C318" s="7">
        <v>2021</v>
      </c>
      <c r="D318" s="7" t="s">
        <v>6</v>
      </c>
      <c r="E318" s="7" t="s">
        <v>276</v>
      </c>
      <c r="F318" s="1">
        <f t="shared" si="2"/>
        <v>25.200000000000003</v>
      </c>
      <c r="G318" s="7">
        <v>74.8</v>
      </c>
    </row>
    <row r="319" spans="1:7">
      <c r="A319" s="19" t="s">
        <v>23</v>
      </c>
      <c r="B319" s="19" t="s">
        <v>356</v>
      </c>
      <c r="C319" s="7">
        <v>2021</v>
      </c>
      <c r="D319" s="7" t="s">
        <v>6</v>
      </c>
      <c r="E319" s="7" t="s">
        <v>276</v>
      </c>
      <c r="F319" s="1">
        <f t="shared" si="2"/>
        <v>29.299999999999997</v>
      </c>
      <c r="G319" s="7">
        <v>70.7</v>
      </c>
    </row>
    <row r="320" spans="1:7">
      <c r="A320" s="19" t="s">
        <v>24</v>
      </c>
      <c r="B320" s="19" t="s">
        <v>357</v>
      </c>
      <c r="C320" s="7">
        <v>2021</v>
      </c>
      <c r="D320" s="7" t="s">
        <v>6</v>
      </c>
      <c r="E320" s="7" t="s">
        <v>276</v>
      </c>
      <c r="F320" s="1">
        <f t="shared" si="2"/>
        <v>25.799999999999997</v>
      </c>
      <c r="G320" s="7">
        <v>74.2</v>
      </c>
    </row>
    <row r="321" spans="1:7">
      <c r="A321" s="19" t="s">
        <v>25</v>
      </c>
      <c r="B321" s="19" t="s">
        <v>358</v>
      </c>
      <c r="C321" s="7">
        <v>2021</v>
      </c>
      <c r="D321" s="7" t="s">
        <v>6</v>
      </c>
      <c r="E321" s="7" t="s">
        <v>276</v>
      </c>
      <c r="F321" s="1">
        <f t="shared" si="2"/>
        <v>28.700000000000003</v>
      </c>
      <c r="G321" s="7">
        <v>71.3</v>
      </c>
    </row>
    <row r="322" spans="1:7">
      <c r="A322" s="19" t="s">
        <v>26</v>
      </c>
      <c r="B322" s="19" t="s">
        <v>359</v>
      </c>
      <c r="C322" s="7">
        <v>2021</v>
      </c>
      <c r="D322" s="7" t="s">
        <v>6</v>
      </c>
      <c r="E322" s="7" t="s">
        <v>276</v>
      </c>
      <c r="F322" s="1">
        <f t="shared" si="2"/>
        <v>31.5</v>
      </c>
      <c r="G322" s="7">
        <v>68.5</v>
      </c>
    </row>
    <row r="323" spans="1:7">
      <c r="A323" s="19" t="s">
        <v>27</v>
      </c>
      <c r="B323" s="19" t="s">
        <v>360</v>
      </c>
      <c r="C323" s="7">
        <v>2021</v>
      </c>
      <c r="D323" s="7" t="s">
        <v>6</v>
      </c>
      <c r="E323" s="7" t="s">
        <v>276</v>
      </c>
      <c r="F323" s="1">
        <f t="shared" si="2"/>
        <v>25.799999999999997</v>
      </c>
      <c r="G323" s="7">
        <v>74.2</v>
      </c>
    </row>
    <row r="324" spans="1:7">
      <c r="A324" s="19" t="s">
        <v>28</v>
      </c>
      <c r="B324" s="19" t="s">
        <v>361</v>
      </c>
      <c r="C324" s="7">
        <v>2021</v>
      </c>
      <c r="D324" s="7" t="s">
        <v>6</v>
      </c>
      <c r="E324" s="7" t="s">
        <v>276</v>
      </c>
      <c r="F324" s="1">
        <f t="shared" si="2"/>
        <v>20.299999999999997</v>
      </c>
      <c r="G324" s="7">
        <v>79.7</v>
      </c>
    </row>
    <row r="325" spans="1:7">
      <c r="A325" s="19" t="s">
        <v>29</v>
      </c>
      <c r="B325" s="19" t="s">
        <v>362</v>
      </c>
      <c r="C325" s="7">
        <v>2021</v>
      </c>
      <c r="D325" s="7" t="s">
        <v>6</v>
      </c>
      <c r="E325" s="7" t="s">
        <v>276</v>
      </c>
      <c r="F325" s="1">
        <f t="shared" si="2"/>
        <v>29</v>
      </c>
      <c r="G325" s="7">
        <v>71</v>
      </c>
    </row>
    <row r="326" spans="1:7">
      <c r="A326" s="19" t="s">
        <v>30</v>
      </c>
      <c r="B326" s="19" t="s">
        <v>363</v>
      </c>
      <c r="C326" s="7">
        <v>2021</v>
      </c>
      <c r="D326" s="7" t="s">
        <v>6</v>
      </c>
      <c r="E326" s="7" t="s">
        <v>276</v>
      </c>
      <c r="F326" s="1">
        <f t="shared" si="2"/>
        <v>28</v>
      </c>
      <c r="G326" s="7">
        <v>72</v>
      </c>
    </row>
    <row r="327" spans="1:7">
      <c r="A327" s="19" t="s">
        <v>31</v>
      </c>
      <c r="B327" s="19" t="s">
        <v>364</v>
      </c>
      <c r="C327" s="7">
        <v>2021</v>
      </c>
      <c r="D327" s="7" t="s">
        <v>6</v>
      </c>
      <c r="E327" s="7" t="s">
        <v>276</v>
      </c>
      <c r="F327" s="1">
        <f t="shared" si="2"/>
        <v>28.400000000000006</v>
      </c>
      <c r="G327" s="7">
        <v>71.599999999999994</v>
      </c>
    </row>
    <row r="328" spans="1:7">
      <c r="A328" s="19" t="s">
        <v>32</v>
      </c>
      <c r="B328" s="19" t="s">
        <v>365</v>
      </c>
      <c r="C328" s="7">
        <v>2021</v>
      </c>
      <c r="D328" s="7" t="s">
        <v>6</v>
      </c>
      <c r="E328" s="7" t="s">
        <v>276</v>
      </c>
      <c r="F328" s="1">
        <f t="shared" si="2"/>
        <v>29.799999999999997</v>
      </c>
      <c r="G328" s="7">
        <v>70.2</v>
      </c>
    </row>
    <row r="329" spans="1:7">
      <c r="A329" s="19" t="s">
        <v>33</v>
      </c>
      <c r="B329" s="19" t="s">
        <v>366</v>
      </c>
      <c r="C329" s="7">
        <v>2021</v>
      </c>
      <c r="D329" s="7" t="s">
        <v>6</v>
      </c>
      <c r="E329" s="7" t="s">
        <v>276</v>
      </c>
      <c r="F329" s="1">
        <f t="shared" si="2"/>
        <v>28.5</v>
      </c>
      <c r="G329" s="7">
        <v>71.5</v>
      </c>
    </row>
    <row r="330" spans="1:7">
      <c r="A330" s="19" t="s">
        <v>34</v>
      </c>
      <c r="B330" s="19" t="s">
        <v>367</v>
      </c>
      <c r="C330" s="7">
        <v>2021</v>
      </c>
      <c r="D330" s="7" t="s">
        <v>6</v>
      </c>
      <c r="E330" s="7" t="s">
        <v>276</v>
      </c>
      <c r="F330" s="1">
        <f t="shared" si="2"/>
        <v>29</v>
      </c>
      <c r="G330" s="7">
        <v>71</v>
      </c>
    </row>
    <row r="331" spans="1:7">
      <c r="A331" s="19" t="s">
        <v>35</v>
      </c>
      <c r="B331" s="19" t="s">
        <v>368</v>
      </c>
      <c r="C331" s="7">
        <v>2021</v>
      </c>
      <c r="D331" s="7" t="s">
        <v>6</v>
      </c>
      <c r="E331" s="7" t="s">
        <v>276</v>
      </c>
      <c r="F331" s="1">
        <f t="shared" si="2"/>
        <v>24.299999999999997</v>
      </c>
      <c r="G331" s="7">
        <v>75.7</v>
      </c>
    </row>
  </sheetData>
  <autoFilter ref="A1:G331" xr:uid="{00000000-0009-0000-0000-00002F000000}"/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sheetPr>
    <outlinePr summaryBelow="0" summaryRight="0"/>
  </sheetPr>
  <dimension ref="A1:F903"/>
  <sheetViews>
    <sheetView workbookViewId="0"/>
  </sheetViews>
  <sheetFormatPr baseColWidth="10" defaultColWidth="12.6640625" defaultRowHeight="15.75" customHeight="1"/>
  <sheetData>
    <row r="1" spans="1:6" ht="15.75" customHeight="1">
      <c r="A1" s="1" t="s">
        <v>1</v>
      </c>
      <c r="B1" s="1" t="s">
        <v>334</v>
      </c>
      <c r="C1" s="1" t="s">
        <v>0</v>
      </c>
      <c r="D1" s="1" t="s">
        <v>37</v>
      </c>
      <c r="E1" s="1" t="s">
        <v>39</v>
      </c>
      <c r="F1" s="1" t="s">
        <v>335</v>
      </c>
    </row>
    <row r="2" spans="1:6" ht="15.75" customHeight="1">
      <c r="A2" s="2" t="s">
        <v>3</v>
      </c>
      <c r="B2" s="1" t="s">
        <v>336</v>
      </c>
      <c r="C2" s="1">
        <v>2015</v>
      </c>
      <c r="D2" s="2" t="s">
        <v>6</v>
      </c>
      <c r="E2" s="2" t="s">
        <v>279</v>
      </c>
      <c r="F2" s="7">
        <v>42.4</v>
      </c>
    </row>
    <row r="3" spans="1:6" ht="15.75" customHeight="1">
      <c r="A3" s="2" t="s">
        <v>3</v>
      </c>
      <c r="B3" s="1" t="s">
        <v>336</v>
      </c>
      <c r="C3" s="1">
        <v>2016</v>
      </c>
      <c r="D3" s="2" t="s">
        <v>6</v>
      </c>
      <c r="E3" s="2" t="s">
        <v>279</v>
      </c>
      <c r="F3" s="7">
        <v>42.4</v>
      </c>
    </row>
    <row r="4" spans="1:6" ht="15.75" customHeight="1">
      <c r="A4" s="2" t="s">
        <v>3</v>
      </c>
      <c r="B4" s="1" t="s">
        <v>336</v>
      </c>
      <c r="C4" s="1">
        <v>2017</v>
      </c>
      <c r="D4" s="2" t="s">
        <v>6</v>
      </c>
      <c r="E4" s="2" t="s">
        <v>279</v>
      </c>
      <c r="F4" s="7">
        <v>42.4</v>
      </c>
    </row>
    <row r="5" spans="1:6" ht="15.75" customHeight="1">
      <c r="A5" s="2" t="s">
        <v>3</v>
      </c>
      <c r="B5" s="1" t="s">
        <v>336</v>
      </c>
      <c r="C5" s="1">
        <v>2018</v>
      </c>
      <c r="D5" s="2" t="s">
        <v>6</v>
      </c>
      <c r="E5" s="2" t="s">
        <v>279</v>
      </c>
      <c r="F5" s="7">
        <v>48.2</v>
      </c>
    </row>
    <row r="6" spans="1:6" ht="15.75" customHeight="1">
      <c r="A6" s="2" t="s">
        <v>3</v>
      </c>
      <c r="B6" s="1" t="s">
        <v>336</v>
      </c>
      <c r="C6" s="1">
        <v>2019</v>
      </c>
      <c r="D6" s="2" t="s">
        <v>6</v>
      </c>
      <c r="E6" s="2" t="s">
        <v>279</v>
      </c>
      <c r="F6" s="7">
        <v>48.2</v>
      </c>
    </row>
    <row r="7" spans="1:6" ht="15.75" customHeight="1">
      <c r="A7" s="2" t="s">
        <v>3</v>
      </c>
      <c r="B7" s="1" t="s">
        <v>336</v>
      </c>
      <c r="C7" s="1">
        <v>2020</v>
      </c>
      <c r="D7" s="2" t="s">
        <v>6</v>
      </c>
      <c r="E7" s="2" t="s">
        <v>279</v>
      </c>
      <c r="F7" s="7">
        <v>48.2</v>
      </c>
    </row>
    <row r="8" spans="1:6" ht="15.75" customHeight="1">
      <c r="A8" s="2" t="s">
        <v>3</v>
      </c>
      <c r="B8" s="1" t="s">
        <v>336</v>
      </c>
      <c r="C8" s="1">
        <v>2021</v>
      </c>
      <c r="D8" s="2" t="s">
        <v>6</v>
      </c>
      <c r="E8" s="2" t="s">
        <v>279</v>
      </c>
      <c r="F8" s="7">
        <v>50</v>
      </c>
    </row>
    <row r="9" spans="1:6" ht="15.75" customHeight="1">
      <c r="A9" s="2" t="s">
        <v>3</v>
      </c>
      <c r="B9" s="1" t="s">
        <v>336</v>
      </c>
      <c r="C9" s="1">
        <v>2022</v>
      </c>
      <c r="D9" s="2" t="s">
        <v>6</v>
      </c>
      <c r="E9" s="2" t="s">
        <v>279</v>
      </c>
      <c r="F9" s="7">
        <v>50</v>
      </c>
    </row>
    <row r="10" spans="1:6">
      <c r="A10" s="2" t="s">
        <v>4</v>
      </c>
      <c r="B10" s="1" t="s">
        <v>337</v>
      </c>
      <c r="C10" s="1">
        <v>2015</v>
      </c>
      <c r="D10" s="2" t="s">
        <v>6</v>
      </c>
      <c r="E10" s="2" t="s">
        <v>279</v>
      </c>
      <c r="F10" s="109">
        <v>29.629629629629601</v>
      </c>
    </row>
    <row r="11" spans="1:6">
      <c r="A11" s="2" t="s">
        <v>4</v>
      </c>
      <c r="B11" s="1" t="s">
        <v>337</v>
      </c>
      <c r="C11" s="1">
        <v>2016</v>
      </c>
      <c r="D11" s="2" t="s">
        <v>6</v>
      </c>
      <c r="E11" s="2" t="s">
        <v>279</v>
      </c>
      <c r="F11" s="109">
        <v>48.148148148148103</v>
      </c>
    </row>
    <row r="12" spans="1:6">
      <c r="A12" s="2" t="s">
        <v>4</v>
      </c>
      <c r="B12" s="1" t="s">
        <v>337</v>
      </c>
      <c r="C12" s="1">
        <v>2017</v>
      </c>
      <c r="D12" s="2" t="s">
        <v>6</v>
      </c>
      <c r="E12" s="2" t="s">
        <v>279</v>
      </c>
      <c r="F12" s="109">
        <v>48.148148148148103</v>
      </c>
    </row>
    <row r="13" spans="1:6">
      <c r="A13" s="2" t="s">
        <v>4</v>
      </c>
      <c r="B13" s="1" t="s">
        <v>337</v>
      </c>
      <c r="C13" s="1">
        <v>2018</v>
      </c>
      <c r="D13" s="2" t="s">
        <v>6</v>
      </c>
      <c r="E13" s="2" t="s">
        <v>279</v>
      </c>
      <c r="F13" s="109">
        <v>51.851851851851805</v>
      </c>
    </row>
    <row r="14" spans="1:6">
      <c r="A14" s="2" t="s">
        <v>4</v>
      </c>
      <c r="B14" s="1" t="s">
        <v>337</v>
      </c>
      <c r="C14" s="1">
        <v>2019</v>
      </c>
      <c r="D14" s="2" t="s">
        <v>6</v>
      </c>
      <c r="E14" s="2" t="s">
        <v>279</v>
      </c>
      <c r="F14" s="109">
        <v>51.851851851851805</v>
      </c>
    </row>
    <row r="15" spans="1:6">
      <c r="A15" s="2" t="s">
        <v>4</v>
      </c>
      <c r="B15" s="1" t="s">
        <v>337</v>
      </c>
      <c r="C15" s="1">
        <v>2020</v>
      </c>
      <c r="D15" s="2" t="s">
        <v>6</v>
      </c>
      <c r="E15" s="2" t="s">
        <v>279</v>
      </c>
      <c r="F15" s="109">
        <v>51.851851851851805</v>
      </c>
    </row>
    <row r="16" spans="1:6">
      <c r="A16" s="2" t="s">
        <v>4</v>
      </c>
      <c r="B16" s="1" t="s">
        <v>337</v>
      </c>
      <c r="C16" s="1">
        <v>2021</v>
      </c>
      <c r="D16" s="2" t="s">
        <v>6</v>
      </c>
      <c r="E16" s="2" t="s">
        <v>279</v>
      </c>
      <c r="F16" s="109">
        <v>51.851851851851805</v>
      </c>
    </row>
    <row r="17" spans="1:6">
      <c r="A17" s="2" t="s">
        <v>4</v>
      </c>
      <c r="B17" s="1" t="s">
        <v>337</v>
      </c>
      <c r="C17" s="1">
        <v>2022</v>
      </c>
      <c r="D17" s="2" t="s">
        <v>6</v>
      </c>
      <c r="E17" s="2" t="s">
        <v>279</v>
      </c>
      <c r="F17" s="109">
        <v>51.851851851851805</v>
      </c>
    </row>
    <row r="18" spans="1:6">
      <c r="A18" s="2" t="s">
        <v>5</v>
      </c>
      <c r="B18" s="1" t="s">
        <v>338</v>
      </c>
      <c r="C18" s="1">
        <v>2015</v>
      </c>
      <c r="D18" s="2" t="s">
        <v>6</v>
      </c>
      <c r="E18" s="2" t="s">
        <v>279</v>
      </c>
      <c r="F18" s="109">
        <v>32</v>
      </c>
    </row>
    <row r="19" spans="1:6">
      <c r="A19" s="2" t="s">
        <v>5</v>
      </c>
      <c r="B19" s="1" t="s">
        <v>338</v>
      </c>
      <c r="C19" s="1">
        <v>2016</v>
      </c>
      <c r="D19" s="2" t="s">
        <v>6</v>
      </c>
      <c r="E19" s="2" t="s">
        <v>279</v>
      </c>
      <c r="F19" s="109">
        <v>69.230769230769198</v>
      </c>
    </row>
    <row r="20" spans="1:6">
      <c r="A20" s="2" t="s">
        <v>5</v>
      </c>
      <c r="B20" s="1" t="s">
        <v>338</v>
      </c>
      <c r="C20" s="1">
        <v>2017</v>
      </c>
      <c r="D20" s="2" t="s">
        <v>6</v>
      </c>
      <c r="E20" s="2" t="s">
        <v>279</v>
      </c>
      <c r="F20" s="109">
        <v>69.230769230769198</v>
      </c>
    </row>
    <row r="21" spans="1:6">
      <c r="A21" s="2" t="s">
        <v>5</v>
      </c>
      <c r="B21" s="1" t="s">
        <v>338</v>
      </c>
      <c r="C21" s="1">
        <v>2018</v>
      </c>
      <c r="D21" s="2" t="s">
        <v>6</v>
      </c>
      <c r="E21" s="2" t="s">
        <v>279</v>
      </c>
      <c r="F21" s="109">
        <v>48</v>
      </c>
    </row>
    <row r="22" spans="1:6">
      <c r="A22" s="2" t="s">
        <v>5</v>
      </c>
      <c r="B22" s="1" t="s">
        <v>338</v>
      </c>
      <c r="C22" s="1">
        <v>2019</v>
      </c>
      <c r="D22" s="2" t="s">
        <v>6</v>
      </c>
      <c r="E22" s="2" t="s">
        <v>279</v>
      </c>
      <c r="F22" s="109">
        <v>48</v>
      </c>
    </row>
    <row r="23" spans="1:6">
      <c r="A23" s="2" t="s">
        <v>5</v>
      </c>
      <c r="B23" s="1" t="s">
        <v>338</v>
      </c>
      <c r="C23" s="1">
        <v>2020</v>
      </c>
      <c r="D23" s="2" t="s">
        <v>6</v>
      </c>
      <c r="E23" s="2" t="s">
        <v>279</v>
      </c>
      <c r="F23" s="109">
        <v>48</v>
      </c>
    </row>
    <row r="24" spans="1:6">
      <c r="A24" s="2" t="s">
        <v>5</v>
      </c>
      <c r="B24" s="1" t="s">
        <v>338</v>
      </c>
      <c r="C24" s="1">
        <v>2021</v>
      </c>
      <c r="D24" s="2" t="s">
        <v>6</v>
      </c>
      <c r="E24" s="2" t="s">
        <v>279</v>
      </c>
      <c r="F24" s="109">
        <v>56.000000000000007</v>
      </c>
    </row>
    <row r="25" spans="1:6">
      <c r="A25" s="2" t="s">
        <v>5</v>
      </c>
      <c r="B25" s="1" t="s">
        <v>338</v>
      </c>
      <c r="C25" s="1">
        <v>2022</v>
      </c>
      <c r="D25" s="2" t="s">
        <v>6</v>
      </c>
      <c r="E25" s="2" t="s">
        <v>279</v>
      </c>
      <c r="F25" s="109">
        <v>56.000000000000007</v>
      </c>
    </row>
    <row r="26" spans="1:6">
      <c r="A26" s="2" t="s">
        <v>6</v>
      </c>
      <c r="B26" s="1" t="s">
        <v>339</v>
      </c>
      <c r="C26" s="1">
        <v>2015</v>
      </c>
      <c r="D26" s="2" t="s">
        <v>6</v>
      </c>
      <c r="E26" s="2" t="s">
        <v>279</v>
      </c>
      <c r="F26" s="109">
        <v>47.619047619047599</v>
      </c>
    </row>
    <row r="27" spans="1:6">
      <c r="A27" s="2" t="s">
        <v>6</v>
      </c>
      <c r="B27" s="1" t="s">
        <v>339</v>
      </c>
      <c r="C27" s="1">
        <v>2016</v>
      </c>
      <c r="D27" s="2" t="s">
        <v>6</v>
      </c>
      <c r="E27" s="2" t="s">
        <v>279</v>
      </c>
      <c r="F27" s="109">
        <v>47.619047619047599</v>
      </c>
    </row>
    <row r="28" spans="1:6">
      <c r="A28" s="2" t="s">
        <v>6</v>
      </c>
      <c r="B28" s="1" t="s">
        <v>339</v>
      </c>
      <c r="C28" s="1">
        <v>2017</v>
      </c>
      <c r="D28" s="2" t="s">
        <v>6</v>
      </c>
      <c r="E28" s="2" t="s">
        <v>279</v>
      </c>
      <c r="F28" s="109">
        <v>47.619047619047599</v>
      </c>
    </row>
    <row r="29" spans="1:6">
      <c r="A29" s="2" t="s">
        <v>6</v>
      </c>
      <c r="B29" s="1" t="s">
        <v>339</v>
      </c>
      <c r="C29" s="1">
        <v>2018</v>
      </c>
      <c r="D29" s="2" t="s">
        <v>6</v>
      </c>
      <c r="E29" s="2" t="s">
        <v>279</v>
      </c>
      <c r="F29" s="109">
        <v>61.904761904761898</v>
      </c>
    </row>
    <row r="30" spans="1:6">
      <c r="A30" s="2" t="s">
        <v>6</v>
      </c>
      <c r="B30" s="1" t="s">
        <v>339</v>
      </c>
      <c r="C30" s="1">
        <v>2019</v>
      </c>
      <c r="D30" s="2" t="s">
        <v>6</v>
      </c>
      <c r="E30" s="2" t="s">
        <v>279</v>
      </c>
      <c r="F30" s="109">
        <v>61.904761904761898</v>
      </c>
    </row>
    <row r="31" spans="1:6">
      <c r="A31" s="2" t="s">
        <v>6</v>
      </c>
      <c r="B31" s="1" t="s">
        <v>339</v>
      </c>
      <c r="C31" s="1">
        <v>2020</v>
      </c>
      <c r="D31" s="2" t="s">
        <v>6</v>
      </c>
      <c r="E31" s="2" t="s">
        <v>279</v>
      </c>
      <c r="F31" s="109">
        <v>61.904761904761898</v>
      </c>
    </row>
    <row r="32" spans="1:6">
      <c r="A32" s="2" t="s">
        <v>6</v>
      </c>
      <c r="B32" s="1" t="s">
        <v>339</v>
      </c>
      <c r="C32" s="1">
        <v>2021</v>
      </c>
      <c r="D32" s="2" t="s">
        <v>6</v>
      </c>
      <c r="E32" s="2" t="s">
        <v>279</v>
      </c>
      <c r="F32" s="109">
        <v>57.142857142857096</v>
      </c>
    </row>
    <row r="33" spans="1:6">
      <c r="A33" s="2" t="s">
        <v>6</v>
      </c>
      <c r="B33" s="1" t="s">
        <v>339</v>
      </c>
      <c r="C33" s="1">
        <v>2022</v>
      </c>
      <c r="D33" s="2" t="s">
        <v>6</v>
      </c>
      <c r="E33" s="2" t="s">
        <v>279</v>
      </c>
      <c r="F33" s="109">
        <v>57.142857142857096</v>
      </c>
    </row>
    <row r="34" spans="1:6">
      <c r="A34" s="2" t="s">
        <v>7</v>
      </c>
      <c r="B34" s="1" t="s">
        <v>340</v>
      </c>
      <c r="C34" s="1">
        <v>2015</v>
      </c>
      <c r="D34" s="2" t="s">
        <v>6</v>
      </c>
      <c r="E34" s="2" t="s">
        <v>279</v>
      </c>
      <c r="F34" s="109">
        <v>51.428571428571402</v>
      </c>
    </row>
    <row r="35" spans="1:6">
      <c r="A35" s="2" t="s">
        <v>7</v>
      </c>
      <c r="B35" s="1" t="s">
        <v>340</v>
      </c>
      <c r="C35" s="1">
        <v>2016</v>
      </c>
      <c r="D35" s="2" t="s">
        <v>6</v>
      </c>
      <c r="E35" s="2" t="s">
        <v>279</v>
      </c>
      <c r="F35" s="109">
        <v>51.428571428571402</v>
      </c>
    </row>
    <row r="36" spans="1:6">
      <c r="A36" s="2" t="s">
        <v>7</v>
      </c>
      <c r="B36" s="1" t="s">
        <v>340</v>
      </c>
      <c r="C36" s="1">
        <v>2017</v>
      </c>
      <c r="D36" s="2" t="s">
        <v>6</v>
      </c>
      <c r="E36" s="2" t="s">
        <v>279</v>
      </c>
      <c r="F36" s="109">
        <v>51.428571428571402</v>
      </c>
    </row>
    <row r="37" spans="1:6">
      <c r="A37" s="2" t="s">
        <v>7</v>
      </c>
      <c r="B37" s="1" t="s">
        <v>340</v>
      </c>
      <c r="C37" s="1">
        <v>2018</v>
      </c>
      <c r="D37" s="2" t="s">
        <v>6</v>
      </c>
      <c r="E37" s="2" t="s">
        <v>279</v>
      </c>
      <c r="F37" s="109">
        <v>42.857142857142897</v>
      </c>
    </row>
    <row r="38" spans="1:6">
      <c r="A38" s="2" t="s">
        <v>7</v>
      </c>
      <c r="B38" s="1" t="s">
        <v>340</v>
      </c>
      <c r="C38" s="1">
        <v>2019</v>
      </c>
      <c r="D38" s="2" t="s">
        <v>6</v>
      </c>
      <c r="E38" s="2" t="s">
        <v>279</v>
      </c>
      <c r="F38" s="109">
        <v>42.857142857142897</v>
      </c>
    </row>
    <row r="39" spans="1:6">
      <c r="A39" s="2" t="s">
        <v>7</v>
      </c>
      <c r="B39" s="1" t="s">
        <v>340</v>
      </c>
      <c r="C39" s="1">
        <v>2020</v>
      </c>
      <c r="D39" s="2" t="s">
        <v>6</v>
      </c>
      <c r="E39" s="2" t="s">
        <v>279</v>
      </c>
      <c r="F39" s="109">
        <v>42.857142857142897</v>
      </c>
    </row>
    <row r="40" spans="1:6">
      <c r="A40" s="2" t="s">
        <v>7</v>
      </c>
      <c r="B40" s="1" t="s">
        <v>340</v>
      </c>
      <c r="C40" s="1">
        <v>2021</v>
      </c>
      <c r="D40" s="2" t="s">
        <v>6</v>
      </c>
      <c r="E40" s="2" t="s">
        <v>279</v>
      </c>
      <c r="F40" s="109">
        <v>57.142857142857096</v>
      </c>
    </row>
    <row r="41" spans="1:6">
      <c r="A41" s="2" t="s">
        <v>7</v>
      </c>
      <c r="B41" s="1" t="s">
        <v>340</v>
      </c>
      <c r="C41" s="1">
        <v>2022</v>
      </c>
      <c r="D41" s="2" t="s">
        <v>6</v>
      </c>
      <c r="E41" s="2" t="s">
        <v>279</v>
      </c>
      <c r="F41" s="109">
        <v>57.142857142857096</v>
      </c>
    </row>
    <row r="42" spans="1:6">
      <c r="A42" s="2" t="s">
        <v>8</v>
      </c>
      <c r="B42" s="1" t="s">
        <v>341</v>
      </c>
      <c r="C42" s="1">
        <v>2015</v>
      </c>
      <c r="D42" s="2" t="s">
        <v>6</v>
      </c>
      <c r="E42" s="2" t="s">
        <v>279</v>
      </c>
      <c r="F42" s="109">
        <v>52</v>
      </c>
    </row>
    <row r="43" spans="1:6">
      <c r="A43" s="2" t="s">
        <v>8</v>
      </c>
      <c r="B43" s="1" t="s">
        <v>341</v>
      </c>
      <c r="C43" s="1">
        <v>2016</v>
      </c>
      <c r="D43" s="2" t="s">
        <v>6</v>
      </c>
      <c r="E43" s="2" t="s">
        <v>279</v>
      </c>
      <c r="F43" s="109">
        <v>52</v>
      </c>
    </row>
    <row r="44" spans="1:6">
      <c r="A44" s="2" t="s">
        <v>8</v>
      </c>
      <c r="B44" s="1" t="s">
        <v>341</v>
      </c>
      <c r="C44" s="1">
        <v>2017</v>
      </c>
      <c r="D44" s="2" t="s">
        <v>6</v>
      </c>
      <c r="E44" s="2" t="s">
        <v>279</v>
      </c>
      <c r="F44" s="109">
        <v>52</v>
      </c>
    </row>
    <row r="45" spans="1:6">
      <c r="A45" s="2" t="s">
        <v>8</v>
      </c>
      <c r="B45" s="1" t="s">
        <v>341</v>
      </c>
      <c r="C45" s="1">
        <v>2018</v>
      </c>
      <c r="D45" s="2" t="s">
        <v>6</v>
      </c>
      <c r="E45" s="2" t="s">
        <v>279</v>
      </c>
      <c r="F45" s="109">
        <v>56.000000000000007</v>
      </c>
    </row>
    <row r="46" spans="1:6">
      <c r="A46" s="2" t="s">
        <v>8</v>
      </c>
      <c r="B46" s="1" t="s">
        <v>341</v>
      </c>
      <c r="C46" s="1">
        <v>2019</v>
      </c>
      <c r="D46" s="2" t="s">
        <v>6</v>
      </c>
      <c r="E46" s="2" t="s">
        <v>279</v>
      </c>
      <c r="F46" s="109">
        <v>56.000000000000007</v>
      </c>
    </row>
    <row r="47" spans="1:6">
      <c r="A47" s="2" t="s">
        <v>8</v>
      </c>
      <c r="B47" s="1" t="s">
        <v>341</v>
      </c>
      <c r="C47" s="1">
        <v>2020</v>
      </c>
      <c r="D47" s="2" t="s">
        <v>6</v>
      </c>
      <c r="E47" s="2" t="s">
        <v>279</v>
      </c>
      <c r="F47" s="109">
        <v>56.000000000000007</v>
      </c>
    </row>
    <row r="48" spans="1:6">
      <c r="A48" s="2" t="s">
        <v>8</v>
      </c>
      <c r="B48" s="1" t="s">
        <v>341</v>
      </c>
      <c r="C48" s="1">
        <v>2021</v>
      </c>
      <c r="D48" s="2" t="s">
        <v>6</v>
      </c>
      <c r="E48" s="2" t="s">
        <v>279</v>
      </c>
      <c r="F48" s="109">
        <v>60</v>
      </c>
    </row>
    <row r="49" spans="1:6">
      <c r="A49" s="2" t="s">
        <v>8</v>
      </c>
      <c r="B49" s="1" t="s">
        <v>341</v>
      </c>
      <c r="C49" s="1">
        <v>2022</v>
      </c>
      <c r="D49" s="2" t="s">
        <v>6</v>
      </c>
      <c r="E49" s="2" t="s">
        <v>279</v>
      </c>
      <c r="F49" s="109">
        <v>60</v>
      </c>
    </row>
    <row r="50" spans="1:6">
      <c r="A50" s="2" t="s">
        <v>9</v>
      </c>
      <c r="B50" s="1" t="s">
        <v>342</v>
      </c>
      <c r="C50" s="1">
        <v>2015</v>
      </c>
      <c r="D50" s="2" t="s">
        <v>6</v>
      </c>
      <c r="E50" s="2" t="s">
        <v>279</v>
      </c>
      <c r="F50" s="109">
        <v>36</v>
      </c>
    </row>
    <row r="51" spans="1:6" ht="15">
      <c r="A51" s="2" t="s">
        <v>9</v>
      </c>
      <c r="B51" s="1" t="s">
        <v>342</v>
      </c>
      <c r="C51" s="1">
        <v>2016</v>
      </c>
      <c r="D51" s="2" t="s">
        <v>6</v>
      </c>
      <c r="E51" s="2" t="s">
        <v>279</v>
      </c>
      <c r="F51" s="109">
        <v>36</v>
      </c>
    </row>
    <row r="52" spans="1:6" ht="15">
      <c r="A52" s="2" t="s">
        <v>9</v>
      </c>
      <c r="B52" s="1" t="s">
        <v>342</v>
      </c>
      <c r="C52" s="1">
        <v>2017</v>
      </c>
      <c r="D52" s="2" t="s">
        <v>6</v>
      </c>
      <c r="E52" s="2" t="s">
        <v>279</v>
      </c>
      <c r="F52" s="109">
        <v>36</v>
      </c>
    </row>
    <row r="53" spans="1:6" ht="15">
      <c r="A53" s="2" t="s">
        <v>9</v>
      </c>
      <c r="B53" s="1" t="s">
        <v>342</v>
      </c>
      <c r="C53" s="1">
        <v>2018</v>
      </c>
      <c r="D53" s="2" t="s">
        <v>6</v>
      </c>
      <c r="E53" s="2" t="s">
        <v>279</v>
      </c>
      <c r="F53" s="109">
        <v>56.000000000000007</v>
      </c>
    </row>
    <row r="54" spans="1:6" ht="15">
      <c r="A54" s="2" t="s">
        <v>9</v>
      </c>
      <c r="B54" s="1" t="s">
        <v>342</v>
      </c>
      <c r="C54" s="1">
        <v>2019</v>
      </c>
      <c r="D54" s="2" t="s">
        <v>6</v>
      </c>
      <c r="E54" s="2" t="s">
        <v>279</v>
      </c>
      <c r="F54" s="109">
        <v>56.000000000000007</v>
      </c>
    </row>
    <row r="55" spans="1:6" ht="15">
      <c r="A55" s="2" t="s">
        <v>9</v>
      </c>
      <c r="B55" s="1" t="s">
        <v>342</v>
      </c>
      <c r="C55" s="1">
        <v>2020</v>
      </c>
      <c r="D55" s="2" t="s">
        <v>6</v>
      </c>
      <c r="E55" s="2" t="s">
        <v>279</v>
      </c>
      <c r="F55" s="109">
        <v>56.000000000000007</v>
      </c>
    </row>
    <row r="56" spans="1:6" ht="15">
      <c r="A56" s="2" t="s">
        <v>9</v>
      </c>
      <c r="B56" s="1" t="s">
        <v>342</v>
      </c>
      <c r="C56" s="1">
        <v>2021</v>
      </c>
      <c r="D56" s="2" t="s">
        <v>6</v>
      </c>
      <c r="E56" s="2" t="s">
        <v>279</v>
      </c>
      <c r="F56" s="109">
        <v>52</v>
      </c>
    </row>
    <row r="57" spans="1:6" ht="15">
      <c r="A57" s="2" t="s">
        <v>9</v>
      </c>
      <c r="B57" s="1" t="s">
        <v>342</v>
      </c>
      <c r="C57" s="1">
        <v>2022</v>
      </c>
      <c r="D57" s="2" t="s">
        <v>6</v>
      </c>
      <c r="E57" s="2" t="s">
        <v>279</v>
      </c>
      <c r="F57" s="109">
        <v>52</v>
      </c>
    </row>
    <row r="58" spans="1:6" ht="15">
      <c r="A58" s="2" t="s">
        <v>10</v>
      </c>
      <c r="B58" s="1" t="s">
        <v>343</v>
      </c>
      <c r="C58" s="1">
        <v>2015</v>
      </c>
      <c r="D58" s="2" t="s">
        <v>6</v>
      </c>
      <c r="E58" s="2" t="s">
        <v>279</v>
      </c>
      <c r="F58" s="109">
        <v>60</v>
      </c>
    </row>
    <row r="59" spans="1:6" ht="15">
      <c r="A59" s="2" t="s">
        <v>10</v>
      </c>
      <c r="B59" s="1" t="s">
        <v>343</v>
      </c>
      <c r="C59" s="1">
        <v>2016</v>
      </c>
      <c r="D59" s="2" t="s">
        <v>6</v>
      </c>
      <c r="E59" s="2" t="s">
        <v>279</v>
      </c>
      <c r="F59" s="109">
        <v>60</v>
      </c>
    </row>
    <row r="60" spans="1:6" ht="15">
      <c r="A60" s="2" t="s">
        <v>10</v>
      </c>
      <c r="B60" s="1" t="s">
        <v>343</v>
      </c>
      <c r="C60" s="1">
        <v>2017</v>
      </c>
      <c r="D60" s="2" t="s">
        <v>6</v>
      </c>
      <c r="E60" s="2" t="s">
        <v>279</v>
      </c>
      <c r="F60" s="109">
        <v>60</v>
      </c>
    </row>
    <row r="61" spans="1:6" ht="15">
      <c r="A61" s="2" t="s">
        <v>10</v>
      </c>
      <c r="B61" s="1" t="s">
        <v>343</v>
      </c>
      <c r="C61" s="1">
        <v>2018</v>
      </c>
      <c r="D61" s="2" t="s">
        <v>6</v>
      </c>
      <c r="E61" s="2" t="s">
        <v>279</v>
      </c>
      <c r="F61" s="109">
        <v>60</v>
      </c>
    </row>
    <row r="62" spans="1:6" ht="15">
      <c r="A62" s="2" t="s">
        <v>10</v>
      </c>
      <c r="B62" s="1" t="s">
        <v>343</v>
      </c>
      <c r="C62" s="1">
        <v>2019</v>
      </c>
      <c r="D62" s="2" t="s">
        <v>6</v>
      </c>
      <c r="E62" s="2" t="s">
        <v>279</v>
      </c>
      <c r="F62" s="109">
        <v>60</v>
      </c>
    </row>
    <row r="63" spans="1:6" ht="15">
      <c r="A63" s="2" t="s">
        <v>10</v>
      </c>
      <c r="B63" s="1" t="s">
        <v>343</v>
      </c>
      <c r="C63" s="1">
        <v>2020</v>
      </c>
      <c r="D63" s="2" t="s">
        <v>6</v>
      </c>
      <c r="E63" s="2" t="s">
        <v>279</v>
      </c>
      <c r="F63" s="109">
        <v>60</v>
      </c>
    </row>
    <row r="64" spans="1:6" ht="15">
      <c r="A64" s="2" t="s">
        <v>10</v>
      </c>
      <c r="B64" s="1" t="s">
        <v>343</v>
      </c>
      <c r="C64" s="1">
        <v>2021</v>
      </c>
      <c r="D64" s="2" t="s">
        <v>6</v>
      </c>
      <c r="E64" s="2" t="s">
        <v>279</v>
      </c>
      <c r="F64" s="109">
        <v>62.5</v>
      </c>
    </row>
    <row r="65" spans="1:6" ht="15">
      <c r="A65" s="2" t="s">
        <v>10</v>
      </c>
      <c r="B65" s="1" t="s">
        <v>343</v>
      </c>
      <c r="C65" s="1">
        <v>2022</v>
      </c>
      <c r="D65" s="2" t="s">
        <v>6</v>
      </c>
      <c r="E65" s="2" t="s">
        <v>279</v>
      </c>
      <c r="F65" s="109">
        <v>62.5</v>
      </c>
    </row>
    <row r="66" spans="1:6" ht="15">
      <c r="A66" s="2" t="s">
        <v>11</v>
      </c>
      <c r="B66" s="1" t="s">
        <v>344</v>
      </c>
      <c r="C66" s="1">
        <v>2015</v>
      </c>
      <c r="D66" s="2" t="s">
        <v>6</v>
      </c>
      <c r="E66" s="2" t="s">
        <v>279</v>
      </c>
      <c r="F66" s="109">
        <v>42.424242424242401</v>
      </c>
    </row>
    <row r="67" spans="1:6" ht="15">
      <c r="A67" s="2" t="s">
        <v>11</v>
      </c>
      <c r="B67" s="1" t="s">
        <v>344</v>
      </c>
      <c r="C67" s="1">
        <v>2016</v>
      </c>
      <c r="D67" s="2" t="s">
        <v>6</v>
      </c>
      <c r="E67" s="2" t="s">
        <v>279</v>
      </c>
      <c r="F67" s="109">
        <v>51.515151515151501</v>
      </c>
    </row>
    <row r="68" spans="1:6" ht="15">
      <c r="A68" s="2" t="s">
        <v>11</v>
      </c>
      <c r="B68" s="1" t="s">
        <v>344</v>
      </c>
      <c r="C68" s="1">
        <v>2017</v>
      </c>
      <c r="D68" s="2" t="s">
        <v>6</v>
      </c>
      <c r="E68" s="2" t="s">
        <v>279</v>
      </c>
      <c r="F68" s="109">
        <v>51.515151515151501</v>
      </c>
    </row>
    <row r="69" spans="1:6" ht="15">
      <c r="A69" s="2" t="s">
        <v>11</v>
      </c>
      <c r="B69" s="1" t="s">
        <v>344</v>
      </c>
      <c r="C69" s="1">
        <v>2018</v>
      </c>
      <c r="D69" s="2" t="s">
        <v>6</v>
      </c>
      <c r="E69" s="2" t="s">
        <v>279</v>
      </c>
      <c r="F69" s="109">
        <v>45.454545454545496</v>
      </c>
    </row>
    <row r="70" spans="1:6" ht="15">
      <c r="A70" s="2" t="s">
        <v>11</v>
      </c>
      <c r="B70" s="1" t="s">
        <v>344</v>
      </c>
      <c r="C70" s="1">
        <v>2019</v>
      </c>
      <c r="D70" s="2" t="s">
        <v>6</v>
      </c>
      <c r="E70" s="2" t="s">
        <v>279</v>
      </c>
      <c r="F70" s="109">
        <v>45.454545454545496</v>
      </c>
    </row>
    <row r="71" spans="1:6" ht="15">
      <c r="A71" s="2" t="s">
        <v>11</v>
      </c>
      <c r="B71" s="1" t="s">
        <v>344</v>
      </c>
      <c r="C71" s="1">
        <v>2020</v>
      </c>
      <c r="D71" s="2" t="s">
        <v>6</v>
      </c>
      <c r="E71" s="2" t="s">
        <v>279</v>
      </c>
      <c r="F71" s="109">
        <v>45.454545454545496</v>
      </c>
    </row>
    <row r="72" spans="1:6" ht="15">
      <c r="A72" s="2" t="s">
        <v>11</v>
      </c>
      <c r="B72" s="1" t="s">
        <v>344</v>
      </c>
      <c r="C72" s="1">
        <v>2021</v>
      </c>
      <c r="D72" s="2" t="s">
        <v>6</v>
      </c>
      <c r="E72" s="2" t="s">
        <v>279</v>
      </c>
      <c r="F72" s="109">
        <v>48.484848484848499</v>
      </c>
    </row>
    <row r="73" spans="1:6" ht="15">
      <c r="A73" s="2" t="s">
        <v>11</v>
      </c>
      <c r="B73" s="1" t="s">
        <v>344</v>
      </c>
      <c r="C73" s="1">
        <v>2022</v>
      </c>
      <c r="D73" s="2" t="s">
        <v>6</v>
      </c>
      <c r="E73" s="2" t="s">
        <v>279</v>
      </c>
      <c r="F73" s="109">
        <v>48.484848484848499</v>
      </c>
    </row>
    <row r="74" spans="1:6" ht="15">
      <c r="A74" s="2" t="s">
        <v>12</v>
      </c>
      <c r="B74" s="1" t="s">
        <v>345</v>
      </c>
      <c r="C74" s="1">
        <v>2015</v>
      </c>
      <c r="D74" s="2" t="s">
        <v>6</v>
      </c>
      <c r="E74" s="2" t="s">
        <v>279</v>
      </c>
      <c r="F74" s="109">
        <v>45.454545454545496</v>
      </c>
    </row>
    <row r="75" spans="1:6" ht="15">
      <c r="A75" s="2" t="s">
        <v>12</v>
      </c>
      <c r="B75" s="1" t="s">
        <v>345</v>
      </c>
      <c r="C75" s="1">
        <v>2016</v>
      </c>
      <c r="D75" s="2" t="s">
        <v>6</v>
      </c>
      <c r="E75" s="2" t="s">
        <v>279</v>
      </c>
      <c r="F75" s="109">
        <v>45.454545454545496</v>
      </c>
    </row>
    <row r="76" spans="1:6" ht="15">
      <c r="A76" s="2" t="s">
        <v>12</v>
      </c>
      <c r="B76" s="1" t="s">
        <v>345</v>
      </c>
      <c r="C76" s="1">
        <v>2017</v>
      </c>
      <c r="D76" s="2" t="s">
        <v>6</v>
      </c>
      <c r="E76" s="2" t="s">
        <v>279</v>
      </c>
      <c r="F76" s="109">
        <v>45.454545454545496</v>
      </c>
    </row>
    <row r="77" spans="1:6" ht="15">
      <c r="A77" s="2" t="s">
        <v>12</v>
      </c>
      <c r="B77" s="1" t="s">
        <v>345</v>
      </c>
      <c r="C77" s="1">
        <v>2018</v>
      </c>
      <c r="D77" s="2" t="s">
        <v>6</v>
      </c>
      <c r="E77" s="2" t="s">
        <v>279</v>
      </c>
      <c r="F77" s="109">
        <v>50</v>
      </c>
    </row>
    <row r="78" spans="1:6" ht="15">
      <c r="A78" s="2" t="s">
        <v>12</v>
      </c>
      <c r="B78" s="1" t="s">
        <v>345</v>
      </c>
      <c r="C78" s="1">
        <v>2019</v>
      </c>
      <c r="D78" s="2" t="s">
        <v>6</v>
      </c>
      <c r="E78" s="2" t="s">
        <v>279</v>
      </c>
      <c r="F78" s="109">
        <v>50</v>
      </c>
    </row>
    <row r="79" spans="1:6" ht="15">
      <c r="A79" s="2" t="s">
        <v>12</v>
      </c>
      <c r="B79" s="1" t="s">
        <v>345</v>
      </c>
      <c r="C79" s="1">
        <v>2020</v>
      </c>
      <c r="D79" s="2" t="s">
        <v>6</v>
      </c>
      <c r="E79" s="2" t="s">
        <v>279</v>
      </c>
      <c r="F79" s="109">
        <v>50</v>
      </c>
    </row>
    <row r="80" spans="1:6" ht="15">
      <c r="A80" s="2" t="s">
        <v>12</v>
      </c>
      <c r="B80" s="1" t="s">
        <v>345</v>
      </c>
      <c r="C80" s="1">
        <v>2021</v>
      </c>
      <c r="D80" s="2" t="s">
        <v>6</v>
      </c>
      <c r="E80" s="2" t="s">
        <v>279</v>
      </c>
      <c r="F80" s="109">
        <v>53.030303030303003</v>
      </c>
    </row>
    <row r="81" spans="1:6" ht="15">
      <c r="A81" s="2" t="s">
        <v>12</v>
      </c>
      <c r="B81" s="1" t="s">
        <v>345</v>
      </c>
      <c r="C81" s="1">
        <v>2022</v>
      </c>
      <c r="D81" s="2" t="s">
        <v>6</v>
      </c>
      <c r="E81" s="2" t="s">
        <v>279</v>
      </c>
      <c r="F81" s="109">
        <v>53.030303030303003</v>
      </c>
    </row>
    <row r="82" spans="1:6" ht="15">
      <c r="A82" s="2" t="s">
        <v>13</v>
      </c>
      <c r="B82" s="1" t="s">
        <v>346</v>
      </c>
      <c r="C82" s="1">
        <v>2015</v>
      </c>
      <c r="D82" s="2" t="s">
        <v>6</v>
      </c>
      <c r="E82" s="2" t="s">
        <v>279</v>
      </c>
      <c r="F82" s="109">
        <v>17.8571428571429</v>
      </c>
    </row>
    <row r="83" spans="1:6" ht="15">
      <c r="A83" s="2" t="s">
        <v>13</v>
      </c>
      <c r="B83" s="1" t="s">
        <v>346</v>
      </c>
      <c r="C83" s="1">
        <v>2016</v>
      </c>
      <c r="D83" s="2" t="s">
        <v>6</v>
      </c>
      <c r="E83" s="2" t="s">
        <v>279</v>
      </c>
      <c r="F83" s="109">
        <v>44</v>
      </c>
    </row>
    <row r="84" spans="1:6" ht="15">
      <c r="A84" s="2" t="s">
        <v>13</v>
      </c>
      <c r="B84" s="1" t="s">
        <v>346</v>
      </c>
      <c r="C84" s="1">
        <v>2017</v>
      </c>
      <c r="D84" s="2" t="s">
        <v>6</v>
      </c>
      <c r="E84" s="2" t="s">
        <v>279</v>
      </c>
      <c r="F84" s="109">
        <v>44</v>
      </c>
    </row>
    <row r="85" spans="1:6" ht="15">
      <c r="A85" s="2" t="s">
        <v>13</v>
      </c>
      <c r="B85" s="1" t="s">
        <v>346</v>
      </c>
      <c r="C85" s="1">
        <v>2018</v>
      </c>
      <c r="D85" s="2" t="s">
        <v>6</v>
      </c>
      <c r="E85" s="2" t="s">
        <v>279</v>
      </c>
      <c r="F85" s="109">
        <v>40</v>
      </c>
    </row>
    <row r="86" spans="1:6" ht="15">
      <c r="A86" s="2" t="s">
        <v>13</v>
      </c>
      <c r="B86" s="1" t="s">
        <v>346</v>
      </c>
      <c r="C86" s="1">
        <v>2019</v>
      </c>
      <c r="D86" s="2" t="s">
        <v>6</v>
      </c>
      <c r="E86" s="2" t="s">
        <v>279</v>
      </c>
      <c r="F86" s="109">
        <v>40</v>
      </c>
    </row>
    <row r="87" spans="1:6" ht="15">
      <c r="A87" s="2" t="s">
        <v>13</v>
      </c>
      <c r="B87" s="1" t="s">
        <v>346</v>
      </c>
      <c r="C87" s="1">
        <v>2020</v>
      </c>
      <c r="D87" s="2" t="s">
        <v>6</v>
      </c>
      <c r="E87" s="2" t="s">
        <v>279</v>
      </c>
      <c r="F87" s="109">
        <v>40</v>
      </c>
    </row>
    <row r="88" spans="1:6" ht="15">
      <c r="A88" s="2" t="s">
        <v>13</v>
      </c>
      <c r="B88" s="1" t="s">
        <v>346</v>
      </c>
      <c r="C88" s="1">
        <v>2021</v>
      </c>
      <c r="D88" s="2" t="s">
        <v>6</v>
      </c>
      <c r="E88" s="2" t="s">
        <v>279</v>
      </c>
      <c r="F88" s="109">
        <v>48</v>
      </c>
    </row>
    <row r="89" spans="1:6" ht="15">
      <c r="A89" s="2" t="s">
        <v>13</v>
      </c>
      <c r="B89" s="1" t="s">
        <v>346</v>
      </c>
      <c r="C89" s="1">
        <v>2022</v>
      </c>
      <c r="D89" s="2" t="s">
        <v>6</v>
      </c>
      <c r="E89" s="2" t="s">
        <v>279</v>
      </c>
      <c r="F89" s="109">
        <v>48</v>
      </c>
    </row>
    <row r="90" spans="1:6" ht="15">
      <c r="A90" s="2" t="s">
        <v>14</v>
      </c>
      <c r="B90" s="1" t="s">
        <v>347</v>
      </c>
      <c r="C90" s="1">
        <v>2015</v>
      </c>
      <c r="D90" s="2" t="s">
        <v>6</v>
      </c>
      <c r="E90" s="2" t="s">
        <v>279</v>
      </c>
      <c r="F90" s="109">
        <v>44.4444444444444</v>
      </c>
    </row>
    <row r="91" spans="1:6" ht="15">
      <c r="A91" s="2" t="s">
        <v>14</v>
      </c>
      <c r="B91" s="1" t="s">
        <v>347</v>
      </c>
      <c r="C91" s="1">
        <v>2016</v>
      </c>
      <c r="D91" s="2" t="s">
        <v>6</v>
      </c>
      <c r="E91" s="2" t="s">
        <v>279</v>
      </c>
      <c r="F91" s="109">
        <v>44.4444444444444</v>
      </c>
    </row>
    <row r="92" spans="1:6" ht="15">
      <c r="A92" s="2" t="s">
        <v>14</v>
      </c>
      <c r="B92" s="1" t="s">
        <v>347</v>
      </c>
      <c r="C92" s="1">
        <v>2017</v>
      </c>
      <c r="D92" s="2" t="s">
        <v>6</v>
      </c>
      <c r="E92" s="2" t="s">
        <v>279</v>
      </c>
      <c r="F92" s="109">
        <v>44.4444444444444</v>
      </c>
    </row>
    <row r="93" spans="1:6" ht="15">
      <c r="A93" s="2" t="s">
        <v>14</v>
      </c>
      <c r="B93" s="1" t="s">
        <v>347</v>
      </c>
      <c r="C93" s="1">
        <v>2018</v>
      </c>
      <c r="D93" s="2" t="s">
        <v>6</v>
      </c>
      <c r="E93" s="2" t="s">
        <v>279</v>
      </c>
      <c r="F93" s="109">
        <v>47.2222222222222</v>
      </c>
    </row>
    <row r="94" spans="1:6" ht="15">
      <c r="A94" s="2" t="s">
        <v>14</v>
      </c>
      <c r="B94" s="1" t="s">
        <v>347</v>
      </c>
      <c r="C94" s="1">
        <v>2019</v>
      </c>
      <c r="D94" s="2" t="s">
        <v>6</v>
      </c>
      <c r="E94" s="2" t="s">
        <v>279</v>
      </c>
      <c r="F94" s="109">
        <v>47.2222222222222</v>
      </c>
    </row>
    <row r="95" spans="1:6" ht="15">
      <c r="A95" s="2" t="s">
        <v>14</v>
      </c>
      <c r="B95" s="1" t="s">
        <v>347</v>
      </c>
      <c r="C95" s="1">
        <v>2020</v>
      </c>
      <c r="D95" s="2" t="s">
        <v>6</v>
      </c>
      <c r="E95" s="2" t="s">
        <v>279</v>
      </c>
      <c r="F95" s="109">
        <v>47.2222222222222</v>
      </c>
    </row>
    <row r="96" spans="1:6" ht="15">
      <c r="A96" s="2" t="s">
        <v>14</v>
      </c>
      <c r="B96" s="1" t="s">
        <v>347</v>
      </c>
      <c r="C96" s="1">
        <v>2021</v>
      </c>
      <c r="D96" s="2" t="s">
        <v>6</v>
      </c>
      <c r="E96" s="2" t="s">
        <v>279</v>
      </c>
      <c r="F96" s="109">
        <v>50</v>
      </c>
    </row>
    <row r="97" spans="1:6" ht="15">
      <c r="A97" s="2" t="s">
        <v>14</v>
      </c>
      <c r="B97" s="1" t="s">
        <v>347</v>
      </c>
      <c r="C97" s="1">
        <v>2022</v>
      </c>
      <c r="D97" s="2" t="s">
        <v>6</v>
      </c>
      <c r="E97" s="2" t="s">
        <v>279</v>
      </c>
      <c r="F97" s="109">
        <v>50</v>
      </c>
    </row>
    <row r="98" spans="1:6" ht="15">
      <c r="A98" s="2" t="s">
        <v>15</v>
      </c>
      <c r="B98" s="1" t="s">
        <v>348</v>
      </c>
      <c r="C98" s="1">
        <v>2015</v>
      </c>
      <c r="D98" s="2" t="s">
        <v>6</v>
      </c>
      <c r="E98" s="2" t="s">
        <v>279</v>
      </c>
      <c r="F98" s="109">
        <v>39.130434782608695</v>
      </c>
    </row>
    <row r="99" spans="1:6" ht="15">
      <c r="A99" s="2" t="s">
        <v>15</v>
      </c>
      <c r="B99" s="1" t="s">
        <v>348</v>
      </c>
      <c r="C99" s="1">
        <v>2016</v>
      </c>
      <c r="D99" s="2" t="s">
        <v>6</v>
      </c>
      <c r="E99" s="2" t="s">
        <v>279</v>
      </c>
      <c r="F99" s="109">
        <v>39.130434782608695</v>
      </c>
    </row>
    <row r="100" spans="1:6" ht="15">
      <c r="A100" s="2" t="s">
        <v>15</v>
      </c>
      <c r="B100" s="1" t="s">
        <v>348</v>
      </c>
      <c r="C100" s="1">
        <v>2017</v>
      </c>
      <c r="D100" s="2" t="s">
        <v>6</v>
      </c>
      <c r="E100" s="2" t="s">
        <v>279</v>
      </c>
      <c r="F100" s="109">
        <v>39.130434782608695</v>
      </c>
    </row>
    <row r="101" spans="1:6" ht="15">
      <c r="A101" s="2" t="s">
        <v>15</v>
      </c>
      <c r="B101" s="1" t="s">
        <v>348</v>
      </c>
      <c r="C101" s="1">
        <v>2018</v>
      </c>
      <c r="D101" s="2" t="s">
        <v>6</v>
      </c>
      <c r="E101" s="2" t="s">
        <v>279</v>
      </c>
      <c r="F101" s="109">
        <v>41.304347826087003</v>
      </c>
    </row>
    <row r="102" spans="1:6" ht="15">
      <c r="A102" s="2" t="s">
        <v>15</v>
      </c>
      <c r="B102" s="1" t="s">
        <v>348</v>
      </c>
      <c r="C102" s="1">
        <v>2019</v>
      </c>
      <c r="D102" s="2" t="s">
        <v>6</v>
      </c>
      <c r="E102" s="2" t="s">
        <v>279</v>
      </c>
      <c r="F102" s="109">
        <v>41.304347826087003</v>
      </c>
    </row>
    <row r="103" spans="1:6" ht="15">
      <c r="A103" s="2" t="s">
        <v>15</v>
      </c>
      <c r="B103" s="1" t="s">
        <v>348</v>
      </c>
      <c r="C103" s="1">
        <v>2020</v>
      </c>
      <c r="D103" s="2" t="s">
        <v>6</v>
      </c>
      <c r="E103" s="2" t="s">
        <v>279</v>
      </c>
      <c r="F103" s="109">
        <v>41.304347826087003</v>
      </c>
    </row>
    <row r="104" spans="1:6" ht="15">
      <c r="A104" s="2" t="s">
        <v>15</v>
      </c>
      <c r="B104" s="1" t="s">
        <v>348</v>
      </c>
      <c r="C104" s="1">
        <v>2021</v>
      </c>
      <c r="D104" s="2" t="s">
        <v>6</v>
      </c>
      <c r="E104" s="2" t="s">
        <v>279</v>
      </c>
      <c r="F104" s="109">
        <v>52.173913043478301</v>
      </c>
    </row>
    <row r="105" spans="1:6" ht="15">
      <c r="A105" s="2" t="s">
        <v>15</v>
      </c>
      <c r="B105" s="1" t="s">
        <v>348</v>
      </c>
      <c r="C105" s="1">
        <v>2022</v>
      </c>
      <c r="D105" s="2" t="s">
        <v>6</v>
      </c>
      <c r="E105" s="2" t="s">
        <v>279</v>
      </c>
      <c r="F105" s="109">
        <v>52.173913043478301</v>
      </c>
    </row>
    <row r="106" spans="1:6" ht="15">
      <c r="A106" s="2" t="s">
        <v>16</v>
      </c>
      <c r="B106" s="1" t="s">
        <v>349</v>
      </c>
      <c r="C106" s="1">
        <v>2015</v>
      </c>
      <c r="D106" s="2" t="s">
        <v>6</v>
      </c>
      <c r="E106" s="2" t="s">
        <v>279</v>
      </c>
      <c r="F106" s="109">
        <v>36.6666666666667</v>
      </c>
    </row>
    <row r="107" spans="1:6" ht="15">
      <c r="A107" s="2" t="s">
        <v>16</v>
      </c>
      <c r="B107" s="1" t="s">
        <v>349</v>
      </c>
      <c r="C107" s="1">
        <v>2016</v>
      </c>
      <c r="D107" s="2" t="s">
        <v>6</v>
      </c>
      <c r="E107" s="2" t="s">
        <v>279</v>
      </c>
      <c r="F107" s="109">
        <v>36.6666666666667</v>
      </c>
    </row>
    <row r="108" spans="1:6" ht="15">
      <c r="A108" s="2" t="s">
        <v>16</v>
      </c>
      <c r="B108" s="1" t="s">
        <v>349</v>
      </c>
      <c r="C108" s="1">
        <v>2017</v>
      </c>
      <c r="D108" s="2" t="s">
        <v>6</v>
      </c>
      <c r="E108" s="2" t="s">
        <v>279</v>
      </c>
      <c r="F108" s="109">
        <v>36.6666666666667</v>
      </c>
    </row>
    <row r="109" spans="1:6" ht="15">
      <c r="A109" s="2" t="s">
        <v>16</v>
      </c>
      <c r="B109" s="1" t="s">
        <v>349</v>
      </c>
      <c r="C109" s="1">
        <v>2018</v>
      </c>
      <c r="D109" s="2" t="s">
        <v>6</v>
      </c>
      <c r="E109" s="2" t="s">
        <v>279</v>
      </c>
      <c r="F109" s="109">
        <v>53.3333333333333</v>
      </c>
    </row>
    <row r="110" spans="1:6" ht="15">
      <c r="A110" s="2" t="s">
        <v>16</v>
      </c>
      <c r="B110" s="1" t="s">
        <v>349</v>
      </c>
      <c r="C110" s="1">
        <v>2019</v>
      </c>
      <c r="D110" s="2" t="s">
        <v>6</v>
      </c>
      <c r="E110" s="2" t="s">
        <v>279</v>
      </c>
      <c r="F110" s="109">
        <v>53.3333333333333</v>
      </c>
    </row>
    <row r="111" spans="1:6" ht="15">
      <c r="A111" s="2" t="s">
        <v>16</v>
      </c>
      <c r="B111" s="1" t="s">
        <v>349</v>
      </c>
      <c r="C111" s="1">
        <v>2020</v>
      </c>
      <c r="D111" s="2" t="s">
        <v>6</v>
      </c>
      <c r="E111" s="2" t="s">
        <v>279</v>
      </c>
      <c r="F111" s="109">
        <v>53.3333333333333</v>
      </c>
    </row>
    <row r="112" spans="1:6" ht="15">
      <c r="A112" s="2" t="s">
        <v>16</v>
      </c>
      <c r="B112" s="1" t="s">
        <v>349</v>
      </c>
      <c r="C112" s="1">
        <v>2021</v>
      </c>
      <c r="D112" s="2" t="s">
        <v>6</v>
      </c>
      <c r="E112" s="2" t="s">
        <v>279</v>
      </c>
      <c r="F112" s="109">
        <v>50</v>
      </c>
    </row>
    <row r="113" spans="1:6" ht="15">
      <c r="A113" s="2" t="s">
        <v>16</v>
      </c>
      <c r="B113" s="1" t="s">
        <v>349</v>
      </c>
      <c r="C113" s="1">
        <v>2022</v>
      </c>
      <c r="D113" s="2" t="s">
        <v>6</v>
      </c>
      <c r="E113" s="2" t="s">
        <v>279</v>
      </c>
      <c r="F113" s="109">
        <v>50</v>
      </c>
    </row>
    <row r="114" spans="1:6" ht="15">
      <c r="A114" s="2" t="s">
        <v>17</v>
      </c>
      <c r="B114" s="1" t="s">
        <v>350</v>
      </c>
      <c r="C114" s="1">
        <v>2015</v>
      </c>
      <c r="D114" s="2" t="s">
        <v>6</v>
      </c>
      <c r="E114" s="2" t="s">
        <v>279</v>
      </c>
      <c r="F114" s="109">
        <v>43.589743589743598</v>
      </c>
    </row>
    <row r="115" spans="1:6" ht="15">
      <c r="A115" s="2" t="s">
        <v>17</v>
      </c>
      <c r="B115" s="1" t="s">
        <v>350</v>
      </c>
      <c r="C115" s="1">
        <v>2016</v>
      </c>
      <c r="D115" s="2" t="s">
        <v>6</v>
      </c>
      <c r="E115" s="2" t="s">
        <v>279</v>
      </c>
      <c r="F115" s="109">
        <v>43.589743589743598</v>
      </c>
    </row>
    <row r="116" spans="1:6" ht="15">
      <c r="A116" s="2" t="s">
        <v>17</v>
      </c>
      <c r="B116" s="1" t="s">
        <v>350</v>
      </c>
      <c r="C116" s="1">
        <v>2017</v>
      </c>
      <c r="D116" s="2" t="s">
        <v>6</v>
      </c>
      <c r="E116" s="2" t="s">
        <v>279</v>
      </c>
      <c r="F116" s="109">
        <v>43.589743589743598</v>
      </c>
    </row>
    <row r="117" spans="1:6" ht="15">
      <c r="A117" s="2" t="s">
        <v>17</v>
      </c>
      <c r="B117" s="1" t="s">
        <v>350</v>
      </c>
      <c r="C117" s="1">
        <v>2018</v>
      </c>
      <c r="D117" s="2" t="s">
        <v>6</v>
      </c>
      <c r="E117" s="2" t="s">
        <v>279</v>
      </c>
      <c r="F117" s="109">
        <v>39.473684210526301</v>
      </c>
    </row>
    <row r="118" spans="1:6" ht="15">
      <c r="A118" s="2" t="s">
        <v>17</v>
      </c>
      <c r="B118" s="1" t="s">
        <v>350</v>
      </c>
      <c r="C118" s="1">
        <v>2019</v>
      </c>
      <c r="D118" s="2" t="s">
        <v>6</v>
      </c>
      <c r="E118" s="2" t="s">
        <v>279</v>
      </c>
      <c r="F118" s="109">
        <v>39.473684210526301</v>
      </c>
    </row>
    <row r="119" spans="1:6" ht="15">
      <c r="A119" s="2" t="s">
        <v>17</v>
      </c>
      <c r="B119" s="1" t="s">
        <v>350</v>
      </c>
      <c r="C119" s="1">
        <v>2020</v>
      </c>
      <c r="D119" s="2" t="s">
        <v>6</v>
      </c>
      <c r="E119" s="2" t="s">
        <v>279</v>
      </c>
      <c r="F119" s="109">
        <v>39.473684210526301</v>
      </c>
    </row>
    <row r="120" spans="1:6" ht="15">
      <c r="A120" s="2" t="s">
        <v>17</v>
      </c>
      <c r="B120" s="1" t="s">
        <v>350</v>
      </c>
      <c r="C120" s="1">
        <v>2021</v>
      </c>
      <c r="D120" s="2" t="s">
        <v>6</v>
      </c>
      <c r="E120" s="2" t="s">
        <v>279</v>
      </c>
      <c r="F120" s="109">
        <v>63.157894736842103</v>
      </c>
    </row>
    <row r="121" spans="1:6" ht="15">
      <c r="A121" s="2" t="s">
        <v>17</v>
      </c>
      <c r="B121" s="1" t="s">
        <v>350</v>
      </c>
      <c r="C121" s="1">
        <v>2022</v>
      </c>
      <c r="D121" s="2" t="s">
        <v>6</v>
      </c>
      <c r="E121" s="2" t="s">
        <v>279</v>
      </c>
      <c r="F121" s="109">
        <v>63.157894736842103</v>
      </c>
    </row>
    <row r="122" spans="1:6" ht="15">
      <c r="A122" s="2" t="s">
        <v>18</v>
      </c>
      <c r="B122" s="1" t="s">
        <v>351</v>
      </c>
      <c r="C122" s="1">
        <v>2015</v>
      </c>
      <c r="D122" s="2" t="s">
        <v>6</v>
      </c>
      <c r="E122" s="2" t="s">
        <v>279</v>
      </c>
      <c r="F122" s="109">
        <v>36</v>
      </c>
    </row>
    <row r="123" spans="1:6" ht="15">
      <c r="A123" s="2" t="s">
        <v>18</v>
      </c>
      <c r="B123" s="1" t="s">
        <v>351</v>
      </c>
      <c r="C123" s="1">
        <v>2016</v>
      </c>
      <c r="D123" s="2" t="s">
        <v>6</v>
      </c>
      <c r="E123" s="2" t="s">
        <v>279</v>
      </c>
      <c r="F123" s="109">
        <v>36</v>
      </c>
    </row>
    <row r="124" spans="1:6" ht="15">
      <c r="A124" s="2" t="s">
        <v>18</v>
      </c>
      <c r="B124" s="1" t="s">
        <v>351</v>
      </c>
      <c r="C124" s="1">
        <v>2017</v>
      </c>
      <c r="D124" s="2" t="s">
        <v>6</v>
      </c>
      <c r="E124" s="2" t="s">
        <v>279</v>
      </c>
      <c r="F124" s="109">
        <v>36</v>
      </c>
    </row>
    <row r="125" spans="1:6" ht="15">
      <c r="A125" s="2" t="s">
        <v>18</v>
      </c>
      <c r="B125" s="1" t="s">
        <v>351</v>
      </c>
      <c r="C125" s="1">
        <v>2018</v>
      </c>
      <c r="D125" s="2" t="s">
        <v>6</v>
      </c>
      <c r="E125" s="2" t="s">
        <v>279</v>
      </c>
      <c r="F125" s="109">
        <v>49.3333333333333</v>
      </c>
    </row>
    <row r="126" spans="1:6" ht="15">
      <c r="A126" s="2" t="s">
        <v>18</v>
      </c>
      <c r="B126" s="1" t="s">
        <v>351</v>
      </c>
      <c r="C126" s="1">
        <v>2019</v>
      </c>
      <c r="D126" s="2" t="s">
        <v>6</v>
      </c>
      <c r="E126" s="2" t="s">
        <v>279</v>
      </c>
      <c r="F126" s="109">
        <v>49.3333333333333</v>
      </c>
    </row>
    <row r="127" spans="1:6" ht="15">
      <c r="A127" s="2" t="s">
        <v>18</v>
      </c>
      <c r="B127" s="1" t="s">
        <v>351</v>
      </c>
      <c r="C127" s="1">
        <v>2020</v>
      </c>
      <c r="D127" s="2" t="s">
        <v>6</v>
      </c>
      <c r="E127" s="2" t="s">
        <v>279</v>
      </c>
      <c r="F127" s="109">
        <v>49.3333333333333</v>
      </c>
    </row>
    <row r="128" spans="1:6" ht="15">
      <c r="A128" s="2" t="s">
        <v>18</v>
      </c>
      <c r="B128" s="1" t="s">
        <v>351</v>
      </c>
      <c r="C128" s="1">
        <v>2021</v>
      </c>
      <c r="D128" s="2" t="s">
        <v>6</v>
      </c>
      <c r="E128" s="2" t="s">
        <v>279</v>
      </c>
      <c r="F128" s="109">
        <v>48</v>
      </c>
    </row>
    <row r="129" spans="1:6" ht="15">
      <c r="A129" s="2" t="s">
        <v>18</v>
      </c>
      <c r="B129" s="1" t="s">
        <v>351</v>
      </c>
      <c r="C129" s="1">
        <v>2022</v>
      </c>
      <c r="D129" s="2" t="s">
        <v>6</v>
      </c>
      <c r="E129" s="2" t="s">
        <v>279</v>
      </c>
      <c r="F129" s="109">
        <v>48</v>
      </c>
    </row>
    <row r="130" spans="1:6" ht="15">
      <c r="A130" s="2" t="s">
        <v>19</v>
      </c>
      <c r="B130" s="1" t="s">
        <v>352</v>
      </c>
      <c r="C130" s="1">
        <v>2015</v>
      </c>
      <c r="D130" s="2" t="s">
        <v>6</v>
      </c>
      <c r="E130" s="2" t="s">
        <v>279</v>
      </c>
      <c r="F130" s="109">
        <v>40</v>
      </c>
    </row>
    <row r="131" spans="1:6" ht="15">
      <c r="A131" s="2" t="s">
        <v>19</v>
      </c>
      <c r="B131" s="1" t="s">
        <v>352</v>
      </c>
      <c r="C131" s="1">
        <v>2016</v>
      </c>
      <c r="D131" s="2" t="s">
        <v>6</v>
      </c>
      <c r="E131" s="2" t="s">
        <v>279</v>
      </c>
      <c r="F131" s="109">
        <v>40</v>
      </c>
    </row>
    <row r="132" spans="1:6" ht="15">
      <c r="A132" s="2" t="s">
        <v>19</v>
      </c>
      <c r="B132" s="1" t="s">
        <v>352</v>
      </c>
      <c r="C132" s="1">
        <v>2017</v>
      </c>
      <c r="D132" s="2" t="s">
        <v>6</v>
      </c>
      <c r="E132" s="2" t="s">
        <v>279</v>
      </c>
      <c r="F132" s="109">
        <v>40</v>
      </c>
    </row>
    <row r="133" spans="1:6" ht="15">
      <c r="A133" s="2" t="s">
        <v>19</v>
      </c>
      <c r="B133" s="1" t="s">
        <v>352</v>
      </c>
      <c r="C133" s="1">
        <v>2018</v>
      </c>
      <c r="D133" s="2" t="s">
        <v>6</v>
      </c>
      <c r="E133" s="2" t="s">
        <v>279</v>
      </c>
      <c r="F133" s="109">
        <v>40</v>
      </c>
    </row>
    <row r="134" spans="1:6" ht="15">
      <c r="A134" s="2" t="s">
        <v>19</v>
      </c>
      <c r="B134" s="1" t="s">
        <v>352</v>
      </c>
      <c r="C134" s="1">
        <v>2019</v>
      </c>
      <c r="D134" s="2" t="s">
        <v>6</v>
      </c>
      <c r="E134" s="2" t="s">
        <v>279</v>
      </c>
      <c r="F134" s="109">
        <v>40</v>
      </c>
    </row>
    <row r="135" spans="1:6" ht="15">
      <c r="A135" s="2" t="s">
        <v>19</v>
      </c>
      <c r="B135" s="1" t="s">
        <v>352</v>
      </c>
      <c r="C135" s="1">
        <v>2020</v>
      </c>
      <c r="D135" s="2" t="s">
        <v>6</v>
      </c>
      <c r="E135" s="2" t="s">
        <v>279</v>
      </c>
      <c r="F135" s="109">
        <v>40</v>
      </c>
    </row>
    <row r="136" spans="1:6" ht="15">
      <c r="A136" s="2" t="s">
        <v>19</v>
      </c>
      <c r="B136" s="1" t="s">
        <v>352</v>
      </c>
      <c r="C136" s="1">
        <v>2021</v>
      </c>
      <c r="D136" s="2" t="s">
        <v>6</v>
      </c>
      <c r="E136" s="2" t="s">
        <v>279</v>
      </c>
      <c r="F136" s="109">
        <v>62.5</v>
      </c>
    </row>
    <row r="137" spans="1:6" ht="15">
      <c r="A137" s="2" t="s">
        <v>19</v>
      </c>
      <c r="B137" s="1" t="s">
        <v>352</v>
      </c>
      <c r="C137" s="1">
        <v>2022</v>
      </c>
      <c r="D137" s="2" t="s">
        <v>6</v>
      </c>
      <c r="E137" s="2" t="s">
        <v>279</v>
      </c>
      <c r="F137" s="109">
        <v>62.5</v>
      </c>
    </row>
    <row r="138" spans="1:6" ht="15">
      <c r="A138" s="2" t="s">
        <v>20</v>
      </c>
      <c r="B138" s="1" t="s">
        <v>353</v>
      </c>
      <c r="C138" s="1">
        <v>2015</v>
      </c>
      <c r="D138" s="2" t="s">
        <v>6</v>
      </c>
      <c r="E138" s="2" t="s">
        <v>279</v>
      </c>
      <c r="F138" s="109">
        <v>20</v>
      </c>
    </row>
    <row r="139" spans="1:6" ht="15">
      <c r="A139" s="2" t="s">
        <v>20</v>
      </c>
      <c r="B139" s="1" t="s">
        <v>353</v>
      </c>
      <c r="C139" s="1">
        <v>2016</v>
      </c>
      <c r="D139" s="2" t="s">
        <v>6</v>
      </c>
      <c r="E139" s="2" t="s">
        <v>279</v>
      </c>
      <c r="F139" s="109">
        <v>20</v>
      </c>
    </row>
    <row r="140" spans="1:6" ht="15">
      <c r="A140" s="2" t="s">
        <v>20</v>
      </c>
      <c r="B140" s="1" t="s">
        <v>353</v>
      </c>
      <c r="C140" s="1">
        <v>2017</v>
      </c>
      <c r="D140" s="2" t="s">
        <v>6</v>
      </c>
      <c r="E140" s="2" t="s">
        <v>279</v>
      </c>
      <c r="F140" s="109">
        <v>20</v>
      </c>
    </row>
    <row r="141" spans="1:6" ht="15">
      <c r="A141" s="2" t="s">
        <v>20</v>
      </c>
      <c r="B141" s="1" t="s">
        <v>353</v>
      </c>
      <c r="C141" s="1">
        <v>2018</v>
      </c>
      <c r="D141" s="2" t="s">
        <v>6</v>
      </c>
      <c r="E141" s="2" t="s">
        <v>279</v>
      </c>
      <c r="F141" s="109">
        <v>70</v>
      </c>
    </row>
    <row r="142" spans="1:6" ht="15">
      <c r="A142" s="2" t="s">
        <v>20</v>
      </c>
      <c r="B142" s="1" t="s">
        <v>353</v>
      </c>
      <c r="C142" s="1">
        <v>2019</v>
      </c>
      <c r="D142" s="2" t="s">
        <v>6</v>
      </c>
      <c r="E142" s="2" t="s">
        <v>279</v>
      </c>
      <c r="F142" s="109">
        <v>70</v>
      </c>
    </row>
    <row r="143" spans="1:6" ht="15">
      <c r="A143" s="2" t="s">
        <v>20</v>
      </c>
      <c r="B143" s="1" t="s">
        <v>353</v>
      </c>
      <c r="C143" s="1">
        <v>2020</v>
      </c>
      <c r="D143" s="2" t="s">
        <v>6</v>
      </c>
      <c r="E143" s="2" t="s">
        <v>279</v>
      </c>
      <c r="F143" s="109">
        <v>70</v>
      </c>
    </row>
    <row r="144" spans="1:6" ht="15">
      <c r="A144" s="2" t="s">
        <v>20</v>
      </c>
      <c r="B144" s="1" t="s">
        <v>353</v>
      </c>
      <c r="C144" s="1">
        <v>2021</v>
      </c>
      <c r="D144" s="2" t="s">
        <v>6</v>
      </c>
      <c r="E144" s="2" t="s">
        <v>279</v>
      </c>
      <c r="F144" s="109">
        <v>65</v>
      </c>
    </row>
    <row r="145" spans="1:6" ht="15">
      <c r="A145" s="2" t="s">
        <v>20</v>
      </c>
      <c r="B145" s="1" t="s">
        <v>353</v>
      </c>
      <c r="C145" s="1">
        <v>2022</v>
      </c>
      <c r="D145" s="2" t="s">
        <v>6</v>
      </c>
      <c r="E145" s="2" t="s">
        <v>279</v>
      </c>
      <c r="F145" s="109">
        <v>65</v>
      </c>
    </row>
    <row r="146" spans="1:6" ht="15">
      <c r="A146" s="2" t="s">
        <v>21</v>
      </c>
      <c r="B146" s="1" t="s">
        <v>354</v>
      </c>
      <c r="C146" s="1">
        <v>2015</v>
      </c>
      <c r="D146" s="2" t="s">
        <v>6</v>
      </c>
      <c r="E146" s="2" t="s">
        <v>279</v>
      </c>
      <c r="F146" s="109">
        <v>46.6666666666667</v>
      </c>
    </row>
    <row r="147" spans="1:6" ht="15">
      <c r="A147" s="2" t="s">
        <v>21</v>
      </c>
      <c r="B147" s="1" t="s">
        <v>354</v>
      </c>
      <c r="C147" s="1">
        <v>2016</v>
      </c>
      <c r="D147" s="2" t="s">
        <v>6</v>
      </c>
      <c r="E147" s="2" t="s">
        <v>279</v>
      </c>
      <c r="F147" s="109">
        <v>46.6666666666667</v>
      </c>
    </row>
    <row r="148" spans="1:6" ht="15">
      <c r="A148" s="2" t="s">
        <v>21</v>
      </c>
      <c r="B148" s="1" t="s">
        <v>354</v>
      </c>
      <c r="C148" s="1">
        <v>2017</v>
      </c>
      <c r="D148" s="2" t="s">
        <v>6</v>
      </c>
      <c r="E148" s="2" t="s">
        <v>279</v>
      </c>
      <c r="F148" s="109">
        <v>36.6666666666667</v>
      </c>
    </row>
    <row r="149" spans="1:6" ht="15">
      <c r="A149" s="2" t="s">
        <v>21</v>
      </c>
      <c r="B149" s="1" t="s">
        <v>354</v>
      </c>
      <c r="C149" s="1">
        <v>2018</v>
      </c>
      <c r="D149" s="2" t="s">
        <v>6</v>
      </c>
      <c r="E149" s="2" t="s">
        <v>279</v>
      </c>
      <c r="F149" s="109">
        <v>36.6666666666667</v>
      </c>
    </row>
    <row r="150" spans="1:6" ht="15">
      <c r="A150" s="2" t="s">
        <v>21</v>
      </c>
      <c r="B150" s="1" t="s">
        <v>354</v>
      </c>
      <c r="C150" s="1">
        <v>2019</v>
      </c>
      <c r="D150" s="2" t="s">
        <v>6</v>
      </c>
      <c r="E150" s="2" t="s">
        <v>279</v>
      </c>
      <c r="F150" s="109">
        <v>36.6666666666667</v>
      </c>
    </row>
    <row r="151" spans="1:6" ht="15">
      <c r="A151" s="2" t="s">
        <v>21</v>
      </c>
      <c r="B151" s="1" t="s">
        <v>354</v>
      </c>
      <c r="C151" s="1">
        <v>2020</v>
      </c>
      <c r="D151" s="2" t="s">
        <v>6</v>
      </c>
      <c r="E151" s="2" t="s">
        <v>279</v>
      </c>
      <c r="F151" s="109">
        <v>36.6666666666667</v>
      </c>
    </row>
    <row r="152" spans="1:6" ht="15">
      <c r="A152" s="2" t="s">
        <v>21</v>
      </c>
      <c r="B152" s="1" t="s">
        <v>354</v>
      </c>
      <c r="C152" s="1">
        <v>2021</v>
      </c>
      <c r="D152" s="2" t="s">
        <v>6</v>
      </c>
      <c r="E152" s="2" t="s">
        <v>279</v>
      </c>
      <c r="F152" s="109">
        <v>56.6666666666667</v>
      </c>
    </row>
    <row r="153" spans="1:6" ht="15">
      <c r="A153" s="2" t="s">
        <v>21</v>
      </c>
      <c r="B153" s="1" t="s">
        <v>354</v>
      </c>
      <c r="C153" s="1">
        <v>2022</v>
      </c>
      <c r="D153" s="2" t="s">
        <v>6</v>
      </c>
      <c r="E153" s="2" t="s">
        <v>279</v>
      </c>
      <c r="F153" s="109">
        <v>56.6666666666667</v>
      </c>
    </row>
    <row r="154" spans="1:6" ht="15">
      <c r="A154" s="2" t="s">
        <v>22</v>
      </c>
      <c r="B154" s="1" t="s">
        <v>355</v>
      </c>
      <c r="C154" s="1">
        <v>2015</v>
      </c>
      <c r="D154" s="2" t="s">
        <v>6</v>
      </c>
      <c r="E154" s="2" t="s">
        <v>279</v>
      </c>
      <c r="F154" s="109">
        <v>38.461538461538503</v>
      </c>
    </row>
    <row r="155" spans="1:6" ht="15">
      <c r="A155" s="2" t="s">
        <v>22</v>
      </c>
      <c r="B155" s="1" t="s">
        <v>355</v>
      </c>
      <c r="C155" s="1">
        <v>2016</v>
      </c>
      <c r="D155" s="2" t="s">
        <v>6</v>
      </c>
      <c r="E155" s="2" t="s">
        <v>279</v>
      </c>
      <c r="F155" s="109">
        <v>38.461538461538503</v>
      </c>
    </row>
    <row r="156" spans="1:6" ht="15">
      <c r="A156" s="2" t="s">
        <v>22</v>
      </c>
      <c r="B156" s="1" t="s">
        <v>355</v>
      </c>
      <c r="C156" s="1">
        <v>2017</v>
      </c>
      <c r="D156" s="2" t="s">
        <v>6</v>
      </c>
      <c r="E156" s="2" t="s">
        <v>279</v>
      </c>
      <c r="F156" s="109">
        <v>38.461538461538503</v>
      </c>
    </row>
    <row r="157" spans="1:6" ht="15">
      <c r="A157" s="2" t="s">
        <v>22</v>
      </c>
      <c r="B157" s="1" t="s">
        <v>355</v>
      </c>
      <c r="C157" s="1">
        <v>2018</v>
      </c>
      <c r="D157" s="2" t="s">
        <v>6</v>
      </c>
      <c r="E157" s="2" t="s">
        <v>279</v>
      </c>
      <c r="F157" s="109">
        <v>50</v>
      </c>
    </row>
    <row r="158" spans="1:6" ht="15">
      <c r="A158" s="2" t="s">
        <v>22</v>
      </c>
      <c r="B158" s="1" t="s">
        <v>355</v>
      </c>
      <c r="C158" s="1">
        <v>2019</v>
      </c>
      <c r="D158" s="2" t="s">
        <v>6</v>
      </c>
      <c r="E158" s="2" t="s">
        <v>279</v>
      </c>
      <c r="F158" s="109">
        <v>50</v>
      </c>
    </row>
    <row r="159" spans="1:6" ht="15">
      <c r="A159" s="2" t="s">
        <v>22</v>
      </c>
      <c r="B159" s="1" t="s">
        <v>355</v>
      </c>
      <c r="C159" s="1">
        <v>2020</v>
      </c>
      <c r="D159" s="2" t="s">
        <v>6</v>
      </c>
      <c r="E159" s="2" t="s">
        <v>279</v>
      </c>
      <c r="F159" s="109">
        <v>50</v>
      </c>
    </row>
    <row r="160" spans="1:6" ht="15">
      <c r="A160" s="2" t="s">
        <v>22</v>
      </c>
      <c r="B160" s="1" t="s">
        <v>355</v>
      </c>
      <c r="C160" s="1">
        <v>2021</v>
      </c>
      <c r="D160" s="2" t="s">
        <v>6</v>
      </c>
      <c r="E160" s="2" t="s">
        <v>279</v>
      </c>
      <c r="F160" s="109">
        <v>50</v>
      </c>
    </row>
    <row r="161" spans="1:6" ht="15">
      <c r="A161" s="2" t="s">
        <v>22</v>
      </c>
      <c r="B161" s="1" t="s">
        <v>355</v>
      </c>
      <c r="C161" s="1">
        <v>2022</v>
      </c>
      <c r="D161" s="2" t="s">
        <v>6</v>
      </c>
      <c r="E161" s="2" t="s">
        <v>279</v>
      </c>
      <c r="F161" s="109">
        <v>50</v>
      </c>
    </row>
    <row r="162" spans="1:6" ht="15">
      <c r="A162" s="2" t="s">
        <v>23</v>
      </c>
      <c r="B162" s="1" t="s">
        <v>356</v>
      </c>
      <c r="C162" s="1">
        <v>2015</v>
      </c>
      <c r="D162" s="2" t="s">
        <v>6</v>
      </c>
      <c r="E162" s="2" t="s">
        <v>279</v>
      </c>
      <c r="F162" s="109">
        <v>43.902439024390198</v>
      </c>
    </row>
    <row r="163" spans="1:6" ht="15">
      <c r="A163" s="2" t="s">
        <v>23</v>
      </c>
      <c r="B163" s="1" t="s">
        <v>356</v>
      </c>
      <c r="C163" s="1">
        <v>2016</v>
      </c>
      <c r="D163" s="2" t="s">
        <v>6</v>
      </c>
      <c r="E163" s="2" t="s">
        <v>279</v>
      </c>
      <c r="F163" s="109">
        <v>43.902439024390198</v>
      </c>
    </row>
    <row r="164" spans="1:6" ht="15">
      <c r="A164" s="2" t="s">
        <v>23</v>
      </c>
      <c r="B164" s="1" t="s">
        <v>356</v>
      </c>
      <c r="C164" s="1">
        <v>2017</v>
      </c>
      <c r="D164" s="2" t="s">
        <v>6</v>
      </c>
      <c r="E164" s="2" t="s">
        <v>279</v>
      </c>
      <c r="F164" s="109">
        <v>43.902439024390198</v>
      </c>
    </row>
    <row r="165" spans="1:6" ht="15">
      <c r="A165" s="2" t="s">
        <v>23</v>
      </c>
      <c r="B165" s="1" t="s">
        <v>356</v>
      </c>
      <c r="C165" s="1">
        <v>2018</v>
      </c>
      <c r="D165" s="2" t="s">
        <v>6</v>
      </c>
      <c r="E165" s="2" t="s">
        <v>279</v>
      </c>
      <c r="F165" s="109">
        <v>52.380952380952394</v>
      </c>
    </row>
    <row r="166" spans="1:6" ht="15">
      <c r="A166" s="2" t="s">
        <v>23</v>
      </c>
      <c r="B166" s="1" t="s">
        <v>356</v>
      </c>
      <c r="C166" s="1">
        <v>2019</v>
      </c>
      <c r="D166" s="2" t="s">
        <v>6</v>
      </c>
      <c r="E166" s="2" t="s">
        <v>279</v>
      </c>
      <c r="F166" s="109">
        <v>52.380952380952394</v>
      </c>
    </row>
    <row r="167" spans="1:6" ht="15">
      <c r="A167" s="2" t="s">
        <v>23</v>
      </c>
      <c r="B167" s="1" t="s">
        <v>356</v>
      </c>
      <c r="C167" s="1">
        <v>2020</v>
      </c>
      <c r="D167" s="2" t="s">
        <v>6</v>
      </c>
      <c r="E167" s="2" t="s">
        <v>279</v>
      </c>
      <c r="F167" s="109">
        <v>52.380952380952394</v>
      </c>
    </row>
    <row r="168" spans="1:6" ht="15">
      <c r="A168" s="2" t="s">
        <v>23</v>
      </c>
      <c r="B168" s="1" t="s">
        <v>356</v>
      </c>
      <c r="C168" s="1">
        <v>2021</v>
      </c>
      <c r="D168" s="2" t="s">
        <v>6</v>
      </c>
      <c r="E168" s="2" t="s">
        <v>279</v>
      </c>
      <c r="F168" s="109">
        <v>59.523809523809504</v>
      </c>
    </row>
    <row r="169" spans="1:6" ht="15">
      <c r="A169" s="2" t="s">
        <v>23</v>
      </c>
      <c r="B169" s="1" t="s">
        <v>356</v>
      </c>
      <c r="C169" s="1">
        <v>2022</v>
      </c>
      <c r="D169" s="2" t="s">
        <v>6</v>
      </c>
      <c r="E169" s="2" t="s">
        <v>279</v>
      </c>
      <c r="F169" s="109">
        <v>59.523809523809504</v>
      </c>
    </row>
    <row r="170" spans="1:6" ht="15">
      <c r="A170" s="2" t="s">
        <v>24</v>
      </c>
      <c r="B170" s="1" t="s">
        <v>357</v>
      </c>
      <c r="C170" s="1">
        <v>2015</v>
      </c>
      <c r="D170" s="2" t="s">
        <v>6</v>
      </c>
      <c r="E170" s="2" t="s">
        <v>279</v>
      </c>
      <c r="F170" s="109">
        <v>31.707317073170699</v>
      </c>
    </row>
    <row r="171" spans="1:6" ht="15">
      <c r="A171" s="2" t="s">
        <v>24</v>
      </c>
      <c r="B171" s="1" t="s">
        <v>357</v>
      </c>
      <c r="C171" s="1">
        <v>2016</v>
      </c>
      <c r="D171" s="2" t="s">
        <v>6</v>
      </c>
      <c r="E171" s="2" t="s">
        <v>279</v>
      </c>
      <c r="F171" s="109">
        <v>31.707317073170699</v>
      </c>
    </row>
    <row r="172" spans="1:6" ht="15">
      <c r="A172" s="2" t="s">
        <v>24</v>
      </c>
      <c r="B172" s="1" t="s">
        <v>357</v>
      </c>
      <c r="C172" s="1">
        <v>2017</v>
      </c>
      <c r="D172" s="2" t="s">
        <v>6</v>
      </c>
      <c r="E172" s="2" t="s">
        <v>279</v>
      </c>
      <c r="F172" s="109">
        <v>31.707317073170699</v>
      </c>
    </row>
    <row r="173" spans="1:6" ht="15">
      <c r="A173" s="2" t="s">
        <v>24</v>
      </c>
      <c r="B173" s="1" t="s">
        <v>357</v>
      </c>
      <c r="C173" s="1">
        <v>2018</v>
      </c>
      <c r="D173" s="2" t="s">
        <v>6</v>
      </c>
      <c r="E173" s="2" t="s">
        <v>279</v>
      </c>
      <c r="F173" s="109">
        <v>43.902439024390198</v>
      </c>
    </row>
    <row r="174" spans="1:6" ht="15">
      <c r="A174" s="2" t="s">
        <v>24</v>
      </c>
      <c r="B174" s="1" t="s">
        <v>357</v>
      </c>
      <c r="C174" s="1">
        <v>2019</v>
      </c>
      <c r="D174" s="2" t="s">
        <v>6</v>
      </c>
      <c r="E174" s="2" t="s">
        <v>279</v>
      </c>
      <c r="F174" s="109">
        <v>43.902439024390198</v>
      </c>
    </row>
    <row r="175" spans="1:6" ht="15">
      <c r="A175" s="2" t="s">
        <v>24</v>
      </c>
      <c r="B175" s="1" t="s">
        <v>357</v>
      </c>
      <c r="C175" s="1">
        <v>2020</v>
      </c>
      <c r="D175" s="2" t="s">
        <v>6</v>
      </c>
      <c r="E175" s="2" t="s">
        <v>279</v>
      </c>
      <c r="F175" s="109">
        <v>43.902439024390198</v>
      </c>
    </row>
    <row r="176" spans="1:6" ht="15">
      <c r="A176" s="2" t="s">
        <v>24</v>
      </c>
      <c r="B176" s="1" t="s">
        <v>357</v>
      </c>
      <c r="C176" s="1">
        <v>2021</v>
      </c>
      <c r="D176" s="2" t="s">
        <v>6</v>
      </c>
      <c r="E176" s="2" t="s">
        <v>279</v>
      </c>
      <c r="F176" s="109">
        <v>51.219512195121993</v>
      </c>
    </row>
    <row r="177" spans="1:6" ht="15">
      <c r="A177" s="2" t="s">
        <v>24</v>
      </c>
      <c r="B177" s="1" t="s">
        <v>357</v>
      </c>
      <c r="C177" s="1">
        <v>2022</v>
      </c>
      <c r="D177" s="2" t="s">
        <v>6</v>
      </c>
      <c r="E177" s="2" t="s">
        <v>279</v>
      </c>
      <c r="F177" s="109">
        <v>51.219512195121993</v>
      </c>
    </row>
    <row r="178" spans="1:6" ht="15">
      <c r="A178" s="2" t="s">
        <v>25</v>
      </c>
      <c r="B178" s="1" t="s">
        <v>358</v>
      </c>
      <c r="C178" s="1">
        <v>2015</v>
      </c>
      <c r="D178" s="2" t="s">
        <v>6</v>
      </c>
      <c r="E178" s="2" t="s">
        <v>279</v>
      </c>
      <c r="F178" s="109">
        <v>52</v>
      </c>
    </row>
    <row r="179" spans="1:6" ht="15">
      <c r="A179" s="2" t="s">
        <v>25</v>
      </c>
      <c r="B179" s="1" t="s">
        <v>358</v>
      </c>
      <c r="C179" s="1">
        <v>2016</v>
      </c>
      <c r="D179" s="2" t="s">
        <v>6</v>
      </c>
      <c r="E179" s="2" t="s">
        <v>279</v>
      </c>
      <c r="F179" s="109">
        <v>52</v>
      </c>
    </row>
    <row r="180" spans="1:6" ht="15">
      <c r="A180" s="2" t="s">
        <v>25</v>
      </c>
      <c r="B180" s="1" t="s">
        <v>358</v>
      </c>
      <c r="C180" s="1">
        <v>2017</v>
      </c>
      <c r="D180" s="2" t="s">
        <v>6</v>
      </c>
      <c r="E180" s="2" t="s">
        <v>279</v>
      </c>
      <c r="F180" s="109">
        <v>52</v>
      </c>
    </row>
    <row r="181" spans="1:6" ht="15">
      <c r="A181" s="2" t="s">
        <v>25</v>
      </c>
      <c r="B181" s="1" t="s">
        <v>358</v>
      </c>
      <c r="C181" s="1">
        <v>2018</v>
      </c>
      <c r="D181" s="2" t="s">
        <v>6</v>
      </c>
      <c r="E181" s="2" t="s">
        <v>279</v>
      </c>
      <c r="F181" s="109">
        <v>52</v>
      </c>
    </row>
    <row r="182" spans="1:6" ht="15">
      <c r="A182" s="2" t="s">
        <v>25</v>
      </c>
      <c r="B182" s="1" t="s">
        <v>358</v>
      </c>
      <c r="C182" s="1">
        <v>2019</v>
      </c>
      <c r="D182" s="2" t="s">
        <v>6</v>
      </c>
      <c r="E182" s="2" t="s">
        <v>279</v>
      </c>
      <c r="F182" s="109">
        <v>52</v>
      </c>
    </row>
    <row r="183" spans="1:6" ht="15">
      <c r="A183" s="2" t="s">
        <v>25</v>
      </c>
      <c r="B183" s="1" t="s">
        <v>358</v>
      </c>
      <c r="C183" s="1">
        <v>2020</v>
      </c>
      <c r="D183" s="2" t="s">
        <v>6</v>
      </c>
      <c r="E183" s="2" t="s">
        <v>279</v>
      </c>
      <c r="F183" s="109">
        <v>52</v>
      </c>
    </row>
    <row r="184" spans="1:6" ht="15">
      <c r="A184" s="2" t="s">
        <v>25</v>
      </c>
      <c r="B184" s="1" t="s">
        <v>358</v>
      </c>
      <c r="C184" s="1">
        <v>2021</v>
      </c>
      <c r="D184" s="2" t="s">
        <v>6</v>
      </c>
      <c r="E184" s="2" t="s">
        <v>279</v>
      </c>
      <c r="F184" s="109">
        <v>48</v>
      </c>
    </row>
    <row r="185" spans="1:6" ht="15">
      <c r="A185" s="2" t="s">
        <v>25</v>
      </c>
      <c r="B185" s="1" t="s">
        <v>358</v>
      </c>
      <c r="C185" s="1">
        <v>2022</v>
      </c>
      <c r="D185" s="2" t="s">
        <v>6</v>
      </c>
      <c r="E185" s="2" t="s">
        <v>279</v>
      </c>
      <c r="F185" s="109">
        <v>48</v>
      </c>
    </row>
    <row r="186" spans="1:6" ht="15">
      <c r="A186" s="2" t="s">
        <v>26</v>
      </c>
      <c r="B186" s="1" t="s">
        <v>359</v>
      </c>
      <c r="C186" s="1">
        <v>2015</v>
      </c>
      <c r="D186" s="2" t="s">
        <v>6</v>
      </c>
      <c r="E186" s="2" t="s">
        <v>279</v>
      </c>
      <c r="F186" s="109">
        <v>36</v>
      </c>
    </row>
    <row r="187" spans="1:6" ht="15">
      <c r="A187" s="2" t="s">
        <v>26</v>
      </c>
      <c r="B187" s="1" t="s">
        <v>359</v>
      </c>
      <c r="C187" s="1">
        <v>2016</v>
      </c>
      <c r="D187" s="2" t="s">
        <v>6</v>
      </c>
      <c r="E187" s="2" t="s">
        <v>279</v>
      </c>
      <c r="F187" s="109">
        <v>44</v>
      </c>
    </row>
    <row r="188" spans="1:6" ht="15">
      <c r="A188" s="2" t="s">
        <v>26</v>
      </c>
      <c r="B188" s="1" t="s">
        <v>359</v>
      </c>
      <c r="C188" s="1">
        <v>2017</v>
      </c>
      <c r="D188" s="2" t="s">
        <v>6</v>
      </c>
      <c r="E188" s="2" t="s">
        <v>279</v>
      </c>
      <c r="F188" s="109">
        <v>44</v>
      </c>
    </row>
    <row r="189" spans="1:6" ht="15">
      <c r="A189" s="2" t="s">
        <v>26</v>
      </c>
      <c r="B189" s="1" t="s">
        <v>359</v>
      </c>
      <c r="C189" s="1">
        <v>2018</v>
      </c>
      <c r="D189" s="2" t="s">
        <v>6</v>
      </c>
      <c r="E189" s="2" t="s">
        <v>279</v>
      </c>
      <c r="F189" s="109">
        <v>44</v>
      </c>
    </row>
    <row r="190" spans="1:6" ht="15">
      <c r="A190" s="2" t="s">
        <v>26</v>
      </c>
      <c r="B190" s="1" t="s">
        <v>359</v>
      </c>
      <c r="C190" s="1">
        <v>2019</v>
      </c>
      <c r="D190" s="2" t="s">
        <v>6</v>
      </c>
      <c r="E190" s="2" t="s">
        <v>279</v>
      </c>
      <c r="F190" s="109">
        <v>52</v>
      </c>
    </row>
    <row r="191" spans="1:6" ht="15">
      <c r="A191" s="2" t="s">
        <v>26</v>
      </c>
      <c r="B191" s="1" t="s">
        <v>359</v>
      </c>
      <c r="C191" s="1">
        <v>2020</v>
      </c>
      <c r="D191" s="2" t="s">
        <v>6</v>
      </c>
      <c r="E191" s="2" t="s">
        <v>279</v>
      </c>
      <c r="F191" s="109">
        <v>52</v>
      </c>
    </row>
    <row r="192" spans="1:6" ht="15">
      <c r="A192" s="2" t="s">
        <v>26</v>
      </c>
      <c r="B192" s="1" t="s">
        <v>359</v>
      </c>
      <c r="C192" s="1">
        <v>2021</v>
      </c>
      <c r="D192" s="2" t="s">
        <v>6</v>
      </c>
      <c r="E192" s="2" t="s">
        <v>279</v>
      </c>
      <c r="F192" s="109">
        <v>52</v>
      </c>
    </row>
    <row r="193" spans="1:6" ht="15">
      <c r="A193" s="2" t="s">
        <v>26</v>
      </c>
      <c r="B193" s="1" t="s">
        <v>359</v>
      </c>
      <c r="C193" s="1">
        <v>2022</v>
      </c>
      <c r="D193" s="2" t="s">
        <v>6</v>
      </c>
      <c r="E193" s="2" t="s">
        <v>279</v>
      </c>
      <c r="F193" s="109">
        <v>68</v>
      </c>
    </row>
    <row r="194" spans="1:6" ht="15">
      <c r="A194" s="2" t="s">
        <v>27</v>
      </c>
      <c r="B194" s="1" t="s">
        <v>360</v>
      </c>
      <c r="C194" s="1">
        <v>2015</v>
      </c>
      <c r="D194" s="2" t="s">
        <v>6</v>
      </c>
      <c r="E194" s="2" t="s">
        <v>279</v>
      </c>
      <c r="F194" s="109">
        <v>33.3333333333333</v>
      </c>
    </row>
    <row r="195" spans="1:6" ht="15">
      <c r="A195" s="2" t="s">
        <v>27</v>
      </c>
      <c r="B195" s="1" t="s">
        <v>360</v>
      </c>
      <c r="C195" s="1">
        <v>2016</v>
      </c>
      <c r="D195" s="2" t="s">
        <v>6</v>
      </c>
      <c r="E195" s="2" t="s">
        <v>279</v>
      </c>
      <c r="F195" s="109">
        <v>33.3333333333333</v>
      </c>
    </row>
    <row r="196" spans="1:6" ht="15">
      <c r="A196" s="2" t="s">
        <v>27</v>
      </c>
      <c r="B196" s="1" t="s">
        <v>360</v>
      </c>
      <c r="C196" s="1">
        <v>2017</v>
      </c>
      <c r="D196" s="2" t="s">
        <v>6</v>
      </c>
      <c r="E196" s="2" t="s">
        <v>279</v>
      </c>
      <c r="F196" s="109">
        <v>33.3333333333333</v>
      </c>
    </row>
    <row r="197" spans="1:6" ht="15">
      <c r="A197" s="2" t="s">
        <v>27</v>
      </c>
      <c r="B197" s="1" t="s">
        <v>360</v>
      </c>
      <c r="C197" s="1">
        <v>2018</v>
      </c>
      <c r="D197" s="2" t="s">
        <v>6</v>
      </c>
      <c r="E197" s="2" t="s">
        <v>279</v>
      </c>
      <c r="F197" s="109">
        <v>44.4444444444444</v>
      </c>
    </row>
    <row r="198" spans="1:6" ht="15">
      <c r="A198" s="2" t="s">
        <v>27</v>
      </c>
      <c r="B198" s="1" t="s">
        <v>360</v>
      </c>
      <c r="C198" s="1">
        <v>2019</v>
      </c>
      <c r="D198" s="2" t="s">
        <v>6</v>
      </c>
      <c r="E198" s="2" t="s">
        <v>279</v>
      </c>
      <c r="F198" s="109">
        <v>44.4444444444444</v>
      </c>
    </row>
    <row r="199" spans="1:6" ht="15">
      <c r="A199" s="2" t="s">
        <v>27</v>
      </c>
      <c r="B199" s="1" t="s">
        <v>360</v>
      </c>
      <c r="C199" s="1">
        <v>2020</v>
      </c>
      <c r="D199" s="2" t="s">
        <v>6</v>
      </c>
      <c r="E199" s="2" t="s">
        <v>279</v>
      </c>
      <c r="F199" s="109">
        <v>44.4444444444444</v>
      </c>
    </row>
    <row r="200" spans="1:6" ht="15">
      <c r="A200" s="2" t="s">
        <v>27</v>
      </c>
      <c r="B200" s="1" t="s">
        <v>360</v>
      </c>
      <c r="C200" s="1">
        <v>2021</v>
      </c>
      <c r="D200" s="2" t="s">
        <v>6</v>
      </c>
      <c r="E200" s="2" t="s">
        <v>279</v>
      </c>
      <c r="F200" s="109">
        <v>48.148148148148103</v>
      </c>
    </row>
    <row r="201" spans="1:6" ht="15">
      <c r="A201" s="2" t="s">
        <v>27</v>
      </c>
      <c r="B201" s="1" t="s">
        <v>360</v>
      </c>
      <c r="C201" s="1">
        <v>2022</v>
      </c>
      <c r="D201" s="2" t="s">
        <v>6</v>
      </c>
      <c r="E201" s="2" t="s">
        <v>279</v>
      </c>
      <c r="F201" s="109">
        <v>48.148148148148103</v>
      </c>
    </row>
    <row r="202" spans="1:6" ht="15">
      <c r="A202" s="2" t="s">
        <v>28</v>
      </c>
      <c r="B202" s="1" t="s">
        <v>361</v>
      </c>
      <c r="C202" s="1">
        <v>2015</v>
      </c>
      <c r="D202" s="2" t="s">
        <v>6</v>
      </c>
      <c r="E202" s="2" t="s">
        <v>279</v>
      </c>
      <c r="F202" s="109">
        <v>32.5</v>
      </c>
    </row>
    <row r="203" spans="1:6" ht="15">
      <c r="A203" s="2" t="s">
        <v>28</v>
      </c>
      <c r="B203" s="1" t="s">
        <v>361</v>
      </c>
      <c r="C203" s="1">
        <v>2016</v>
      </c>
      <c r="D203" s="2" t="s">
        <v>6</v>
      </c>
      <c r="E203" s="2" t="s">
        <v>279</v>
      </c>
      <c r="F203" s="109">
        <v>45</v>
      </c>
    </row>
    <row r="204" spans="1:6" ht="15">
      <c r="A204" s="2" t="s">
        <v>28</v>
      </c>
      <c r="B204" s="1" t="s">
        <v>361</v>
      </c>
      <c r="C204" s="1">
        <v>2017</v>
      </c>
      <c r="D204" s="2" t="s">
        <v>6</v>
      </c>
      <c r="E204" s="2" t="s">
        <v>279</v>
      </c>
      <c r="F204" s="109">
        <v>45</v>
      </c>
    </row>
    <row r="205" spans="1:6" ht="15">
      <c r="A205" s="2" t="s">
        <v>28</v>
      </c>
      <c r="B205" s="1" t="s">
        <v>361</v>
      </c>
      <c r="C205" s="1">
        <v>2018</v>
      </c>
      <c r="D205" s="2" t="s">
        <v>6</v>
      </c>
      <c r="E205" s="2" t="s">
        <v>279</v>
      </c>
      <c r="F205" s="109">
        <v>47.5</v>
      </c>
    </row>
    <row r="206" spans="1:6" ht="15">
      <c r="A206" s="2" t="s">
        <v>28</v>
      </c>
      <c r="B206" s="1" t="s">
        <v>361</v>
      </c>
      <c r="C206" s="1">
        <v>2019</v>
      </c>
      <c r="D206" s="2" t="s">
        <v>6</v>
      </c>
      <c r="E206" s="2" t="s">
        <v>279</v>
      </c>
      <c r="F206" s="109">
        <v>47.5</v>
      </c>
    </row>
    <row r="207" spans="1:6" ht="15">
      <c r="A207" s="2" t="s">
        <v>28</v>
      </c>
      <c r="B207" s="1" t="s">
        <v>361</v>
      </c>
      <c r="C207" s="1">
        <v>2020</v>
      </c>
      <c r="D207" s="2" t="s">
        <v>6</v>
      </c>
      <c r="E207" s="2" t="s">
        <v>279</v>
      </c>
      <c r="F207" s="109">
        <v>47.5</v>
      </c>
    </row>
    <row r="208" spans="1:6" ht="15">
      <c r="A208" s="2" t="s">
        <v>28</v>
      </c>
      <c r="B208" s="1" t="s">
        <v>361</v>
      </c>
      <c r="C208" s="1">
        <v>2021</v>
      </c>
      <c r="D208" s="2" t="s">
        <v>6</v>
      </c>
      <c r="E208" s="2" t="s">
        <v>279</v>
      </c>
      <c r="F208" s="109">
        <v>55.000000000000007</v>
      </c>
    </row>
    <row r="209" spans="1:6" ht="15">
      <c r="A209" s="2" t="s">
        <v>28</v>
      </c>
      <c r="B209" s="1" t="s">
        <v>361</v>
      </c>
      <c r="C209" s="1">
        <v>2022</v>
      </c>
      <c r="D209" s="2" t="s">
        <v>6</v>
      </c>
      <c r="E209" s="2" t="s">
        <v>279</v>
      </c>
      <c r="F209" s="109">
        <v>55.000000000000007</v>
      </c>
    </row>
    <row r="210" spans="1:6" ht="15">
      <c r="A210" s="2" t="s">
        <v>29</v>
      </c>
      <c r="B210" s="1" t="s">
        <v>362</v>
      </c>
      <c r="C210" s="1">
        <v>2015</v>
      </c>
      <c r="D210" s="2" t="s">
        <v>6</v>
      </c>
      <c r="E210" s="2" t="s">
        <v>279</v>
      </c>
      <c r="F210" s="109">
        <v>39.393939393939398</v>
      </c>
    </row>
    <row r="211" spans="1:6" ht="15">
      <c r="A211" s="2" t="s">
        <v>29</v>
      </c>
      <c r="B211" s="1" t="s">
        <v>362</v>
      </c>
      <c r="C211" s="1">
        <v>2016</v>
      </c>
      <c r="D211" s="2" t="s">
        <v>6</v>
      </c>
      <c r="E211" s="2" t="s">
        <v>279</v>
      </c>
      <c r="F211" s="109">
        <v>39.393939393939398</v>
      </c>
    </row>
    <row r="212" spans="1:6" ht="15">
      <c r="A212" s="2" t="s">
        <v>29</v>
      </c>
      <c r="B212" s="1" t="s">
        <v>362</v>
      </c>
      <c r="C212" s="1">
        <v>2017</v>
      </c>
      <c r="D212" s="2" t="s">
        <v>6</v>
      </c>
      <c r="E212" s="2" t="s">
        <v>279</v>
      </c>
      <c r="F212" s="109">
        <v>39.393939393939398</v>
      </c>
    </row>
    <row r="213" spans="1:6" ht="15">
      <c r="A213" s="2" t="s">
        <v>29</v>
      </c>
      <c r="B213" s="1" t="s">
        <v>362</v>
      </c>
      <c r="C213" s="1">
        <v>2018</v>
      </c>
      <c r="D213" s="2" t="s">
        <v>6</v>
      </c>
      <c r="E213" s="2" t="s">
        <v>279</v>
      </c>
      <c r="F213" s="109">
        <v>42.424242424242401</v>
      </c>
    </row>
    <row r="214" spans="1:6" ht="15">
      <c r="A214" s="2" t="s">
        <v>29</v>
      </c>
      <c r="B214" s="1" t="s">
        <v>362</v>
      </c>
      <c r="C214" s="1">
        <v>2019</v>
      </c>
      <c r="D214" s="2" t="s">
        <v>6</v>
      </c>
      <c r="E214" s="2" t="s">
        <v>279</v>
      </c>
      <c r="F214" s="109">
        <v>42.424242424242401</v>
      </c>
    </row>
    <row r="215" spans="1:6" ht="15">
      <c r="A215" s="2" t="s">
        <v>29</v>
      </c>
      <c r="B215" s="1" t="s">
        <v>362</v>
      </c>
      <c r="C215" s="1">
        <v>2020</v>
      </c>
      <c r="D215" s="2" t="s">
        <v>6</v>
      </c>
      <c r="E215" s="2" t="s">
        <v>279</v>
      </c>
      <c r="F215" s="109">
        <v>42.424242424242401</v>
      </c>
    </row>
    <row r="216" spans="1:6" ht="15">
      <c r="A216" s="2" t="s">
        <v>29</v>
      </c>
      <c r="B216" s="1" t="s">
        <v>362</v>
      </c>
      <c r="C216" s="1">
        <v>2021</v>
      </c>
      <c r="D216" s="2" t="s">
        <v>6</v>
      </c>
      <c r="E216" s="2" t="s">
        <v>279</v>
      </c>
      <c r="F216" s="109">
        <v>42.424242424242401</v>
      </c>
    </row>
    <row r="217" spans="1:6" ht="15">
      <c r="A217" s="2" t="s">
        <v>29</v>
      </c>
      <c r="B217" s="1" t="s">
        <v>362</v>
      </c>
      <c r="C217" s="1">
        <v>2022</v>
      </c>
      <c r="D217" s="2" t="s">
        <v>6</v>
      </c>
      <c r="E217" s="2" t="s">
        <v>279</v>
      </c>
      <c r="F217" s="109">
        <v>42.424242424242401</v>
      </c>
    </row>
    <row r="218" spans="1:6" ht="15">
      <c r="A218" s="2" t="s">
        <v>30</v>
      </c>
      <c r="B218" s="1" t="s">
        <v>363</v>
      </c>
      <c r="C218" s="1">
        <v>2015</v>
      </c>
      <c r="D218" s="2" t="s">
        <v>6</v>
      </c>
      <c r="E218" s="2" t="s">
        <v>279</v>
      </c>
      <c r="F218" s="109">
        <v>40</v>
      </c>
    </row>
    <row r="219" spans="1:6" ht="15">
      <c r="A219" s="2" t="s">
        <v>30</v>
      </c>
      <c r="B219" s="1" t="s">
        <v>363</v>
      </c>
      <c r="C219" s="1">
        <v>2016</v>
      </c>
      <c r="D219" s="2" t="s">
        <v>6</v>
      </c>
      <c r="E219" s="2" t="s">
        <v>279</v>
      </c>
      <c r="F219" s="109">
        <v>37.142857142857096</v>
      </c>
    </row>
    <row r="220" spans="1:6" ht="15">
      <c r="A220" s="2" t="s">
        <v>30</v>
      </c>
      <c r="B220" s="1" t="s">
        <v>363</v>
      </c>
      <c r="C220" s="1">
        <v>2017</v>
      </c>
      <c r="D220" s="2" t="s">
        <v>6</v>
      </c>
      <c r="E220" s="2" t="s">
        <v>279</v>
      </c>
      <c r="F220" s="109">
        <v>37.142857142857096</v>
      </c>
    </row>
    <row r="221" spans="1:6" ht="15">
      <c r="A221" s="2" t="s">
        <v>30</v>
      </c>
      <c r="B221" s="1" t="s">
        <v>363</v>
      </c>
      <c r="C221" s="1">
        <v>2018</v>
      </c>
      <c r="D221" s="2" t="s">
        <v>6</v>
      </c>
      <c r="E221" s="2" t="s">
        <v>279</v>
      </c>
      <c r="F221" s="109">
        <v>37.142857142857096</v>
      </c>
    </row>
    <row r="222" spans="1:6" ht="15">
      <c r="A222" s="2" t="s">
        <v>30</v>
      </c>
      <c r="B222" s="1" t="s">
        <v>363</v>
      </c>
      <c r="C222" s="1">
        <v>2019</v>
      </c>
      <c r="D222" s="2" t="s">
        <v>6</v>
      </c>
      <c r="E222" s="2" t="s">
        <v>279</v>
      </c>
      <c r="F222" s="109">
        <v>51.428571428571402</v>
      </c>
    </row>
    <row r="223" spans="1:6" ht="15">
      <c r="A223" s="2" t="s">
        <v>30</v>
      </c>
      <c r="B223" s="1" t="s">
        <v>363</v>
      </c>
      <c r="C223" s="1">
        <v>2020</v>
      </c>
      <c r="D223" s="2" t="s">
        <v>6</v>
      </c>
      <c r="E223" s="2" t="s">
        <v>279</v>
      </c>
      <c r="F223" s="109">
        <v>51.428571428571402</v>
      </c>
    </row>
    <row r="224" spans="1:6" ht="15">
      <c r="A224" s="2" t="s">
        <v>30</v>
      </c>
      <c r="B224" s="1" t="s">
        <v>363</v>
      </c>
      <c r="C224" s="1">
        <v>2021</v>
      </c>
      <c r="D224" s="2" t="s">
        <v>6</v>
      </c>
      <c r="E224" s="2" t="s">
        <v>279</v>
      </c>
      <c r="F224" s="109">
        <v>54.285714285714306</v>
      </c>
    </row>
    <row r="225" spans="1:6" ht="15">
      <c r="A225" s="2" t="s">
        <v>30</v>
      </c>
      <c r="B225" s="1" t="s">
        <v>363</v>
      </c>
      <c r="C225" s="1">
        <v>2022</v>
      </c>
      <c r="D225" s="2" t="s">
        <v>6</v>
      </c>
      <c r="E225" s="2" t="s">
        <v>279</v>
      </c>
      <c r="F225" s="109">
        <v>54.285714285714306</v>
      </c>
    </row>
    <row r="226" spans="1:6" ht="15">
      <c r="A226" s="2" t="s">
        <v>31</v>
      </c>
      <c r="B226" s="1" t="s">
        <v>364</v>
      </c>
      <c r="C226" s="1">
        <v>2015</v>
      </c>
      <c r="D226" s="2" t="s">
        <v>6</v>
      </c>
      <c r="E226" s="2" t="s">
        <v>279</v>
      </c>
      <c r="F226" s="109">
        <v>35.294117647058798</v>
      </c>
    </row>
    <row r="227" spans="1:6" ht="15">
      <c r="A227" s="2" t="s">
        <v>31</v>
      </c>
      <c r="B227" s="1" t="s">
        <v>364</v>
      </c>
      <c r="C227" s="1">
        <v>2016</v>
      </c>
      <c r="D227" s="2" t="s">
        <v>6</v>
      </c>
      <c r="E227" s="2" t="s">
        <v>279</v>
      </c>
      <c r="F227" s="109">
        <v>44.4444444444444</v>
      </c>
    </row>
    <row r="228" spans="1:6" ht="15">
      <c r="A228" s="2" t="s">
        <v>31</v>
      </c>
      <c r="B228" s="1" t="s">
        <v>364</v>
      </c>
      <c r="C228" s="1">
        <v>2017</v>
      </c>
      <c r="D228" s="2" t="s">
        <v>6</v>
      </c>
      <c r="E228" s="2" t="s">
        <v>279</v>
      </c>
      <c r="F228" s="109">
        <v>44.4444444444444</v>
      </c>
    </row>
    <row r="229" spans="1:6" ht="15">
      <c r="A229" s="2" t="s">
        <v>31</v>
      </c>
      <c r="B229" s="1" t="s">
        <v>364</v>
      </c>
      <c r="C229" s="1">
        <v>2018</v>
      </c>
      <c r="D229" s="2" t="s">
        <v>6</v>
      </c>
      <c r="E229" s="2" t="s">
        <v>279</v>
      </c>
      <c r="F229" s="109">
        <v>44.4444444444444</v>
      </c>
    </row>
    <row r="230" spans="1:6" ht="15">
      <c r="A230" s="2" t="s">
        <v>31</v>
      </c>
      <c r="B230" s="1" t="s">
        <v>364</v>
      </c>
      <c r="C230" s="1">
        <v>2019</v>
      </c>
      <c r="D230" s="2" t="s">
        <v>6</v>
      </c>
      <c r="E230" s="2" t="s">
        <v>279</v>
      </c>
      <c r="F230" s="109">
        <v>54.285714285714306</v>
      </c>
    </row>
    <row r="231" spans="1:6" ht="15">
      <c r="A231" s="2" t="s">
        <v>31</v>
      </c>
      <c r="B231" s="1" t="s">
        <v>364</v>
      </c>
      <c r="C231" s="1">
        <v>2020</v>
      </c>
      <c r="D231" s="2" t="s">
        <v>6</v>
      </c>
      <c r="E231" s="2" t="s">
        <v>279</v>
      </c>
      <c r="F231" s="109">
        <v>54.285714285714306</v>
      </c>
    </row>
    <row r="232" spans="1:6" ht="15">
      <c r="A232" s="2" t="s">
        <v>31</v>
      </c>
      <c r="B232" s="1" t="s">
        <v>364</v>
      </c>
      <c r="C232" s="1">
        <v>2021</v>
      </c>
      <c r="D232" s="2" t="s">
        <v>6</v>
      </c>
      <c r="E232" s="2" t="s">
        <v>279</v>
      </c>
      <c r="F232" s="109">
        <v>50</v>
      </c>
    </row>
    <row r="233" spans="1:6" ht="15">
      <c r="A233" s="2" t="s">
        <v>31</v>
      </c>
      <c r="B233" s="1" t="s">
        <v>364</v>
      </c>
      <c r="C233" s="1">
        <v>2022</v>
      </c>
      <c r="D233" s="2" t="s">
        <v>6</v>
      </c>
      <c r="E233" s="2" t="s">
        <v>279</v>
      </c>
      <c r="F233" s="109">
        <v>50</v>
      </c>
    </row>
    <row r="234" spans="1:6" ht="15">
      <c r="A234" s="2" t="s">
        <v>32</v>
      </c>
      <c r="B234" s="1" t="s">
        <v>365</v>
      </c>
      <c r="C234" s="1">
        <v>2015</v>
      </c>
      <c r="D234" s="2" t="s">
        <v>6</v>
      </c>
      <c r="E234" s="2" t="s">
        <v>279</v>
      </c>
      <c r="F234" s="109">
        <v>28.000000000000004</v>
      </c>
    </row>
    <row r="235" spans="1:6" ht="15">
      <c r="A235" s="2" t="s">
        <v>32</v>
      </c>
      <c r="B235" s="1" t="s">
        <v>365</v>
      </c>
      <c r="C235" s="1">
        <v>2016</v>
      </c>
      <c r="D235" s="2" t="s">
        <v>6</v>
      </c>
      <c r="E235" s="2" t="s">
        <v>279</v>
      </c>
      <c r="F235" s="109">
        <v>28.000000000000004</v>
      </c>
    </row>
    <row r="236" spans="1:6" ht="15">
      <c r="A236" s="2" t="s">
        <v>32</v>
      </c>
      <c r="B236" s="1" t="s">
        <v>365</v>
      </c>
      <c r="C236" s="1">
        <v>2017</v>
      </c>
      <c r="D236" s="2" t="s">
        <v>6</v>
      </c>
      <c r="E236" s="2" t="s">
        <v>279</v>
      </c>
      <c r="F236" s="109">
        <v>28.000000000000004</v>
      </c>
    </row>
    <row r="237" spans="1:6" ht="15">
      <c r="A237" s="2" t="s">
        <v>32</v>
      </c>
      <c r="B237" s="1" t="s">
        <v>365</v>
      </c>
      <c r="C237" s="1">
        <v>2018</v>
      </c>
      <c r="D237" s="2" t="s">
        <v>6</v>
      </c>
      <c r="E237" s="2" t="s">
        <v>279</v>
      </c>
      <c r="F237" s="109">
        <v>60</v>
      </c>
    </row>
    <row r="238" spans="1:6" ht="15">
      <c r="A238" s="2" t="s">
        <v>32</v>
      </c>
      <c r="B238" s="1" t="s">
        <v>365</v>
      </c>
      <c r="C238" s="1">
        <v>2019</v>
      </c>
      <c r="D238" s="2" t="s">
        <v>6</v>
      </c>
      <c r="E238" s="2" t="s">
        <v>279</v>
      </c>
      <c r="F238" s="109">
        <v>60</v>
      </c>
    </row>
    <row r="239" spans="1:6" ht="15">
      <c r="A239" s="2" t="s">
        <v>32</v>
      </c>
      <c r="B239" s="1" t="s">
        <v>365</v>
      </c>
      <c r="C239" s="1">
        <v>2020</v>
      </c>
      <c r="D239" s="2" t="s">
        <v>6</v>
      </c>
      <c r="E239" s="2" t="s">
        <v>279</v>
      </c>
      <c r="F239" s="109">
        <v>60</v>
      </c>
    </row>
    <row r="240" spans="1:6" ht="15">
      <c r="A240" s="2" t="s">
        <v>32</v>
      </c>
      <c r="B240" s="1" t="s">
        <v>365</v>
      </c>
      <c r="C240" s="1">
        <v>2021</v>
      </c>
      <c r="D240" s="2" t="s">
        <v>6</v>
      </c>
      <c r="E240" s="2" t="s">
        <v>279</v>
      </c>
      <c r="F240" s="109">
        <v>48</v>
      </c>
    </row>
    <row r="241" spans="1:6" ht="15">
      <c r="A241" s="2" t="s">
        <v>32</v>
      </c>
      <c r="B241" s="1" t="s">
        <v>365</v>
      </c>
      <c r="C241" s="1">
        <v>2022</v>
      </c>
      <c r="D241" s="2" t="s">
        <v>6</v>
      </c>
      <c r="E241" s="2" t="s">
        <v>279</v>
      </c>
      <c r="F241" s="109">
        <v>48</v>
      </c>
    </row>
    <row r="242" spans="1:6" ht="15">
      <c r="A242" s="2" t="s">
        <v>33</v>
      </c>
      <c r="B242" s="1" t="s">
        <v>366</v>
      </c>
      <c r="C242" s="1">
        <v>2015</v>
      </c>
      <c r="D242" s="2" t="s">
        <v>6</v>
      </c>
      <c r="E242" s="2" t="s">
        <v>279</v>
      </c>
      <c r="F242" s="109">
        <v>24</v>
      </c>
    </row>
    <row r="243" spans="1:6" ht="15">
      <c r="A243" s="2" t="s">
        <v>33</v>
      </c>
      <c r="B243" s="1" t="s">
        <v>366</v>
      </c>
      <c r="C243" s="1">
        <v>2016</v>
      </c>
      <c r="D243" s="2" t="s">
        <v>6</v>
      </c>
      <c r="E243" s="2" t="s">
        <v>279</v>
      </c>
      <c r="F243" s="109">
        <v>38</v>
      </c>
    </row>
    <row r="244" spans="1:6" ht="15">
      <c r="A244" s="2" t="s">
        <v>33</v>
      </c>
      <c r="B244" s="1" t="s">
        <v>366</v>
      </c>
      <c r="C244" s="1">
        <v>2017</v>
      </c>
      <c r="D244" s="2" t="s">
        <v>6</v>
      </c>
      <c r="E244" s="2" t="s">
        <v>279</v>
      </c>
      <c r="F244" s="109">
        <v>38</v>
      </c>
    </row>
    <row r="245" spans="1:6" ht="15">
      <c r="A245" s="2" t="s">
        <v>33</v>
      </c>
      <c r="B245" s="1" t="s">
        <v>366</v>
      </c>
      <c r="C245" s="1">
        <v>2018</v>
      </c>
      <c r="D245" s="2" t="s">
        <v>6</v>
      </c>
      <c r="E245" s="2" t="s">
        <v>279</v>
      </c>
      <c r="F245" s="109">
        <v>50</v>
      </c>
    </row>
    <row r="246" spans="1:6" ht="15">
      <c r="A246" s="2" t="s">
        <v>33</v>
      </c>
      <c r="B246" s="1" t="s">
        <v>366</v>
      </c>
      <c r="C246" s="1">
        <v>2019</v>
      </c>
      <c r="D246" s="2" t="s">
        <v>6</v>
      </c>
      <c r="E246" s="2" t="s">
        <v>279</v>
      </c>
      <c r="F246" s="109">
        <v>50</v>
      </c>
    </row>
    <row r="247" spans="1:6" ht="15">
      <c r="A247" s="2" t="s">
        <v>33</v>
      </c>
      <c r="B247" s="1" t="s">
        <v>366</v>
      </c>
      <c r="C247" s="1">
        <v>2020</v>
      </c>
      <c r="D247" s="2" t="s">
        <v>6</v>
      </c>
      <c r="E247" s="2" t="s">
        <v>279</v>
      </c>
      <c r="F247" s="109">
        <v>50</v>
      </c>
    </row>
    <row r="248" spans="1:6" ht="15">
      <c r="A248" s="2" t="s">
        <v>33</v>
      </c>
      <c r="B248" s="1" t="s">
        <v>366</v>
      </c>
      <c r="C248" s="1">
        <v>2021</v>
      </c>
      <c r="D248" s="2" t="s">
        <v>6</v>
      </c>
      <c r="E248" s="2" t="s">
        <v>279</v>
      </c>
      <c r="F248" s="109">
        <v>50</v>
      </c>
    </row>
    <row r="249" spans="1:6" ht="15">
      <c r="A249" s="2" t="s">
        <v>33</v>
      </c>
      <c r="B249" s="1" t="s">
        <v>366</v>
      </c>
      <c r="C249" s="1">
        <v>2022</v>
      </c>
      <c r="D249" s="2" t="s">
        <v>6</v>
      </c>
      <c r="E249" s="2" t="s">
        <v>279</v>
      </c>
      <c r="F249" s="109">
        <v>50</v>
      </c>
    </row>
    <row r="250" spans="1:6" ht="15">
      <c r="A250" s="2" t="s">
        <v>34</v>
      </c>
      <c r="B250" s="1" t="s">
        <v>367</v>
      </c>
      <c r="C250" s="1">
        <v>2015</v>
      </c>
      <c r="D250" s="2" t="s">
        <v>6</v>
      </c>
      <c r="E250" s="2" t="s">
        <v>279</v>
      </c>
      <c r="F250" s="109">
        <v>36</v>
      </c>
    </row>
    <row r="251" spans="1:6" ht="15">
      <c r="A251" s="2" t="s">
        <v>34</v>
      </c>
      <c r="B251" s="1" t="s">
        <v>367</v>
      </c>
      <c r="C251" s="1">
        <v>2016</v>
      </c>
      <c r="D251" s="2" t="s">
        <v>6</v>
      </c>
      <c r="E251" s="2" t="s">
        <v>279</v>
      </c>
      <c r="F251" s="109">
        <v>36</v>
      </c>
    </row>
    <row r="252" spans="1:6" ht="15">
      <c r="A252" s="2" t="s">
        <v>34</v>
      </c>
      <c r="B252" s="1" t="s">
        <v>367</v>
      </c>
      <c r="C252" s="1">
        <v>2017</v>
      </c>
      <c r="D252" s="2" t="s">
        <v>6</v>
      </c>
      <c r="E252" s="2" t="s">
        <v>279</v>
      </c>
      <c r="F252" s="109">
        <v>36</v>
      </c>
    </row>
    <row r="253" spans="1:6" ht="15">
      <c r="A253" s="2" t="s">
        <v>34</v>
      </c>
      <c r="B253" s="1" t="s">
        <v>367</v>
      </c>
      <c r="C253" s="1">
        <v>2018</v>
      </c>
      <c r="D253" s="2" t="s">
        <v>6</v>
      </c>
      <c r="E253" s="2" t="s">
        <v>279</v>
      </c>
      <c r="F253" s="109">
        <v>48</v>
      </c>
    </row>
    <row r="254" spans="1:6" ht="15">
      <c r="A254" s="2" t="s">
        <v>34</v>
      </c>
      <c r="B254" s="1" t="s">
        <v>367</v>
      </c>
      <c r="C254" s="1">
        <v>2019</v>
      </c>
      <c r="D254" s="2" t="s">
        <v>6</v>
      </c>
      <c r="E254" s="2" t="s">
        <v>279</v>
      </c>
      <c r="F254" s="109">
        <v>48</v>
      </c>
    </row>
    <row r="255" spans="1:6" ht="15">
      <c r="A255" s="2" t="s">
        <v>34</v>
      </c>
      <c r="B255" s="1" t="s">
        <v>367</v>
      </c>
      <c r="C255" s="1">
        <v>2020</v>
      </c>
      <c r="D255" s="2" t="s">
        <v>6</v>
      </c>
      <c r="E255" s="2" t="s">
        <v>279</v>
      </c>
      <c r="F255" s="109">
        <v>48</v>
      </c>
    </row>
    <row r="256" spans="1:6" ht="15">
      <c r="A256" s="2" t="s">
        <v>34</v>
      </c>
      <c r="B256" s="1" t="s">
        <v>367</v>
      </c>
      <c r="C256" s="1">
        <v>2021</v>
      </c>
      <c r="D256" s="2" t="s">
        <v>6</v>
      </c>
      <c r="E256" s="2" t="s">
        <v>279</v>
      </c>
      <c r="F256" s="109">
        <v>56.000000000000007</v>
      </c>
    </row>
    <row r="257" spans="1:6" ht="15">
      <c r="A257" s="2" t="s">
        <v>34</v>
      </c>
      <c r="B257" s="1" t="s">
        <v>367</v>
      </c>
      <c r="C257" s="1">
        <v>2022</v>
      </c>
      <c r="D257" s="2" t="s">
        <v>6</v>
      </c>
      <c r="E257" s="2" t="s">
        <v>279</v>
      </c>
      <c r="F257" s="109">
        <v>56.000000000000007</v>
      </c>
    </row>
    <row r="258" spans="1:6" ht="15">
      <c r="A258" s="2" t="s">
        <v>35</v>
      </c>
      <c r="B258" s="1" t="s">
        <v>368</v>
      </c>
      <c r="C258" s="1">
        <v>2015</v>
      </c>
      <c r="D258" s="2" t="s">
        <v>6</v>
      </c>
      <c r="E258" s="2" t="s">
        <v>279</v>
      </c>
      <c r="F258" s="109">
        <v>36.6666666666667</v>
      </c>
    </row>
    <row r="259" spans="1:6" ht="15">
      <c r="A259" s="2" t="s">
        <v>35</v>
      </c>
      <c r="B259" s="1" t="s">
        <v>368</v>
      </c>
      <c r="C259" s="1">
        <v>2016</v>
      </c>
      <c r="D259" s="2" t="s">
        <v>6</v>
      </c>
      <c r="E259" s="2" t="s">
        <v>279</v>
      </c>
      <c r="F259" s="109">
        <v>53.3333333333333</v>
      </c>
    </row>
    <row r="260" spans="1:6" ht="15">
      <c r="A260" s="2" t="s">
        <v>35</v>
      </c>
      <c r="B260" s="1" t="s">
        <v>368</v>
      </c>
      <c r="C260" s="1">
        <v>2017</v>
      </c>
      <c r="D260" s="2" t="s">
        <v>6</v>
      </c>
      <c r="E260" s="2" t="s">
        <v>279</v>
      </c>
      <c r="F260" s="109">
        <v>53.3333333333333</v>
      </c>
    </row>
    <row r="261" spans="1:6" ht="15">
      <c r="A261" s="2" t="s">
        <v>35</v>
      </c>
      <c r="B261" s="1" t="s">
        <v>368</v>
      </c>
      <c r="C261" s="1">
        <v>2018</v>
      </c>
      <c r="D261" s="2" t="s">
        <v>6</v>
      </c>
      <c r="E261" s="2" t="s">
        <v>279</v>
      </c>
      <c r="F261" s="109">
        <v>46.6666666666667</v>
      </c>
    </row>
    <row r="262" spans="1:6" ht="15">
      <c r="A262" s="2" t="s">
        <v>35</v>
      </c>
      <c r="B262" s="1" t="s">
        <v>368</v>
      </c>
      <c r="C262" s="1">
        <v>2019</v>
      </c>
      <c r="D262" s="2" t="s">
        <v>6</v>
      </c>
      <c r="E262" s="2" t="s">
        <v>279</v>
      </c>
      <c r="F262" s="109">
        <v>46.6666666666667</v>
      </c>
    </row>
    <row r="263" spans="1:6" ht="15">
      <c r="A263" s="2" t="s">
        <v>35</v>
      </c>
      <c r="B263" s="1" t="s">
        <v>368</v>
      </c>
      <c r="C263" s="1">
        <v>2020</v>
      </c>
      <c r="D263" s="2" t="s">
        <v>6</v>
      </c>
      <c r="E263" s="2" t="s">
        <v>279</v>
      </c>
      <c r="F263" s="109">
        <v>46.6666666666667</v>
      </c>
    </row>
    <row r="264" spans="1:6" ht="15">
      <c r="A264" s="2" t="s">
        <v>35</v>
      </c>
      <c r="B264" s="1" t="s">
        <v>368</v>
      </c>
      <c r="C264" s="1">
        <v>2021</v>
      </c>
      <c r="D264" s="2" t="s">
        <v>6</v>
      </c>
      <c r="E264" s="2" t="s">
        <v>279</v>
      </c>
      <c r="F264" s="109">
        <v>53.3333333333333</v>
      </c>
    </row>
    <row r="265" spans="1:6" ht="15">
      <c r="A265" s="2" t="s">
        <v>35</v>
      </c>
      <c r="B265" s="1" t="s">
        <v>368</v>
      </c>
      <c r="C265" s="1">
        <v>2022</v>
      </c>
      <c r="D265" s="2" t="s">
        <v>6</v>
      </c>
      <c r="E265" s="2" t="s">
        <v>279</v>
      </c>
      <c r="F265" s="109">
        <v>53.3333333333333</v>
      </c>
    </row>
    <row r="266" spans="1:6" ht="15">
      <c r="A266" s="109"/>
      <c r="B266" s="109"/>
      <c r="C266" s="109"/>
      <c r="D266" s="109"/>
      <c r="E266" s="109"/>
      <c r="F266" s="109"/>
    </row>
    <row r="267" spans="1:6" ht="15">
      <c r="A267" s="109"/>
      <c r="B267" s="109"/>
      <c r="C267" s="109"/>
      <c r="D267" s="109"/>
      <c r="E267" s="109"/>
      <c r="F267" s="109"/>
    </row>
    <row r="268" spans="1:6" ht="15">
      <c r="A268" s="109"/>
      <c r="B268" s="109"/>
      <c r="C268" s="109"/>
      <c r="D268" s="109"/>
      <c r="E268" s="109"/>
      <c r="F268" s="109"/>
    </row>
    <row r="269" spans="1:6" ht="15">
      <c r="A269" s="109"/>
      <c r="B269" s="109"/>
      <c r="C269" s="109"/>
      <c r="D269" s="109"/>
      <c r="E269" s="109"/>
      <c r="F269" s="109"/>
    </row>
    <row r="270" spans="1:6" ht="15">
      <c r="A270" s="109"/>
      <c r="B270" s="109"/>
      <c r="C270" s="109"/>
      <c r="D270" s="109"/>
      <c r="E270" s="109"/>
      <c r="F270" s="109"/>
    </row>
    <row r="271" spans="1:6" ht="15">
      <c r="A271" s="109"/>
      <c r="B271" s="109"/>
      <c r="C271" s="109"/>
      <c r="D271" s="109"/>
      <c r="E271" s="109"/>
      <c r="F271" s="109"/>
    </row>
    <row r="272" spans="1:6" ht="15">
      <c r="A272" s="109"/>
      <c r="B272" s="109"/>
      <c r="C272" s="109"/>
      <c r="D272" s="109"/>
      <c r="E272" s="109"/>
      <c r="F272" s="109"/>
    </row>
    <row r="273" spans="1:6" ht="15">
      <c r="A273" s="109"/>
      <c r="B273" s="109"/>
      <c r="C273" s="109"/>
      <c r="D273" s="109"/>
      <c r="E273" s="109"/>
      <c r="F273" s="109"/>
    </row>
    <row r="274" spans="1:6" ht="15">
      <c r="A274" s="109"/>
      <c r="B274" s="109"/>
      <c r="C274" s="109"/>
      <c r="D274" s="109"/>
      <c r="E274" s="109"/>
      <c r="F274" s="109"/>
    </row>
    <row r="275" spans="1:6" ht="15">
      <c r="A275" s="109"/>
      <c r="B275" s="109"/>
      <c r="C275" s="109"/>
      <c r="D275" s="109"/>
      <c r="E275" s="109"/>
      <c r="F275" s="109"/>
    </row>
    <row r="276" spans="1:6" ht="15">
      <c r="A276" s="109"/>
      <c r="B276" s="109"/>
      <c r="C276" s="109"/>
      <c r="D276" s="109"/>
      <c r="E276" s="109"/>
      <c r="F276" s="109"/>
    </row>
    <row r="277" spans="1:6" ht="15">
      <c r="A277" s="109"/>
      <c r="B277" s="109"/>
      <c r="C277" s="109"/>
      <c r="D277" s="109"/>
      <c r="E277" s="109"/>
      <c r="F277" s="109"/>
    </row>
    <row r="278" spans="1:6" ht="15">
      <c r="A278" s="109"/>
      <c r="B278" s="109"/>
      <c r="C278" s="109"/>
      <c r="D278" s="109"/>
      <c r="E278" s="109"/>
      <c r="F278" s="109"/>
    </row>
    <row r="279" spans="1:6" ht="15">
      <c r="A279" s="109"/>
      <c r="B279" s="109"/>
      <c r="C279" s="109"/>
      <c r="D279" s="109"/>
      <c r="E279" s="109"/>
      <c r="F279" s="109"/>
    </row>
    <row r="280" spans="1:6" ht="15">
      <c r="A280" s="109"/>
      <c r="B280" s="109"/>
      <c r="C280" s="109"/>
      <c r="D280" s="109"/>
      <c r="E280" s="109"/>
      <c r="F280" s="109"/>
    </row>
    <row r="281" spans="1:6" ht="15">
      <c r="A281" s="109"/>
      <c r="B281" s="109"/>
      <c r="C281" s="109"/>
      <c r="D281" s="109"/>
      <c r="E281" s="109"/>
      <c r="F281" s="109"/>
    </row>
    <row r="282" spans="1:6" ht="15">
      <c r="A282" s="109"/>
      <c r="B282" s="109"/>
      <c r="C282" s="109"/>
      <c r="D282" s="109"/>
      <c r="E282" s="109"/>
      <c r="F282" s="109"/>
    </row>
    <row r="283" spans="1:6" ht="15">
      <c r="A283" s="109"/>
      <c r="B283" s="109"/>
      <c r="C283" s="109"/>
      <c r="D283" s="109"/>
      <c r="E283" s="109"/>
      <c r="F283" s="109"/>
    </row>
    <row r="284" spans="1:6" ht="15">
      <c r="A284" s="109"/>
      <c r="B284" s="109"/>
      <c r="C284" s="109"/>
      <c r="D284" s="109"/>
      <c r="E284" s="109"/>
      <c r="F284" s="109"/>
    </row>
    <row r="285" spans="1:6" ht="15">
      <c r="A285" s="109"/>
      <c r="B285" s="109"/>
      <c r="C285" s="109"/>
      <c r="D285" s="109"/>
      <c r="E285" s="109"/>
      <c r="F285" s="109"/>
    </row>
    <row r="286" spans="1:6" ht="15">
      <c r="A286" s="109"/>
      <c r="B286" s="109"/>
      <c r="C286" s="109"/>
      <c r="D286" s="109"/>
      <c r="E286" s="109"/>
      <c r="F286" s="109"/>
    </row>
    <row r="287" spans="1:6" ht="15">
      <c r="A287" s="109"/>
      <c r="B287" s="109"/>
      <c r="C287" s="109"/>
      <c r="D287" s="109"/>
      <c r="E287" s="109"/>
      <c r="F287" s="109"/>
    </row>
    <row r="288" spans="1:6" ht="15">
      <c r="A288" s="109"/>
      <c r="B288" s="109"/>
      <c r="C288" s="109"/>
      <c r="D288" s="109"/>
      <c r="E288" s="109"/>
      <c r="F288" s="109"/>
    </row>
    <row r="289" spans="1:6" ht="15">
      <c r="A289" s="109"/>
      <c r="B289" s="109"/>
      <c r="C289" s="109"/>
      <c r="D289" s="109"/>
      <c r="E289" s="109"/>
      <c r="F289" s="109"/>
    </row>
    <row r="290" spans="1:6" ht="15">
      <c r="A290" s="109"/>
      <c r="B290" s="109"/>
      <c r="C290" s="109"/>
      <c r="D290" s="109"/>
      <c r="E290" s="109"/>
      <c r="F290" s="109"/>
    </row>
    <row r="291" spans="1:6" ht="15">
      <c r="A291" s="109"/>
      <c r="B291" s="109"/>
      <c r="C291" s="109"/>
      <c r="D291" s="109"/>
      <c r="E291" s="109"/>
      <c r="F291" s="109"/>
    </row>
    <row r="292" spans="1:6" ht="15">
      <c r="A292" s="109"/>
      <c r="B292" s="109"/>
      <c r="C292" s="109"/>
      <c r="D292" s="109"/>
      <c r="E292" s="109"/>
      <c r="F292" s="109"/>
    </row>
    <row r="293" spans="1:6" ht="15">
      <c r="A293" s="109"/>
      <c r="B293" s="109"/>
      <c r="C293" s="109"/>
      <c r="D293" s="109"/>
      <c r="E293" s="109"/>
      <c r="F293" s="109"/>
    </row>
    <row r="294" spans="1:6" ht="15">
      <c r="A294" s="109"/>
      <c r="B294" s="109"/>
      <c r="C294" s="109"/>
      <c r="D294" s="109"/>
      <c r="E294" s="109"/>
      <c r="F294" s="109"/>
    </row>
    <row r="295" spans="1:6" ht="15">
      <c r="A295" s="109"/>
      <c r="B295" s="109"/>
      <c r="C295" s="109"/>
      <c r="D295" s="109"/>
      <c r="E295" s="109"/>
      <c r="F295" s="109"/>
    </row>
    <row r="296" spans="1:6" ht="15">
      <c r="A296" s="109"/>
      <c r="B296" s="109"/>
      <c r="C296" s="109"/>
      <c r="D296" s="109"/>
      <c r="E296" s="109"/>
      <c r="F296" s="109"/>
    </row>
    <row r="297" spans="1:6" ht="15">
      <c r="A297" s="109"/>
      <c r="B297" s="109"/>
      <c r="C297" s="109"/>
      <c r="D297" s="109"/>
      <c r="E297" s="109"/>
      <c r="F297" s="109"/>
    </row>
    <row r="298" spans="1:6" ht="15">
      <c r="A298" s="109"/>
      <c r="B298" s="109"/>
      <c r="C298" s="109"/>
      <c r="D298" s="109"/>
      <c r="E298" s="109"/>
      <c r="F298" s="109"/>
    </row>
    <row r="299" spans="1:6" ht="15">
      <c r="A299" s="109"/>
      <c r="B299" s="109"/>
      <c r="C299" s="109"/>
      <c r="D299" s="109"/>
      <c r="E299" s="109"/>
      <c r="F299" s="109"/>
    </row>
    <row r="300" spans="1:6" ht="15">
      <c r="A300" s="109"/>
      <c r="B300" s="109"/>
      <c r="C300" s="109"/>
      <c r="D300" s="109"/>
      <c r="E300" s="109"/>
      <c r="F300" s="109"/>
    </row>
    <row r="301" spans="1:6" ht="15">
      <c r="A301" s="109"/>
      <c r="B301" s="109"/>
      <c r="C301" s="109"/>
      <c r="D301" s="109"/>
      <c r="E301" s="109"/>
      <c r="F301" s="109"/>
    </row>
    <row r="302" spans="1:6" ht="15">
      <c r="A302" s="109"/>
      <c r="B302" s="109"/>
      <c r="C302" s="109"/>
      <c r="D302" s="109"/>
      <c r="E302" s="109"/>
      <c r="F302" s="109"/>
    </row>
    <row r="303" spans="1:6" ht="15">
      <c r="A303" s="109"/>
      <c r="B303" s="109"/>
      <c r="C303" s="109"/>
      <c r="D303" s="109"/>
      <c r="E303" s="109"/>
      <c r="F303" s="109"/>
    </row>
    <row r="304" spans="1:6" ht="15">
      <c r="A304" s="109"/>
      <c r="B304" s="109"/>
      <c r="C304" s="109"/>
      <c r="D304" s="109"/>
      <c r="E304" s="109"/>
      <c r="F304" s="109"/>
    </row>
    <row r="305" spans="1:6" ht="15">
      <c r="A305" s="109"/>
      <c r="B305" s="109"/>
      <c r="C305" s="109"/>
      <c r="D305" s="109"/>
      <c r="E305" s="109"/>
      <c r="F305" s="109"/>
    </row>
    <row r="306" spans="1:6" ht="15">
      <c r="A306" s="109"/>
      <c r="B306" s="109"/>
      <c r="C306" s="109"/>
      <c r="D306" s="109"/>
      <c r="E306" s="109"/>
      <c r="F306" s="109"/>
    </row>
    <row r="307" spans="1:6" ht="15">
      <c r="A307" s="109"/>
      <c r="B307" s="109"/>
      <c r="C307" s="109"/>
      <c r="D307" s="109"/>
      <c r="E307" s="109"/>
      <c r="F307" s="109"/>
    </row>
    <row r="308" spans="1:6" ht="15">
      <c r="A308" s="109"/>
      <c r="B308" s="109"/>
      <c r="C308" s="109"/>
      <c r="D308" s="109"/>
      <c r="E308" s="109"/>
      <c r="F308" s="109"/>
    </row>
    <row r="309" spans="1:6" ht="15">
      <c r="A309" s="109"/>
      <c r="B309" s="109"/>
      <c r="C309" s="109"/>
      <c r="D309" s="109"/>
      <c r="E309" s="109"/>
      <c r="F309" s="109"/>
    </row>
    <row r="310" spans="1:6" ht="15">
      <c r="A310" s="109"/>
      <c r="B310" s="109"/>
      <c r="C310" s="109"/>
      <c r="D310" s="109"/>
      <c r="E310" s="109"/>
      <c r="F310" s="109"/>
    </row>
    <row r="311" spans="1:6" ht="15">
      <c r="A311" s="109"/>
      <c r="B311" s="109"/>
      <c r="C311" s="109"/>
      <c r="D311" s="109"/>
      <c r="E311" s="109"/>
      <c r="F311" s="109"/>
    </row>
    <row r="312" spans="1:6" ht="15">
      <c r="A312" s="109"/>
      <c r="B312" s="109"/>
      <c r="C312" s="109"/>
      <c r="D312" s="109"/>
      <c r="E312" s="109"/>
      <c r="F312" s="109"/>
    </row>
    <row r="313" spans="1:6" ht="15">
      <c r="A313" s="109"/>
      <c r="B313" s="109"/>
      <c r="C313" s="109"/>
      <c r="D313" s="109"/>
      <c r="E313" s="109"/>
      <c r="F313" s="109"/>
    </row>
    <row r="314" spans="1:6" ht="15">
      <c r="A314" s="109"/>
      <c r="B314" s="109"/>
      <c r="C314" s="109"/>
      <c r="D314" s="109"/>
      <c r="E314" s="109"/>
      <c r="F314" s="109"/>
    </row>
    <row r="315" spans="1:6" ht="15">
      <c r="A315" s="109"/>
      <c r="B315" s="109"/>
      <c r="C315" s="109"/>
      <c r="D315" s="109"/>
      <c r="E315" s="109"/>
      <c r="F315" s="109"/>
    </row>
    <row r="316" spans="1:6" ht="15">
      <c r="A316" s="109"/>
      <c r="B316" s="109"/>
      <c r="C316" s="109"/>
      <c r="D316" s="109"/>
      <c r="E316" s="109"/>
      <c r="F316" s="109"/>
    </row>
    <row r="317" spans="1:6" ht="15">
      <c r="A317" s="109"/>
      <c r="B317" s="109"/>
      <c r="C317" s="109"/>
      <c r="D317" s="109"/>
      <c r="E317" s="109"/>
      <c r="F317" s="109"/>
    </row>
    <row r="318" spans="1:6" ht="15">
      <c r="A318" s="109"/>
      <c r="B318" s="109"/>
      <c r="C318" s="109"/>
      <c r="D318" s="109"/>
      <c r="E318" s="109"/>
      <c r="F318" s="109"/>
    </row>
    <row r="319" spans="1:6" ht="15">
      <c r="A319" s="109"/>
      <c r="B319" s="109"/>
      <c r="C319" s="109"/>
      <c r="D319" s="109"/>
      <c r="E319" s="109"/>
      <c r="F319" s="109"/>
    </row>
    <row r="320" spans="1:6" ht="15">
      <c r="A320" s="109"/>
      <c r="B320" s="109"/>
      <c r="C320" s="109"/>
      <c r="D320" s="109"/>
      <c r="E320" s="109"/>
      <c r="F320" s="109"/>
    </row>
    <row r="321" spans="1:6" ht="15">
      <c r="A321" s="109"/>
      <c r="B321" s="109"/>
      <c r="C321" s="109"/>
      <c r="D321" s="109"/>
      <c r="E321" s="109"/>
      <c r="F321" s="109"/>
    </row>
    <row r="322" spans="1:6" ht="15">
      <c r="A322" s="109"/>
      <c r="B322" s="109"/>
      <c r="C322" s="109"/>
      <c r="D322" s="109"/>
      <c r="E322" s="109"/>
      <c r="F322" s="109"/>
    </row>
    <row r="323" spans="1:6" ht="15">
      <c r="A323" s="109"/>
      <c r="B323" s="109"/>
      <c r="C323" s="109"/>
      <c r="D323" s="109"/>
      <c r="E323" s="109"/>
      <c r="F323" s="109"/>
    </row>
    <row r="324" spans="1:6" ht="15">
      <c r="A324" s="109"/>
      <c r="B324" s="109"/>
      <c r="C324" s="109"/>
      <c r="D324" s="109"/>
      <c r="E324" s="109"/>
      <c r="F324" s="109"/>
    </row>
    <row r="325" spans="1:6" ht="15">
      <c r="A325" s="109"/>
      <c r="B325" s="109"/>
      <c r="C325" s="109"/>
      <c r="D325" s="109"/>
      <c r="E325" s="109"/>
      <c r="F325" s="109"/>
    </row>
    <row r="326" spans="1:6" ht="15">
      <c r="A326" s="109"/>
      <c r="B326" s="109"/>
      <c r="C326" s="109"/>
      <c r="D326" s="109"/>
      <c r="E326" s="109"/>
      <c r="F326" s="109"/>
    </row>
    <row r="327" spans="1:6" ht="15">
      <c r="A327" s="109"/>
      <c r="B327" s="109"/>
      <c r="C327" s="109"/>
      <c r="D327" s="109"/>
      <c r="E327" s="109"/>
      <c r="F327" s="109"/>
    </row>
    <row r="328" spans="1:6" ht="15">
      <c r="A328" s="109"/>
      <c r="B328" s="109"/>
      <c r="C328" s="109"/>
      <c r="D328" s="109"/>
      <c r="E328" s="109"/>
      <c r="F328" s="109"/>
    </row>
    <row r="329" spans="1:6" ht="15">
      <c r="A329" s="109"/>
      <c r="B329" s="109"/>
      <c r="C329" s="109"/>
      <c r="D329" s="109"/>
      <c r="E329" s="109"/>
      <c r="F329" s="109"/>
    </row>
    <row r="330" spans="1:6" ht="15">
      <c r="A330" s="109"/>
      <c r="B330" s="109"/>
      <c r="C330" s="109"/>
      <c r="D330" s="109"/>
      <c r="E330" s="109"/>
      <c r="F330" s="109"/>
    </row>
    <row r="331" spans="1:6" ht="15">
      <c r="A331" s="109"/>
      <c r="B331" s="109"/>
      <c r="C331" s="109"/>
      <c r="D331" s="109"/>
      <c r="E331" s="109"/>
      <c r="F331" s="109"/>
    </row>
    <row r="332" spans="1:6" ht="15">
      <c r="A332" s="109"/>
      <c r="B332" s="109"/>
      <c r="C332" s="109"/>
      <c r="D332" s="109"/>
      <c r="E332" s="109"/>
      <c r="F332" s="109"/>
    </row>
    <row r="333" spans="1:6" ht="15">
      <c r="A333" s="109"/>
      <c r="B333" s="109"/>
      <c r="C333" s="109"/>
      <c r="D333" s="109"/>
      <c r="E333" s="109"/>
      <c r="F333" s="109"/>
    </row>
    <row r="334" spans="1:6" ht="15">
      <c r="A334" s="109"/>
      <c r="B334" s="109"/>
      <c r="C334" s="109"/>
      <c r="D334" s="109"/>
      <c r="E334" s="109"/>
      <c r="F334" s="109"/>
    </row>
    <row r="335" spans="1:6" ht="15">
      <c r="A335" s="109"/>
      <c r="B335" s="109"/>
      <c r="C335" s="109"/>
      <c r="D335" s="109"/>
      <c r="E335" s="109"/>
      <c r="F335" s="109"/>
    </row>
    <row r="336" spans="1:6" ht="15">
      <c r="A336" s="109"/>
      <c r="B336" s="109"/>
      <c r="C336" s="109"/>
      <c r="D336" s="109"/>
      <c r="E336" s="109"/>
      <c r="F336" s="109"/>
    </row>
    <row r="337" spans="1:6" ht="15">
      <c r="A337" s="109"/>
      <c r="B337" s="109"/>
      <c r="C337" s="109"/>
      <c r="D337" s="109"/>
      <c r="E337" s="109"/>
      <c r="F337" s="109"/>
    </row>
    <row r="338" spans="1:6" ht="15">
      <c r="A338" s="109"/>
      <c r="B338" s="109"/>
      <c r="C338" s="109"/>
      <c r="D338" s="109"/>
      <c r="E338" s="109"/>
      <c r="F338" s="109"/>
    </row>
    <row r="339" spans="1:6" ht="15">
      <c r="A339" s="109"/>
      <c r="B339" s="109"/>
      <c r="C339" s="109"/>
      <c r="D339" s="109"/>
      <c r="E339" s="109"/>
      <c r="F339" s="109"/>
    </row>
    <row r="340" spans="1:6" ht="15">
      <c r="A340" s="109"/>
      <c r="B340" s="109"/>
      <c r="C340" s="109"/>
      <c r="D340" s="109"/>
      <c r="E340" s="109"/>
      <c r="F340" s="109"/>
    </row>
    <row r="341" spans="1:6" ht="15">
      <c r="A341" s="109"/>
      <c r="B341" s="109"/>
      <c r="C341" s="109"/>
      <c r="D341" s="109"/>
      <c r="E341" s="109"/>
      <c r="F341" s="109"/>
    </row>
    <row r="342" spans="1:6" ht="15">
      <c r="A342" s="109"/>
      <c r="B342" s="109"/>
      <c r="C342" s="109"/>
      <c r="D342" s="109"/>
      <c r="E342" s="109"/>
      <c r="F342" s="109"/>
    </row>
    <row r="343" spans="1:6" ht="15">
      <c r="A343" s="109"/>
      <c r="B343" s="109"/>
      <c r="C343" s="109"/>
      <c r="D343" s="109"/>
      <c r="E343" s="109"/>
      <c r="F343" s="109"/>
    </row>
    <row r="344" spans="1:6" ht="15">
      <c r="A344" s="109"/>
      <c r="B344" s="109"/>
      <c r="C344" s="109"/>
      <c r="D344" s="109"/>
      <c r="E344" s="109"/>
      <c r="F344" s="109"/>
    </row>
    <row r="345" spans="1:6" ht="15">
      <c r="A345" s="109"/>
      <c r="B345" s="109"/>
      <c r="C345" s="109"/>
      <c r="D345" s="109"/>
      <c r="E345" s="109"/>
      <c r="F345" s="109"/>
    </row>
    <row r="346" spans="1:6" ht="15">
      <c r="A346" s="109"/>
      <c r="B346" s="109"/>
      <c r="C346" s="109"/>
      <c r="D346" s="109"/>
      <c r="E346" s="109"/>
      <c r="F346" s="109"/>
    </row>
    <row r="347" spans="1:6" ht="15">
      <c r="A347" s="109"/>
      <c r="B347" s="109"/>
      <c r="C347" s="109"/>
      <c r="D347" s="109"/>
      <c r="E347" s="109"/>
      <c r="F347" s="109"/>
    </row>
    <row r="348" spans="1:6" ht="15">
      <c r="A348" s="109"/>
      <c r="B348" s="109"/>
      <c r="C348" s="109"/>
      <c r="D348" s="109"/>
      <c r="E348" s="109"/>
      <c r="F348" s="109"/>
    </row>
    <row r="349" spans="1:6" ht="15">
      <c r="A349" s="109"/>
      <c r="B349" s="109"/>
      <c r="C349" s="109"/>
      <c r="D349" s="109"/>
      <c r="E349" s="109"/>
      <c r="F349" s="109"/>
    </row>
    <row r="350" spans="1:6" ht="15">
      <c r="A350" s="109"/>
      <c r="B350" s="109"/>
      <c r="C350" s="109"/>
      <c r="D350" s="109"/>
      <c r="E350" s="109"/>
      <c r="F350" s="109"/>
    </row>
    <row r="351" spans="1:6" ht="15">
      <c r="A351" s="109"/>
      <c r="B351" s="109"/>
      <c r="C351" s="109"/>
      <c r="D351" s="109"/>
      <c r="E351" s="109"/>
      <c r="F351" s="109"/>
    </row>
    <row r="352" spans="1:6" ht="15">
      <c r="A352" s="109"/>
      <c r="B352" s="109"/>
      <c r="C352" s="109"/>
      <c r="D352" s="109"/>
      <c r="E352" s="109"/>
      <c r="F352" s="109"/>
    </row>
    <row r="353" spans="1:6" ht="15">
      <c r="A353" s="109"/>
      <c r="B353" s="109"/>
      <c r="C353" s="109"/>
      <c r="D353" s="109"/>
      <c r="E353" s="109"/>
      <c r="F353" s="109"/>
    </row>
    <row r="354" spans="1:6" ht="15">
      <c r="A354" s="109"/>
      <c r="B354" s="109"/>
      <c r="C354" s="109"/>
      <c r="D354" s="109"/>
      <c r="E354" s="109"/>
      <c r="F354" s="109"/>
    </row>
    <row r="355" spans="1:6" ht="15">
      <c r="A355" s="109"/>
      <c r="B355" s="109"/>
      <c r="C355" s="109"/>
      <c r="D355" s="109"/>
      <c r="E355" s="109"/>
      <c r="F355" s="109"/>
    </row>
    <row r="356" spans="1:6" ht="15">
      <c r="A356" s="109"/>
      <c r="B356" s="109"/>
      <c r="C356" s="109"/>
      <c r="D356" s="109"/>
      <c r="E356" s="109"/>
      <c r="F356" s="109"/>
    </row>
    <row r="357" spans="1:6" ht="15">
      <c r="A357" s="109"/>
      <c r="B357" s="109"/>
      <c r="C357" s="109"/>
      <c r="D357" s="109"/>
      <c r="E357" s="109"/>
      <c r="F357" s="109"/>
    </row>
    <row r="358" spans="1:6" ht="15">
      <c r="A358" s="109"/>
      <c r="B358" s="109"/>
      <c r="C358" s="109"/>
      <c r="D358" s="109"/>
      <c r="E358" s="109"/>
      <c r="F358" s="109"/>
    </row>
    <row r="359" spans="1:6" ht="15">
      <c r="A359" s="109"/>
      <c r="B359" s="109"/>
      <c r="C359" s="109"/>
      <c r="D359" s="109"/>
      <c r="E359" s="109"/>
      <c r="F359" s="109"/>
    </row>
    <row r="360" spans="1:6" ht="15">
      <c r="A360" s="109"/>
      <c r="B360" s="109"/>
      <c r="C360" s="109"/>
      <c r="D360" s="109"/>
      <c r="E360" s="109"/>
      <c r="F360" s="109"/>
    </row>
    <row r="361" spans="1:6" ht="15">
      <c r="A361" s="109"/>
      <c r="B361" s="109"/>
      <c r="C361" s="109"/>
      <c r="D361" s="109"/>
      <c r="E361" s="109"/>
      <c r="F361" s="109"/>
    </row>
    <row r="362" spans="1:6" ht="15">
      <c r="A362" s="109"/>
      <c r="B362" s="109"/>
      <c r="C362" s="109"/>
      <c r="D362" s="109"/>
      <c r="E362" s="109"/>
      <c r="F362" s="109"/>
    </row>
    <row r="363" spans="1:6" ht="15">
      <c r="A363" s="109"/>
      <c r="B363" s="109"/>
      <c r="C363" s="109"/>
      <c r="D363" s="109"/>
      <c r="E363" s="109"/>
      <c r="F363" s="109"/>
    </row>
    <row r="364" spans="1:6" ht="15">
      <c r="A364" s="109"/>
      <c r="B364" s="109"/>
      <c r="C364" s="109"/>
      <c r="D364" s="109"/>
      <c r="E364" s="109"/>
      <c r="F364" s="109"/>
    </row>
    <row r="365" spans="1:6" ht="15">
      <c r="A365" s="109"/>
      <c r="B365" s="109"/>
      <c r="C365" s="109"/>
      <c r="D365" s="109"/>
      <c r="E365" s="109"/>
      <c r="F365" s="109"/>
    </row>
    <row r="366" spans="1:6" ht="15">
      <c r="A366" s="109"/>
      <c r="B366" s="109"/>
      <c r="C366" s="109"/>
      <c r="D366" s="109"/>
      <c r="E366" s="109"/>
      <c r="F366" s="109"/>
    </row>
    <row r="367" spans="1:6" ht="15">
      <c r="A367" s="109"/>
      <c r="B367" s="109"/>
      <c r="C367" s="109"/>
      <c r="D367" s="109"/>
      <c r="E367" s="109"/>
      <c r="F367" s="109"/>
    </row>
    <row r="368" spans="1:6" ht="15">
      <c r="A368" s="109"/>
      <c r="B368" s="109"/>
      <c r="C368" s="109"/>
      <c r="D368" s="109"/>
      <c r="E368" s="109"/>
      <c r="F368" s="109"/>
    </row>
    <row r="369" spans="1:6" ht="15">
      <c r="A369" s="109"/>
      <c r="B369" s="109"/>
      <c r="C369" s="109"/>
      <c r="D369" s="109"/>
      <c r="E369" s="109"/>
      <c r="F369" s="109"/>
    </row>
    <row r="370" spans="1:6" ht="15">
      <c r="A370" s="109"/>
      <c r="B370" s="109"/>
      <c r="C370" s="109"/>
      <c r="D370" s="109"/>
      <c r="E370" s="109"/>
      <c r="F370" s="109"/>
    </row>
    <row r="371" spans="1:6" ht="15">
      <c r="A371" s="109"/>
      <c r="B371" s="109"/>
      <c r="C371" s="109"/>
      <c r="D371" s="109"/>
      <c r="E371" s="109"/>
      <c r="F371" s="109"/>
    </row>
    <row r="372" spans="1:6" ht="15">
      <c r="A372" s="109"/>
      <c r="B372" s="109"/>
      <c r="C372" s="109"/>
      <c r="D372" s="109"/>
      <c r="E372" s="109"/>
      <c r="F372" s="109"/>
    </row>
    <row r="373" spans="1:6" ht="15">
      <c r="A373" s="109"/>
      <c r="B373" s="109"/>
      <c r="C373" s="109"/>
      <c r="D373" s="109"/>
      <c r="E373" s="109"/>
      <c r="F373" s="109"/>
    </row>
    <row r="374" spans="1:6" ht="15">
      <c r="A374" s="109"/>
      <c r="B374" s="109"/>
      <c r="C374" s="109"/>
      <c r="D374" s="109"/>
      <c r="E374" s="109"/>
      <c r="F374" s="109"/>
    </row>
    <row r="375" spans="1:6" ht="15">
      <c r="A375" s="109"/>
      <c r="B375" s="109"/>
      <c r="C375" s="109"/>
      <c r="D375" s="109"/>
      <c r="E375" s="109"/>
      <c r="F375" s="109"/>
    </row>
    <row r="376" spans="1:6" ht="15">
      <c r="A376" s="109"/>
      <c r="B376" s="109"/>
      <c r="C376" s="109"/>
      <c r="D376" s="109"/>
      <c r="E376" s="109"/>
      <c r="F376" s="109"/>
    </row>
    <row r="377" spans="1:6" ht="15">
      <c r="A377" s="109"/>
      <c r="B377" s="109"/>
      <c r="C377" s="109"/>
      <c r="D377" s="109"/>
      <c r="E377" s="109"/>
      <c r="F377" s="109"/>
    </row>
    <row r="378" spans="1:6" ht="15">
      <c r="A378" s="109"/>
      <c r="B378" s="109"/>
      <c r="C378" s="109"/>
      <c r="D378" s="109"/>
      <c r="E378" s="109"/>
      <c r="F378" s="109"/>
    </row>
    <row r="379" spans="1:6" ht="15">
      <c r="A379" s="109"/>
      <c r="B379" s="109"/>
      <c r="C379" s="109"/>
      <c r="D379" s="109"/>
      <c r="E379" s="109"/>
      <c r="F379" s="109"/>
    </row>
    <row r="380" spans="1:6" ht="15">
      <c r="A380" s="109"/>
      <c r="B380" s="109"/>
      <c r="C380" s="109"/>
      <c r="D380" s="109"/>
      <c r="E380" s="109"/>
      <c r="F380" s="109"/>
    </row>
    <row r="381" spans="1:6" ht="15">
      <c r="A381" s="109"/>
      <c r="B381" s="109"/>
      <c r="C381" s="109"/>
      <c r="D381" s="109"/>
      <c r="E381" s="109"/>
      <c r="F381" s="109"/>
    </row>
    <row r="382" spans="1:6" ht="15">
      <c r="A382" s="109"/>
      <c r="B382" s="109"/>
      <c r="C382" s="109"/>
      <c r="D382" s="109"/>
      <c r="E382" s="109"/>
      <c r="F382" s="109"/>
    </row>
    <row r="383" spans="1:6" ht="15">
      <c r="A383" s="109"/>
      <c r="B383" s="109"/>
      <c r="C383" s="109"/>
      <c r="D383" s="109"/>
      <c r="E383" s="109"/>
      <c r="F383" s="109"/>
    </row>
    <row r="384" spans="1:6" ht="15">
      <c r="A384" s="109"/>
      <c r="B384" s="109"/>
      <c r="C384" s="109"/>
      <c r="D384" s="109"/>
      <c r="E384" s="109"/>
      <c r="F384" s="109"/>
    </row>
    <row r="385" spans="1:6" ht="15">
      <c r="A385" s="109"/>
      <c r="B385" s="109"/>
      <c r="C385" s="109"/>
      <c r="D385" s="109"/>
      <c r="E385" s="109"/>
      <c r="F385" s="109"/>
    </row>
    <row r="386" spans="1:6" ht="15">
      <c r="A386" s="109"/>
      <c r="B386" s="109"/>
      <c r="C386" s="109"/>
      <c r="D386" s="109"/>
      <c r="E386" s="109"/>
      <c r="F386" s="109"/>
    </row>
    <row r="387" spans="1:6" ht="15">
      <c r="A387" s="109"/>
      <c r="B387" s="109"/>
      <c r="C387" s="109"/>
      <c r="D387" s="109"/>
      <c r="E387" s="109"/>
      <c r="F387" s="109"/>
    </row>
    <row r="388" spans="1:6" ht="15">
      <c r="A388" s="109"/>
      <c r="B388" s="109"/>
      <c r="C388" s="109"/>
      <c r="D388" s="109"/>
      <c r="E388" s="109"/>
      <c r="F388" s="109"/>
    </row>
    <row r="389" spans="1:6" ht="15">
      <c r="A389" s="109"/>
      <c r="B389" s="109"/>
      <c r="C389" s="109"/>
      <c r="D389" s="109"/>
      <c r="E389" s="109"/>
      <c r="F389" s="109"/>
    </row>
    <row r="390" spans="1:6" ht="15">
      <c r="A390" s="109"/>
      <c r="B390" s="109"/>
      <c r="C390" s="109"/>
      <c r="D390" s="109"/>
      <c r="E390" s="109"/>
      <c r="F390" s="109"/>
    </row>
    <row r="391" spans="1:6" ht="15">
      <c r="A391" s="109"/>
      <c r="B391" s="109"/>
      <c r="C391" s="109"/>
      <c r="D391" s="109"/>
      <c r="E391" s="109"/>
      <c r="F391" s="109"/>
    </row>
    <row r="392" spans="1:6" ht="15">
      <c r="A392" s="109"/>
      <c r="B392" s="109"/>
      <c r="C392" s="109"/>
      <c r="D392" s="109"/>
      <c r="E392" s="109"/>
      <c r="F392" s="109"/>
    </row>
    <row r="393" spans="1:6" ht="15">
      <c r="A393" s="109"/>
      <c r="B393" s="109"/>
      <c r="C393" s="109"/>
      <c r="D393" s="109"/>
      <c r="E393" s="109"/>
      <c r="F393" s="109"/>
    </row>
    <row r="394" spans="1:6" ht="15">
      <c r="A394" s="109"/>
      <c r="B394" s="109"/>
      <c r="C394" s="109"/>
      <c r="D394" s="109"/>
      <c r="E394" s="109"/>
      <c r="F394" s="109"/>
    </row>
    <row r="395" spans="1:6" ht="15">
      <c r="A395" s="109"/>
      <c r="B395" s="109"/>
      <c r="C395" s="109"/>
      <c r="D395" s="109"/>
      <c r="E395" s="109"/>
      <c r="F395" s="109"/>
    </row>
    <row r="396" spans="1:6" ht="15">
      <c r="A396" s="109"/>
      <c r="B396" s="109"/>
      <c r="C396" s="109"/>
      <c r="D396" s="109"/>
      <c r="E396" s="109"/>
      <c r="F396" s="109"/>
    </row>
    <row r="397" spans="1:6" ht="15">
      <c r="A397" s="109"/>
      <c r="B397" s="109"/>
      <c r="C397" s="109"/>
      <c r="D397" s="109"/>
      <c r="E397" s="109"/>
      <c r="F397" s="109"/>
    </row>
    <row r="398" spans="1:6" ht="15">
      <c r="A398" s="109"/>
      <c r="B398" s="109"/>
      <c r="C398" s="109"/>
      <c r="D398" s="109"/>
      <c r="E398" s="109"/>
      <c r="F398" s="109"/>
    </row>
    <row r="399" spans="1:6" ht="15">
      <c r="A399" s="109"/>
      <c r="B399" s="109"/>
      <c r="C399" s="109"/>
      <c r="D399" s="109"/>
      <c r="E399" s="109"/>
      <c r="F399" s="109"/>
    </row>
    <row r="400" spans="1:6" ht="15">
      <c r="A400" s="109"/>
      <c r="B400" s="109"/>
      <c r="C400" s="109"/>
      <c r="D400" s="109"/>
      <c r="E400" s="109"/>
      <c r="F400" s="109"/>
    </row>
    <row r="401" spans="1:6" ht="15">
      <c r="A401" s="109"/>
      <c r="B401" s="109"/>
      <c r="C401" s="109"/>
      <c r="D401" s="109"/>
      <c r="E401" s="109"/>
      <c r="F401" s="109"/>
    </row>
    <row r="402" spans="1:6" ht="15">
      <c r="A402" s="109"/>
      <c r="B402" s="109"/>
      <c r="C402" s="109"/>
      <c r="D402" s="109"/>
      <c r="E402" s="109"/>
      <c r="F402" s="109"/>
    </row>
    <row r="403" spans="1:6" ht="15">
      <c r="A403" s="109"/>
      <c r="B403" s="109"/>
      <c r="C403" s="109"/>
      <c r="D403" s="109"/>
      <c r="E403" s="109"/>
      <c r="F403" s="109"/>
    </row>
    <row r="404" spans="1:6" ht="15">
      <c r="A404" s="109"/>
      <c r="B404" s="109"/>
      <c r="C404" s="109"/>
      <c r="D404" s="109"/>
      <c r="E404" s="109"/>
      <c r="F404" s="109"/>
    </row>
    <row r="405" spans="1:6" ht="15">
      <c r="A405" s="109"/>
      <c r="B405" s="109"/>
      <c r="C405" s="109"/>
      <c r="D405" s="109"/>
      <c r="E405" s="109"/>
      <c r="F405" s="109"/>
    </row>
    <row r="406" spans="1:6" ht="15">
      <c r="A406" s="109"/>
      <c r="B406" s="109"/>
      <c r="C406" s="109"/>
      <c r="D406" s="109"/>
      <c r="E406" s="109"/>
      <c r="F406" s="109"/>
    </row>
    <row r="407" spans="1:6" ht="15">
      <c r="A407" s="109"/>
      <c r="B407" s="109"/>
      <c r="C407" s="109"/>
      <c r="D407" s="109"/>
      <c r="E407" s="109"/>
      <c r="F407" s="109"/>
    </row>
    <row r="408" spans="1:6" ht="15">
      <c r="A408" s="109"/>
      <c r="B408" s="109"/>
      <c r="C408" s="109"/>
      <c r="D408" s="109"/>
      <c r="E408" s="109"/>
      <c r="F408" s="109"/>
    </row>
    <row r="409" spans="1:6" ht="15">
      <c r="A409" s="109"/>
      <c r="B409" s="109"/>
      <c r="C409" s="109"/>
      <c r="D409" s="109"/>
      <c r="E409" s="109"/>
      <c r="F409" s="109"/>
    </row>
    <row r="410" spans="1:6" ht="15">
      <c r="A410" s="109"/>
      <c r="B410" s="109"/>
      <c r="C410" s="109"/>
      <c r="D410" s="109"/>
      <c r="E410" s="109"/>
      <c r="F410" s="109"/>
    </row>
    <row r="411" spans="1:6" ht="15">
      <c r="A411" s="109"/>
      <c r="B411" s="109"/>
      <c r="C411" s="109"/>
      <c r="D411" s="109"/>
      <c r="E411" s="109"/>
      <c r="F411" s="109"/>
    </row>
    <row r="412" spans="1:6" ht="15">
      <c r="A412" s="109"/>
      <c r="B412" s="109"/>
      <c r="C412" s="109"/>
      <c r="D412" s="109"/>
      <c r="E412" s="109"/>
      <c r="F412" s="109"/>
    </row>
    <row r="413" spans="1:6" ht="15">
      <c r="A413" s="109"/>
      <c r="B413" s="109"/>
      <c r="C413" s="109"/>
      <c r="D413" s="109"/>
      <c r="E413" s="109"/>
      <c r="F413" s="109"/>
    </row>
    <row r="414" spans="1:6" ht="15">
      <c r="A414" s="109"/>
      <c r="B414" s="109"/>
      <c r="C414" s="109"/>
      <c r="D414" s="109"/>
      <c r="E414" s="109"/>
      <c r="F414" s="109"/>
    </row>
    <row r="415" spans="1:6" ht="15">
      <c r="A415" s="109"/>
      <c r="B415" s="109"/>
      <c r="C415" s="109"/>
      <c r="D415" s="109"/>
      <c r="E415" s="109"/>
      <c r="F415" s="109"/>
    </row>
    <row r="416" spans="1:6" ht="15">
      <c r="A416" s="109"/>
      <c r="B416" s="109"/>
      <c r="C416" s="109"/>
      <c r="D416" s="109"/>
      <c r="E416" s="109"/>
      <c r="F416" s="109"/>
    </row>
    <row r="417" spans="1:6" ht="15">
      <c r="A417" s="109"/>
      <c r="B417" s="109"/>
      <c r="C417" s="109"/>
      <c r="D417" s="109"/>
      <c r="E417" s="109"/>
      <c r="F417" s="109"/>
    </row>
    <row r="418" spans="1:6" ht="15">
      <c r="A418" s="109"/>
      <c r="B418" s="109"/>
      <c r="C418" s="109"/>
      <c r="D418" s="109"/>
      <c r="E418" s="109"/>
      <c r="F418" s="109"/>
    </row>
    <row r="419" spans="1:6" ht="15">
      <c r="A419" s="109"/>
      <c r="B419" s="109"/>
      <c r="C419" s="109"/>
      <c r="D419" s="109"/>
      <c r="E419" s="109"/>
      <c r="F419" s="109"/>
    </row>
    <row r="420" spans="1:6" ht="15">
      <c r="A420" s="109"/>
      <c r="B420" s="109"/>
      <c r="C420" s="109"/>
      <c r="D420" s="109"/>
      <c r="E420" s="109"/>
      <c r="F420" s="109"/>
    </row>
    <row r="421" spans="1:6" ht="15">
      <c r="A421" s="109"/>
      <c r="B421" s="109"/>
      <c r="C421" s="109"/>
      <c r="D421" s="109"/>
      <c r="E421" s="109"/>
      <c r="F421" s="109"/>
    </row>
    <row r="422" spans="1:6" ht="15">
      <c r="A422" s="109"/>
      <c r="B422" s="109"/>
      <c r="C422" s="109"/>
      <c r="D422" s="109"/>
      <c r="E422" s="109"/>
      <c r="F422" s="109"/>
    </row>
    <row r="423" spans="1:6" ht="15">
      <c r="A423" s="109"/>
      <c r="B423" s="109"/>
      <c r="C423" s="109"/>
      <c r="D423" s="109"/>
      <c r="E423" s="109"/>
      <c r="F423" s="109"/>
    </row>
    <row r="424" spans="1:6" ht="15">
      <c r="A424" s="109"/>
      <c r="B424" s="109"/>
      <c r="C424" s="109"/>
      <c r="D424" s="109"/>
      <c r="E424" s="109"/>
      <c r="F424" s="109"/>
    </row>
    <row r="425" spans="1:6" ht="15">
      <c r="A425" s="109"/>
      <c r="B425" s="109"/>
      <c r="C425" s="109"/>
      <c r="D425" s="109"/>
      <c r="E425" s="109"/>
      <c r="F425" s="109"/>
    </row>
    <row r="426" spans="1:6" ht="15">
      <c r="A426" s="109"/>
      <c r="B426" s="109"/>
      <c r="C426" s="109"/>
      <c r="D426" s="109"/>
      <c r="E426" s="109"/>
      <c r="F426" s="109"/>
    </row>
    <row r="427" spans="1:6" ht="15">
      <c r="A427" s="109"/>
      <c r="B427" s="109"/>
      <c r="C427" s="109"/>
      <c r="D427" s="109"/>
      <c r="E427" s="109"/>
      <c r="F427" s="109"/>
    </row>
    <row r="428" spans="1:6" ht="15">
      <c r="A428" s="109"/>
      <c r="B428" s="109"/>
      <c r="C428" s="109"/>
      <c r="D428" s="109"/>
      <c r="E428" s="109"/>
      <c r="F428" s="109"/>
    </row>
    <row r="429" spans="1:6" ht="15">
      <c r="A429" s="109"/>
      <c r="B429" s="109"/>
      <c r="C429" s="109"/>
      <c r="D429" s="109"/>
      <c r="E429" s="109"/>
      <c r="F429" s="109"/>
    </row>
    <row r="430" spans="1:6" ht="15">
      <c r="A430" s="109"/>
      <c r="B430" s="109"/>
      <c r="C430" s="109"/>
      <c r="D430" s="109"/>
      <c r="E430" s="109"/>
      <c r="F430" s="109"/>
    </row>
    <row r="431" spans="1:6" ht="15">
      <c r="A431" s="109"/>
      <c r="B431" s="109"/>
      <c r="C431" s="109"/>
      <c r="D431" s="109"/>
      <c r="E431" s="109"/>
      <c r="F431" s="109"/>
    </row>
    <row r="432" spans="1:6" ht="15">
      <c r="A432" s="109"/>
      <c r="B432" s="109"/>
      <c r="C432" s="109"/>
      <c r="D432" s="109"/>
      <c r="E432" s="109"/>
      <c r="F432" s="109"/>
    </row>
    <row r="433" spans="1:6" ht="15">
      <c r="A433" s="109"/>
      <c r="B433" s="109"/>
      <c r="C433" s="109"/>
      <c r="D433" s="109"/>
      <c r="E433" s="109"/>
      <c r="F433" s="109"/>
    </row>
    <row r="434" spans="1:6" ht="15">
      <c r="A434" s="109"/>
      <c r="B434" s="109"/>
      <c r="C434" s="109"/>
      <c r="D434" s="109"/>
      <c r="E434" s="109"/>
      <c r="F434" s="109"/>
    </row>
    <row r="435" spans="1:6" ht="15">
      <c r="A435" s="109"/>
      <c r="B435" s="109"/>
      <c r="C435" s="109"/>
      <c r="D435" s="109"/>
      <c r="E435" s="109"/>
      <c r="F435" s="109"/>
    </row>
    <row r="436" spans="1:6" ht="15">
      <c r="A436" s="109"/>
      <c r="B436" s="109"/>
      <c r="C436" s="109"/>
      <c r="D436" s="109"/>
      <c r="E436" s="109"/>
      <c r="F436" s="109"/>
    </row>
    <row r="437" spans="1:6" ht="15">
      <c r="A437" s="109"/>
      <c r="B437" s="109"/>
      <c r="C437" s="109"/>
      <c r="D437" s="109"/>
      <c r="E437" s="109"/>
      <c r="F437" s="109"/>
    </row>
    <row r="438" spans="1:6" ht="15">
      <c r="A438" s="109"/>
      <c r="B438" s="109"/>
      <c r="C438" s="109"/>
      <c r="D438" s="109"/>
      <c r="E438" s="109"/>
      <c r="F438" s="109"/>
    </row>
    <row r="439" spans="1:6" ht="15">
      <c r="A439" s="109"/>
      <c r="B439" s="109"/>
      <c r="C439" s="109"/>
      <c r="D439" s="109"/>
      <c r="E439" s="109"/>
      <c r="F439" s="109"/>
    </row>
    <row r="440" spans="1:6" ht="15">
      <c r="A440" s="109"/>
      <c r="B440" s="109"/>
      <c r="C440" s="109"/>
      <c r="D440" s="109"/>
      <c r="E440" s="109"/>
      <c r="F440" s="109"/>
    </row>
    <row r="441" spans="1:6" ht="15">
      <c r="A441" s="109"/>
      <c r="B441" s="109"/>
      <c r="C441" s="109"/>
      <c r="D441" s="109"/>
      <c r="E441" s="109"/>
      <c r="F441" s="109"/>
    </row>
    <row r="442" spans="1:6" ht="15">
      <c r="A442" s="109"/>
      <c r="B442" s="109"/>
      <c r="C442" s="109"/>
      <c r="D442" s="109"/>
      <c r="E442" s="109"/>
      <c r="F442" s="109"/>
    </row>
    <row r="443" spans="1:6" ht="15">
      <c r="A443" s="109"/>
      <c r="B443" s="109"/>
      <c r="C443" s="109"/>
      <c r="D443" s="109"/>
      <c r="E443" s="109"/>
      <c r="F443" s="109"/>
    </row>
    <row r="444" spans="1:6" ht="15">
      <c r="A444" s="109"/>
      <c r="B444" s="109"/>
      <c r="C444" s="109"/>
      <c r="D444" s="109"/>
      <c r="E444" s="109"/>
      <c r="F444" s="109"/>
    </row>
    <row r="445" spans="1:6" ht="15">
      <c r="A445" s="109"/>
      <c r="B445" s="109"/>
      <c r="C445" s="109"/>
      <c r="D445" s="109"/>
      <c r="E445" s="109"/>
      <c r="F445" s="109"/>
    </row>
    <row r="446" spans="1:6" ht="15">
      <c r="A446" s="109"/>
      <c r="B446" s="109"/>
      <c r="C446" s="109"/>
      <c r="D446" s="109"/>
      <c r="E446" s="109"/>
      <c r="F446" s="109"/>
    </row>
    <row r="447" spans="1:6" ht="15">
      <c r="A447" s="109"/>
      <c r="B447" s="109"/>
      <c r="C447" s="109"/>
      <c r="D447" s="109"/>
      <c r="E447" s="109"/>
      <c r="F447" s="109"/>
    </row>
    <row r="448" spans="1:6" ht="15">
      <c r="A448" s="109"/>
      <c r="B448" s="109"/>
      <c r="C448" s="109"/>
      <c r="D448" s="109"/>
      <c r="E448" s="109"/>
      <c r="F448" s="109"/>
    </row>
    <row r="449" spans="1:6" ht="15">
      <c r="A449" s="109"/>
      <c r="B449" s="109"/>
      <c r="C449" s="109"/>
      <c r="D449" s="109"/>
      <c r="E449" s="109"/>
      <c r="F449" s="109"/>
    </row>
    <row r="450" spans="1:6" ht="15">
      <c r="A450" s="109"/>
      <c r="B450" s="109"/>
      <c r="C450" s="109"/>
      <c r="D450" s="109"/>
      <c r="E450" s="109"/>
      <c r="F450" s="109"/>
    </row>
    <row r="451" spans="1:6" ht="15">
      <c r="A451" s="109"/>
      <c r="B451" s="109"/>
      <c r="C451" s="109"/>
      <c r="D451" s="109"/>
      <c r="E451" s="109"/>
      <c r="F451" s="109"/>
    </row>
    <row r="452" spans="1:6" ht="15">
      <c r="A452" s="109"/>
      <c r="B452" s="109"/>
      <c r="C452" s="109"/>
      <c r="D452" s="109"/>
      <c r="E452" s="109"/>
      <c r="F452" s="109"/>
    </row>
    <row r="453" spans="1:6" ht="15">
      <c r="A453" s="109"/>
      <c r="B453" s="109"/>
      <c r="C453" s="109"/>
      <c r="D453" s="109"/>
      <c r="E453" s="109"/>
      <c r="F453" s="109"/>
    </row>
    <row r="454" spans="1:6" ht="15">
      <c r="A454" s="109"/>
      <c r="B454" s="109"/>
      <c r="C454" s="109"/>
      <c r="D454" s="109"/>
      <c r="E454" s="109"/>
      <c r="F454" s="109"/>
    </row>
    <row r="455" spans="1:6" ht="15">
      <c r="A455" s="109"/>
      <c r="B455" s="109"/>
      <c r="C455" s="109"/>
      <c r="D455" s="109"/>
      <c r="E455" s="109"/>
      <c r="F455" s="109"/>
    </row>
    <row r="456" spans="1:6" ht="15">
      <c r="A456" s="109"/>
      <c r="B456" s="109"/>
      <c r="C456" s="109"/>
      <c r="D456" s="109"/>
      <c r="E456" s="109"/>
      <c r="F456" s="109"/>
    </row>
    <row r="457" spans="1:6" ht="15">
      <c r="A457" s="109"/>
      <c r="B457" s="109"/>
      <c r="C457" s="109"/>
      <c r="D457" s="109"/>
      <c r="E457" s="109"/>
      <c r="F457" s="109"/>
    </row>
    <row r="458" spans="1:6" ht="15">
      <c r="A458" s="109"/>
      <c r="B458" s="109"/>
      <c r="C458" s="109"/>
      <c r="D458" s="109"/>
      <c r="E458" s="109"/>
      <c r="F458" s="109"/>
    </row>
    <row r="459" spans="1:6" ht="15">
      <c r="A459" s="109"/>
      <c r="B459" s="109"/>
      <c r="C459" s="109"/>
      <c r="D459" s="109"/>
      <c r="E459" s="109"/>
      <c r="F459" s="109"/>
    </row>
    <row r="460" spans="1:6" ht="15">
      <c r="A460" s="109"/>
      <c r="B460" s="109"/>
      <c r="C460" s="109"/>
      <c r="D460" s="109"/>
      <c r="E460" s="109"/>
      <c r="F460" s="109"/>
    </row>
    <row r="461" spans="1:6" ht="15">
      <c r="A461" s="109"/>
      <c r="B461" s="109"/>
      <c r="C461" s="109"/>
      <c r="D461" s="109"/>
      <c r="E461" s="109"/>
      <c r="F461" s="109"/>
    </row>
    <row r="462" spans="1:6" ht="15">
      <c r="A462" s="109"/>
      <c r="B462" s="109"/>
      <c r="C462" s="109"/>
      <c r="D462" s="109"/>
      <c r="E462" s="109"/>
      <c r="F462" s="109"/>
    </row>
    <row r="463" spans="1:6" ht="15">
      <c r="A463" s="109"/>
      <c r="B463" s="109"/>
      <c r="C463" s="109"/>
      <c r="D463" s="109"/>
      <c r="E463" s="109"/>
      <c r="F463" s="109"/>
    </row>
    <row r="464" spans="1:6" ht="15">
      <c r="A464" s="109"/>
      <c r="B464" s="109"/>
      <c r="C464" s="109"/>
      <c r="D464" s="109"/>
      <c r="E464" s="109"/>
      <c r="F464" s="109"/>
    </row>
    <row r="465" spans="1:6" ht="15">
      <c r="A465" s="109"/>
      <c r="B465" s="109"/>
      <c r="C465" s="109"/>
      <c r="D465" s="109"/>
      <c r="E465" s="109"/>
      <c r="F465" s="109"/>
    </row>
    <row r="466" spans="1:6" ht="15">
      <c r="A466" s="109"/>
      <c r="B466" s="109"/>
      <c r="C466" s="109"/>
      <c r="D466" s="109"/>
      <c r="E466" s="109"/>
      <c r="F466" s="109"/>
    </row>
    <row r="467" spans="1:6" ht="15">
      <c r="A467" s="109"/>
      <c r="B467" s="109"/>
      <c r="C467" s="109"/>
      <c r="D467" s="109"/>
      <c r="E467" s="109"/>
      <c r="F467" s="109"/>
    </row>
    <row r="468" spans="1:6" ht="15">
      <c r="A468" s="109"/>
      <c r="B468" s="109"/>
      <c r="C468" s="109"/>
      <c r="D468" s="109"/>
      <c r="E468" s="109"/>
      <c r="F468" s="109"/>
    </row>
    <row r="469" spans="1:6" ht="15">
      <c r="A469" s="109"/>
      <c r="B469" s="109"/>
      <c r="C469" s="109"/>
      <c r="D469" s="109"/>
      <c r="E469" s="109"/>
      <c r="F469" s="109"/>
    </row>
    <row r="470" spans="1:6" ht="15">
      <c r="A470" s="109"/>
      <c r="B470" s="109"/>
      <c r="C470" s="109"/>
      <c r="D470" s="109"/>
      <c r="E470" s="109"/>
      <c r="F470" s="109"/>
    </row>
    <row r="471" spans="1:6" ht="15">
      <c r="A471" s="109"/>
      <c r="B471" s="109"/>
      <c r="C471" s="109"/>
      <c r="D471" s="109"/>
      <c r="E471" s="109"/>
      <c r="F471" s="109"/>
    </row>
    <row r="472" spans="1:6" ht="15">
      <c r="A472" s="109"/>
      <c r="B472" s="109"/>
      <c r="C472" s="109"/>
      <c r="D472" s="109"/>
      <c r="E472" s="109"/>
      <c r="F472" s="109"/>
    </row>
    <row r="473" spans="1:6" ht="15">
      <c r="A473" s="109"/>
      <c r="B473" s="109"/>
      <c r="C473" s="109"/>
      <c r="D473" s="109"/>
      <c r="E473" s="109"/>
      <c r="F473" s="109"/>
    </row>
    <row r="474" spans="1:6" ht="15">
      <c r="A474" s="109"/>
      <c r="B474" s="109"/>
      <c r="C474" s="109"/>
      <c r="D474" s="109"/>
      <c r="E474" s="109"/>
      <c r="F474" s="109"/>
    </row>
    <row r="475" spans="1:6" ht="15">
      <c r="A475" s="109"/>
      <c r="B475" s="109"/>
      <c r="C475" s="109"/>
      <c r="D475" s="109"/>
      <c r="E475" s="109"/>
      <c r="F475" s="109"/>
    </row>
    <row r="476" spans="1:6" ht="15">
      <c r="A476" s="109"/>
      <c r="B476" s="109"/>
      <c r="C476" s="109"/>
      <c r="D476" s="109"/>
      <c r="E476" s="109"/>
      <c r="F476" s="109"/>
    </row>
    <row r="477" spans="1:6" ht="15">
      <c r="A477" s="109"/>
      <c r="B477" s="109"/>
      <c r="C477" s="109"/>
      <c r="D477" s="109"/>
      <c r="E477" s="109"/>
      <c r="F477" s="109"/>
    </row>
    <row r="478" spans="1:6" ht="15">
      <c r="A478" s="109"/>
      <c r="B478" s="109"/>
      <c r="C478" s="109"/>
      <c r="D478" s="109"/>
      <c r="E478" s="109"/>
      <c r="F478" s="109"/>
    </row>
    <row r="479" spans="1:6" ht="15">
      <c r="A479" s="109"/>
      <c r="B479" s="109"/>
      <c r="C479" s="109"/>
      <c r="D479" s="109"/>
      <c r="E479" s="109"/>
      <c r="F479" s="109"/>
    </row>
    <row r="480" spans="1:6" ht="15">
      <c r="A480" s="109"/>
      <c r="B480" s="109"/>
      <c r="C480" s="109"/>
      <c r="D480" s="109"/>
      <c r="E480" s="109"/>
      <c r="F480" s="109"/>
    </row>
    <row r="481" spans="1:6" ht="15">
      <c r="A481" s="109"/>
      <c r="B481" s="109"/>
      <c r="C481" s="109"/>
      <c r="D481" s="109"/>
      <c r="E481" s="109"/>
      <c r="F481" s="109"/>
    </row>
    <row r="482" spans="1:6" ht="15">
      <c r="A482" s="109"/>
      <c r="B482" s="109"/>
      <c r="C482" s="109"/>
      <c r="D482" s="109"/>
      <c r="E482" s="109"/>
      <c r="F482" s="109"/>
    </row>
    <row r="483" spans="1:6" ht="15">
      <c r="A483" s="109"/>
      <c r="B483" s="109"/>
      <c r="C483" s="109"/>
      <c r="D483" s="109"/>
      <c r="E483" s="109"/>
      <c r="F483" s="109"/>
    </row>
    <row r="484" spans="1:6" ht="15">
      <c r="A484" s="109"/>
      <c r="B484" s="109"/>
      <c r="C484" s="109"/>
      <c r="D484" s="109"/>
      <c r="E484" s="109"/>
      <c r="F484" s="109"/>
    </row>
    <row r="485" spans="1:6" ht="15">
      <c r="A485" s="109"/>
      <c r="B485" s="109"/>
      <c r="C485" s="109"/>
      <c r="D485" s="109"/>
      <c r="E485" s="109"/>
      <c r="F485" s="109"/>
    </row>
    <row r="486" spans="1:6" ht="15">
      <c r="A486" s="109"/>
      <c r="B486" s="109"/>
      <c r="C486" s="109"/>
      <c r="D486" s="109"/>
      <c r="E486" s="109"/>
      <c r="F486" s="109"/>
    </row>
    <row r="487" spans="1:6" ht="15">
      <c r="A487" s="109"/>
      <c r="B487" s="109"/>
      <c r="C487" s="109"/>
      <c r="D487" s="109"/>
      <c r="E487" s="109"/>
      <c r="F487" s="109"/>
    </row>
    <row r="488" spans="1:6" ht="15">
      <c r="A488" s="109"/>
      <c r="B488" s="109"/>
      <c r="C488" s="109"/>
      <c r="D488" s="109"/>
      <c r="E488" s="109"/>
      <c r="F488" s="109"/>
    </row>
    <row r="489" spans="1:6" ht="15">
      <c r="A489" s="109"/>
      <c r="B489" s="109"/>
      <c r="C489" s="109"/>
      <c r="D489" s="109"/>
      <c r="E489" s="109"/>
      <c r="F489" s="109"/>
    </row>
    <row r="490" spans="1:6" ht="15">
      <c r="A490" s="109"/>
      <c r="B490" s="109"/>
      <c r="C490" s="109"/>
      <c r="D490" s="109"/>
      <c r="E490" s="109"/>
      <c r="F490" s="109"/>
    </row>
    <row r="491" spans="1:6" ht="15">
      <c r="A491" s="109"/>
      <c r="B491" s="109"/>
      <c r="C491" s="109"/>
      <c r="D491" s="109"/>
      <c r="E491" s="109"/>
      <c r="F491" s="109"/>
    </row>
    <row r="492" spans="1:6" ht="15">
      <c r="A492" s="109"/>
      <c r="B492" s="109"/>
      <c r="C492" s="109"/>
      <c r="D492" s="109"/>
      <c r="E492" s="109"/>
      <c r="F492" s="109"/>
    </row>
    <row r="493" spans="1:6" ht="15">
      <c r="A493" s="109"/>
      <c r="B493" s="109"/>
      <c r="C493" s="109"/>
      <c r="D493" s="109"/>
      <c r="E493" s="109"/>
      <c r="F493" s="109"/>
    </row>
    <row r="494" spans="1:6" ht="15">
      <c r="A494" s="109"/>
      <c r="B494" s="109"/>
      <c r="C494" s="109"/>
      <c r="D494" s="109"/>
      <c r="E494" s="109"/>
      <c r="F494" s="109"/>
    </row>
    <row r="495" spans="1:6" ht="15">
      <c r="A495" s="109"/>
      <c r="B495" s="109"/>
      <c r="C495" s="109"/>
      <c r="D495" s="109"/>
      <c r="E495" s="109"/>
      <c r="F495" s="109"/>
    </row>
    <row r="496" spans="1:6" ht="15">
      <c r="A496" s="109"/>
      <c r="B496" s="109"/>
      <c r="C496" s="109"/>
      <c r="D496" s="109"/>
      <c r="E496" s="109"/>
      <c r="F496" s="109"/>
    </row>
    <row r="497" spans="1:6" ht="15">
      <c r="A497" s="109"/>
      <c r="B497" s="109"/>
      <c r="C497" s="109"/>
      <c r="D497" s="109"/>
      <c r="E497" s="109"/>
      <c r="F497" s="109"/>
    </row>
    <row r="498" spans="1:6" ht="15">
      <c r="A498" s="109"/>
      <c r="B498" s="109"/>
      <c r="C498" s="109"/>
      <c r="D498" s="109"/>
      <c r="E498" s="109"/>
      <c r="F498" s="109"/>
    </row>
    <row r="499" spans="1:6" ht="15">
      <c r="A499" s="109"/>
      <c r="B499" s="109"/>
      <c r="C499" s="109"/>
      <c r="D499" s="109"/>
      <c r="E499" s="109"/>
      <c r="F499" s="109"/>
    </row>
    <row r="500" spans="1:6" ht="15">
      <c r="A500" s="109"/>
      <c r="B500" s="109"/>
      <c r="C500" s="109"/>
      <c r="D500" s="109"/>
      <c r="E500" s="109"/>
      <c r="F500" s="109"/>
    </row>
    <row r="501" spans="1:6" ht="15">
      <c r="A501" s="109"/>
      <c r="B501" s="109"/>
      <c r="C501" s="109"/>
      <c r="D501" s="109"/>
      <c r="E501" s="109"/>
      <c r="F501" s="109"/>
    </row>
    <row r="502" spans="1:6" ht="15">
      <c r="A502" s="109"/>
      <c r="B502" s="109"/>
      <c r="C502" s="109"/>
      <c r="D502" s="109"/>
      <c r="E502" s="109"/>
      <c r="F502" s="109"/>
    </row>
    <row r="503" spans="1:6" ht="15">
      <c r="A503" s="109"/>
      <c r="B503" s="109"/>
      <c r="C503" s="109"/>
      <c r="D503" s="109"/>
      <c r="E503" s="109"/>
      <c r="F503" s="109"/>
    </row>
    <row r="504" spans="1:6" ht="15">
      <c r="A504" s="109"/>
      <c r="B504" s="109"/>
      <c r="C504" s="109"/>
      <c r="D504" s="109"/>
      <c r="E504" s="109"/>
      <c r="F504" s="109"/>
    </row>
    <row r="505" spans="1:6" ht="15">
      <c r="A505" s="109"/>
      <c r="B505" s="109"/>
      <c r="C505" s="109"/>
      <c r="D505" s="109"/>
      <c r="E505" s="109"/>
      <c r="F505" s="109"/>
    </row>
    <row r="506" spans="1:6" ht="15">
      <c r="A506" s="109"/>
      <c r="B506" s="109"/>
      <c r="C506" s="109"/>
      <c r="D506" s="109"/>
      <c r="E506" s="109"/>
      <c r="F506" s="109"/>
    </row>
    <row r="507" spans="1:6" ht="15">
      <c r="A507" s="109"/>
      <c r="B507" s="109"/>
      <c r="C507" s="109"/>
      <c r="D507" s="109"/>
      <c r="E507" s="109"/>
      <c r="F507" s="109"/>
    </row>
    <row r="508" spans="1:6" ht="15">
      <c r="A508" s="109"/>
      <c r="B508" s="109"/>
      <c r="C508" s="109"/>
      <c r="D508" s="109"/>
      <c r="E508" s="109"/>
      <c r="F508" s="109"/>
    </row>
    <row r="509" spans="1:6" ht="15">
      <c r="A509" s="109"/>
      <c r="B509" s="109"/>
      <c r="C509" s="109"/>
      <c r="D509" s="109"/>
      <c r="E509" s="109"/>
      <c r="F509" s="109"/>
    </row>
    <row r="510" spans="1:6" ht="15">
      <c r="A510" s="109"/>
      <c r="B510" s="109"/>
      <c r="C510" s="109"/>
      <c r="D510" s="109"/>
      <c r="E510" s="109"/>
      <c r="F510" s="109"/>
    </row>
    <row r="511" spans="1:6" ht="15">
      <c r="A511" s="109"/>
      <c r="B511" s="109"/>
      <c r="C511" s="109"/>
      <c r="D511" s="109"/>
      <c r="E511" s="109"/>
      <c r="F511" s="109"/>
    </row>
    <row r="512" spans="1:6" ht="15">
      <c r="A512" s="109"/>
      <c r="B512" s="109"/>
      <c r="C512" s="109"/>
      <c r="D512" s="109"/>
      <c r="E512" s="109"/>
      <c r="F512" s="109"/>
    </row>
    <row r="513" spans="1:6" ht="15">
      <c r="A513" s="109"/>
      <c r="B513" s="109"/>
      <c r="C513" s="109"/>
      <c r="D513" s="109"/>
      <c r="E513" s="109"/>
      <c r="F513" s="109"/>
    </row>
    <row r="514" spans="1:6" ht="15">
      <c r="A514" s="109"/>
      <c r="B514" s="109"/>
      <c r="C514" s="109"/>
      <c r="D514" s="109"/>
      <c r="E514" s="109"/>
      <c r="F514" s="109"/>
    </row>
    <row r="515" spans="1:6" ht="15">
      <c r="A515" s="109"/>
      <c r="B515" s="109"/>
      <c r="C515" s="109"/>
      <c r="D515" s="109"/>
      <c r="E515" s="109"/>
      <c r="F515" s="109"/>
    </row>
    <row r="516" spans="1:6" ht="15">
      <c r="A516" s="109"/>
      <c r="B516" s="109"/>
      <c r="C516" s="109"/>
      <c r="D516" s="109"/>
      <c r="E516" s="109"/>
      <c r="F516" s="109"/>
    </row>
    <row r="517" spans="1:6" ht="15">
      <c r="A517" s="109"/>
      <c r="B517" s="109"/>
      <c r="C517" s="109"/>
      <c r="D517" s="109"/>
      <c r="E517" s="109"/>
      <c r="F517" s="109"/>
    </row>
    <row r="518" spans="1:6" ht="15">
      <c r="A518" s="109"/>
      <c r="B518" s="109"/>
      <c r="C518" s="109"/>
      <c r="D518" s="109"/>
      <c r="E518" s="109"/>
      <c r="F518" s="109"/>
    </row>
    <row r="519" spans="1:6" ht="15">
      <c r="A519" s="109"/>
      <c r="B519" s="109"/>
      <c r="C519" s="109"/>
      <c r="D519" s="109"/>
      <c r="E519" s="109"/>
      <c r="F519" s="109"/>
    </row>
    <row r="520" spans="1:6" ht="15">
      <c r="A520" s="109"/>
      <c r="B520" s="109"/>
      <c r="C520" s="109"/>
      <c r="D520" s="109"/>
      <c r="E520" s="109"/>
      <c r="F520" s="109"/>
    </row>
    <row r="521" spans="1:6" ht="15">
      <c r="A521" s="109"/>
      <c r="B521" s="109"/>
      <c r="C521" s="109"/>
      <c r="D521" s="109"/>
      <c r="E521" s="109"/>
      <c r="F521" s="109"/>
    </row>
    <row r="522" spans="1:6" ht="15">
      <c r="A522" s="109"/>
      <c r="B522" s="109"/>
      <c r="C522" s="109"/>
      <c r="D522" s="109"/>
      <c r="E522" s="109"/>
      <c r="F522" s="109"/>
    </row>
    <row r="523" spans="1:6" ht="15">
      <c r="A523" s="109"/>
      <c r="B523" s="109"/>
      <c r="C523" s="109"/>
      <c r="D523" s="109"/>
      <c r="E523" s="109"/>
      <c r="F523" s="109"/>
    </row>
    <row r="524" spans="1:6" ht="15">
      <c r="A524" s="109"/>
      <c r="B524" s="109"/>
      <c r="C524" s="109"/>
      <c r="D524" s="109"/>
      <c r="E524" s="109"/>
      <c r="F524" s="109"/>
    </row>
    <row r="525" spans="1:6" ht="15">
      <c r="A525" s="109"/>
      <c r="B525" s="109"/>
      <c r="C525" s="109"/>
      <c r="D525" s="109"/>
      <c r="E525" s="109"/>
      <c r="F525" s="109"/>
    </row>
    <row r="526" spans="1:6" ht="15">
      <c r="A526" s="109"/>
      <c r="B526" s="109"/>
      <c r="C526" s="109"/>
      <c r="D526" s="109"/>
      <c r="E526" s="109"/>
      <c r="F526" s="109"/>
    </row>
    <row r="527" spans="1:6" ht="15">
      <c r="A527" s="109"/>
      <c r="B527" s="109"/>
      <c r="C527" s="109"/>
      <c r="D527" s="109"/>
      <c r="E527" s="109"/>
      <c r="F527" s="109"/>
    </row>
    <row r="528" spans="1:6" ht="15">
      <c r="A528" s="109"/>
      <c r="B528" s="109"/>
      <c r="C528" s="109"/>
      <c r="D528" s="109"/>
      <c r="E528" s="109"/>
      <c r="F528" s="109"/>
    </row>
    <row r="529" spans="1:6" ht="15">
      <c r="A529" s="109"/>
      <c r="B529" s="109"/>
      <c r="C529" s="109"/>
      <c r="D529" s="109"/>
      <c r="E529" s="109"/>
      <c r="F529" s="109"/>
    </row>
    <row r="530" spans="1:6" ht="15">
      <c r="A530" s="109"/>
      <c r="B530" s="109"/>
      <c r="C530" s="109"/>
      <c r="D530" s="109"/>
      <c r="E530" s="109"/>
      <c r="F530" s="109"/>
    </row>
    <row r="531" spans="1:6" ht="15">
      <c r="A531" s="109"/>
      <c r="B531" s="109"/>
      <c r="C531" s="109"/>
      <c r="D531" s="109"/>
      <c r="E531" s="109"/>
      <c r="F531" s="109"/>
    </row>
    <row r="532" spans="1:6" ht="15">
      <c r="A532" s="109"/>
      <c r="B532" s="109"/>
      <c r="C532" s="109"/>
      <c r="D532" s="109"/>
      <c r="E532" s="109"/>
      <c r="F532" s="109"/>
    </row>
    <row r="533" spans="1:6" ht="15">
      <c r="A533" s="109"/>
      <c r="B533" s="109"/>
      <c r="C533" s="109"/>
      <c r="D533" s="109"/>
      <c r="E533" s="109"/>
      <c r="F533" s="109"/>
    </row>
    <row r="534" spans="1:6" ht="15">
      <c r="A534" s="109"/>
      <c r="B534" s="109"/>
      <c r="C534" s="109"/>
      <c r="D534" s="109"/>
      <c r="E534" s="109"/>
      <c r="F534" s="109"/>
    </row>
    <row r="535" spans="1:6" ht="15">
      <c r="A535" s="109"/>
      <c r="B535" s="109"/>
      <c r="C535" s="109"/>
      <c r="D535" s="109"/>
      <c r="E535" s="109"/>
      <c r="F535" s="109"/>
    </row>
    <row r="536" spans="1:6" ht="15">
      <c r="A536" s="109"/>
      <c r="B536" s="109"/>
      <c r="C536" s="109"/>
      <c r="D536" s="109"/>
      <c r="E536" s="109"/>
      <c r="F536" s="109"/>
    </row>
    <row r="537" spans="1:6" ht="15">
      <c r="A537" s="109"/>
      <c r="B537" s="109"/>
      <c r="C537" s="109"/>
      <c r="D537" s="109"/>
      <c r="E537" s="109"/>
      <c r="F537" s="109"/>
    </row>
    <row r="538" spans="1:6" ht="15">
      <c r="A538" s="109"/>
      <c r="B538" s="109"/>
      <c r="C538" s="109"/>
      <c r="D538" s="109"/>
      <c r="E538" s="109"/>
      <c r="F538" s="109"/>
    </row>
    <row r="539" spans="1:6" ht="15">
      <c r="A539" s="109"/>
      <c r="B539" s="109"/>
      <c r="C539" s="109"/>
      <c r="D539" s="109"/>
      <c r="E539" s="109"/>
      <c r="F539" s="109"/>
    </row>
    <row r="540" spans="1:6" ht="15">
      <c r="A540" s="109"/>
      <c r="B540" s="109"/>
      <c r="C540" s="109"/>
      <c r="D540" s="109"/>
      <c r="E540" s="109"/>
      <c r="F540" s="109"/>
    </row>
    <row r="541" spans="1:6" ht="15">
      <c r="A541" s="109"/>
      <c r="B541" s="109"/>
      <c r="C541" s="109"/>
      <c r="D541" s="109"/>
      <c r="E541" s="109"/>
      <c r="F541" s="109"/>
    </row>
    <row r="542" spans="1:6" ht="15">
      <c r="A542" s="109"/>
      <c r="B542" s="109"/>
      <c r="C542" s="109"/>
      <c r="D542" s="109"/>
      <c r="E542" s="109"/>
      <c r="F542" s="109"/>
    </row>
    <row r="543" spans="1:6" ht="15">
      <c r="A543" s="109"/>
      <c r="B543" s="109"/>
      <c r="C543" s="109"/>
      <c r="D543" s="109"/>
      <c r="E543" s="109"/>
      <c r="F543" s="109"/>
    </row>
    <row r="544" spans="1:6" ht="15">
      <c r="A544" s="109"/>
      <c r="B544" s="109"/>
      <c r="C544" s="109"/>
      <c r="D544" s="109"/>
      <c r="E544" s="109"/>
      <c r="F544" s="109"/>
    </row>
    <row r="545" spans="1:6" ht="15">
      <c r="A545" s="109"/>
      <c r="B545" s="109"/>
      <c r="C545" s="109"/>
      <c r="D545" s="109"/>
      <c r="E545" s="109"/>
      <c r="F545" s="109"/>
    </row>
    <row r="546" spans="1:6" ht="15">
      <c r="A546" s="109"/>
      <c r="B546" s="109"/>
      <c r="C546" s="109"/>
      <c r="D546" s="109"/>
      <c r="E546" s="109"/>
      <c r="F546" s="109"/>
    </row>
    <row r="547" spans="1:6" ht="15">
      <c r="A547" s="109"/>
      <c r="B547" s="109"/>
      <c r="C547" s="109"/>
      <c r="D547" s="109"/>
      <c r="E547" s="109"/>
      <c r="F547" s="109"/>
    </row>
    <row r="548" spans="1:6" ht="15">
      <c r="A548" s="109"/>
      <c r="B548" s="109"/>
      <c r="C548" s="109"/>
      <c r="D548" s="109"/>
      <c r="E548" s="109"/>
      <c r="F548" s="109"/>
    </row>
    <row r="549" spans="1:6" ht="15">
      <c r="A549" s="109"/>
      <c r="B549" s="109"/>
      <c r="C549" s="109"/>
      <c r="D549" s="109"/>
      <c r="E549" s="109"/>
      <c r="F549" s="109"/>
    </row>
    <row r="550" spans="1:6" ht="15">
      <c r="A550" s="109"/>
      <c r="B550" s="109"/>
      <c r="C550" s="109"/>
      <c r="D550" s="109"/>
      <c r="E550" s="109"/>
      <c r="F550" s="109"/>
    </row>
    <row r="551" spans="1:6" ht="15">
      <c r="A551" s="109"/>
      <c r="B551" s="109"/>
      <c r="C551" s="109"/>
      <c r="D551" s="109"/>
      <c r="E551" s="109"/>
      <c r="F551" s="109"/>
    </row>
    <row r="552" spans="1:6" ht="15">
      <c r="A552" s="109"/>
      <c r="B552" s="109"/>
      <c r="C552" s="109"/>
      <c r="D552" s="109"/>
      <c r="E552" s="109"/>
      <c r="F552" s="109"/>
    </row>
    <row r="553" spans="1:6" ht="15">
      <c r="A553" s="109"/>
      <c r="B553" s="109"/>
      <c r="C553" s="109"/>
      <c r="D553" s="109"/>
      <c r="E553" s="109"/>
      <c r="F553" s="109"/>
    </row>
    <row r="554" spans="1:6" ht="15">
      <c r="A554" s="109"/>
      <c r="B554" s="109"/>
      <c r="C554" s="109"/>
      <c r="D554" s="109"/>
      <c r="E554" s="109"/>
      <c r="F554" s="109"/>
    </row>
    <row r="555" spans="1:6" ht="15">
      <c r="A555" s="109"/>
      <c r="B555" s="109"/>
      <c r="C555" s="109"/>
      <c r="D555" s="109"/>
      <c r="E555" s="109"/>
      <c r="F555" s="109"/>
    </row>
    <row r="556" spans="1:6" ht="15">
      <c r="A556" s="109"/>
      <c r="B556" s="109"/>
      <c r="C556" s="109"/>
      <c r="D556" s="109"/>
      <c r="E556" s="109"/>
      <c r="F556" s="109"/>
    </row>
    <row r="557" spans="1:6" ht="15">
      <c r="A557" s="109"/>
      <c r="B557" s="109"/>
      <c r="C557" s="109"/>
      <c r="D557" s="109"/>
      <c r="E557" s="109"/>
      <c r="F557" s="109"/>
    </row>
    <row r="558" spans="1:6" ht="15">
      <c r="A558" s="109"/>
      <c r="B558" s="109"/>
      <c r="C558" s="109"/>
      <c r="D558" s="109"/>
      <c r="E558" s="109"/>
      <c r="F558" s="109"/>
    </row>
    <row r="559" spans="1:6" ht="15">
      <c r="A559" s="109"/>
      <c r="B559" s="109"/>
      <c r="C559" s="109"/>
      <c r="D559" s="109"/>
      <c r="E559" s="109"/>
      <c r="F559" s="109"/>
    </row>
    <row r="560" spans="1:6" ht="15">
      <c r="A560" s="109"/>
      <c r="B560" s="109"/>
      <c r="C560" s="109"/>
      <c r="D560" s="109"/>
      <c r="E560" s="109"/>
      <c r="F560" s="109"/>
    </row>
    <row r="561" spans="1:6" ht="15">
      <c r="A561" s="109"/>
      <c r="B561" s="109"/>
      <c r="C561" s="109"/>
      <c r="D561" s="109"/>
      <c r="E561" s="109"/>
      <c r="F561" s="109"/>
    </row>
    <row r="562" spans="1:6" ht="15">
      <c r="A562" s="109"/>
      <c r="B562" s="109"/>
      <c r="C562" s="109"/>
      <c r="D562" s="109"/>
      <c r="E562" s="109"/>
      <c r="F562" s="109"/>
    </row>
    <row r="563" spans="1:6" ht="15">
      <c r="A563" s="109"/>
      <c r="B563" s="109"/>
      <c r="C563" s="109"/>
      <c r="D563" s="109"/>
      <c r="E563" s="109"/>
      <c r="F563" s="109"/>
    </row>
    <row r="564" spans="1:6" ht="15">
      <c r="A564" s="109"/>
      <c r="B564" s="109"/>
      <c r="C564" s="109"/>
      <c r="D564" s="109"/>
      <c r="E564" s="109"/>
      <c r="F564" s="109"/>
    </row>
    <row r="565" spans="1:6" ht="15">
      <c r="A565" s="109"/>
      <c r="B565" s="109"/>
      <c r="C565" s="109"/>
      <c r="D565" s="109"/>
      <c r="E565" s="109"/>
      <c r="F565" s="109"/>
    </row>
    <row r="566" spans="1:6" ht="15">
      <c r="A566" s="109"/>
      <c r="B566" s="109"/>
      <c r="C566" s="109"/>
      <c r="D566" s="109"/>
      <c r="E566" s="109"/>
      <c r="F566" s="109"/>
    </row>
    <row r="567" spans="1:6" ht="15">
      <c r="A567" s="109"/>
      <c r="B567" s="109"/>
      <c r="C567" s="109"/>
      <c r="D567" s="109"/>
      <c r="E567" s="109"/>
      <c r="F567" s="109"/>
    </row>
    <row r="568" spans="1:6" ht="15">
      <c r="A568" s="109"/>
      <c r="B568" s="109"/>
      <c r="C568" s="109"/>
      <c r="D568" s="109"/>
      <c r="E568" s="109"/>
      <c r="F568" s="109"/>
    </row>
    <row r="569" spans="1:6" ht="15">
      <c r="A569" s="109"/>
      <c r="B569" s="109"/>
      <c r="C569" s="109"/>
      <c r="D569" s="109"/>
      <c r="E569" s="109"/>
      <c r="F569" s="109"/>
    </row>
    <row r="570" spans="1:6" ht="15">
      <c r="A570" s="109"/>
      <c r="B570" s="109"/>
      <c r="C570" s="109"/>
      <c r="D570" s="109"/>
      <c r="E570" s="109"/>
      <c r="F570" s="109"/>
    </row>
    <row r="571" spans="1:6" ht="15">
      <c r="A571" s="109"/>
      <c r="B571" s="109"/>
      <c r="C571" s="109"/>
      <c r="D571" s="109"/>
      <c r="E571" s="109"/>
      <c r="F571" s="109"/>
    </row>
    <row r="572" spans="1:6" ht="15">
      <c r="A572" s="109"/>
      <c r="B572" s="109"/>
      <c r="C572" s="109"/>
      <c r="D572" s="109"/>
      <c r="E572" s="109"/>
      <c r="F572" s="109"/>
    </row>
    <row r="573" spans="1:6" ht="15">
      <c r="A573" s="109"/>
      <c r="B573" s="109"/>
      <c r="C573" s="109"/>
      <c r="D573" s="109"/>
      <c r="E573" s="109"/>
      <c r="F573" s="109"/>
    </row>
    <row r="574" spans="1:6" ht="15">
      <c r="A574" s="109"/>
      <c r="B574" s="109"/>
      <c r="C574" s="109"/>
      <c r="D574" s="109"/>
      <c r="E574" s="109"/>
      <c r="F574" s="109"/>
    </row>
    <row r="575" spans="1:6" ht="15">
      <c r="A575" s="109"/>
      <c r="B575" s="109"/>
      <c r="C575" s="109"/>
      <c r="D575" s="109"/>
      <c r="E575" s="109"/>
      <c r="F575" s="109"/>
    </row>
    <row r="576" spans="1:6" ht="15">
      <c r="A576" s="109"/>
      <c r="B576" s="109"/>
      <c r="C576" s="109"/>
      <c r="D576" s="109"/>
      <c r="E576" s="109"/>
      <c r="F576" s="109"/>
    </row>
    <row r="577" spans="1:6" ht="15">
      <c r="A577" s="109"/>
      <c r="B577" s="109"/>
      <c r="C577" s="109"/>
      <c r="D577" s="109"/>
      <c r="E577" s="109"/>
      <c r="F577" s="109"/>
    </row>
    <row r="578" spans="1:6" ht="15">
      <c r="A578" s="109"/>
      <c r="B578" s="109"/>
      <c r="C578" s="109"/>
      <c r="D578" s="109"/>
      <c r="E578" s="109"/>
      <c r="F578" s="109"/>
    </row>
    <row r="579" spans="1:6" ht="15">
      <c r="A579" s="109"/>
      <c r="B579" s="109"/>
      <c r="C579" s="109"/>
      <c r="D579" s="109"/>
      <c r="E579" s="109"/>
      <c r="F579" s="109"/>
    </row>
    <row r="580" spans="1:6" ht="15">
      <c r="A580" s="109"/>
      <c r="B580" s="109"/>
      <c r="C580" s="109"/>
      <c r="D580" s="109"/>
      <c r="E580" s="109"/>
      <c r="F580" s="109"/>
    </row>
    <row r="581" spans="1:6" ht="15">
      <c r="A581" s="109"/>
      <c r="B581" s="109"/>
      <c r="C581" s="109"/>
      <c r="D581" s="109"/>
      <c r="E581" s="109"/>
      <c r="F581" s="109"/>
    </row>
    <row r="582" spans="1:6" ht="15">
      <c r="A582" s="109"/>
      <c r="B582" s="109"/>
      <c r="C582" s="109"/>
      <c r="D582" s="109"/>
      <c r="E582" s="109"/>
      <c r="F582" s="109"/>
    </row>
    <row r="583" spans="1:6" ht="15">
      <c r="A583" s="109"/>
      <c r="B583" s="109"/>
      <c r="C583" s="109"/>
      <c r="D583" s="109"/>
      <c r="E583" s="109"/>
      <c r="F583" s="109"/>
    </row>
    <row r="584" spans="1:6" ht="15">
      <c r="A584" s="109"/>
      <c r="B584" s="109"/>
      <c r="C584" s="109"/>
      <c r="D584" s="109"/>
      <c r="E584" s="109"/>
      <c r="F584" s="109"/>
    </row>
    <row r="585" spans="1:6" ht="15">
      <c r="A585" s="109"/>
      <c r="B585" s="109"/>
      <c r="C585" s="109"/>
      <c r="D585" s="109"/>
      <c r="E585" s="109"/>
      <c r="F585" s="109"/>
    </row>
    <row r="586" spans="1:6" ht="15">
      <c r="A586" s="109"/>
      <c r="B586" s="109"/>
      <c r="C586" s="109"/>
      <c r="D586" s="109"/>
      <c r="E586" s="109"/>
      <c r="F586" s="109"/>
    </row>
    <row r="587" spans="1:6" ht="15">
      <c r="A587" s="109"/>
      <c r="B587" s="109"/>
      <c r="C587" s="109"/>
      <c r="D587" s="109"/>
      <c r="E587" s="109"/>
      <c r="F587" s="109"/>
    </row>
    <row r="588" spans="1:6" ht="15">
      <c r="A588" s="109"/>
      <c r="B588" s="109"/>
      <c r="C588" s="109"/>
      <c r="D588" s="109"/>
      <c r="E588" s="109"/>
      <c r="F588" s="109"/>
    </row>
    <row r="589" spans="1:6" ht="15">
      <c r="A589" s="109"/>
      <c r="B589" s="109"/>
      <c r="C589" s="109"/>
      <c r="D589" s="109"/>
      <c r="E589" s="109"/>
      <c r="F589" s="109"/>
    </row>
    <row r="590" spans="1:6" ht="15">
      <c r="A590" s="109"/>
      <c r="B590" s="109"/>
      <c r="C590" s="109"/>
      <c r="D590" s="109"/>
      <c r="E590" s="109"/>
      <c r="F590" s="109"/>
    </row>
    <row r="591" spans="1:6" ht="15">
      <c r="A591" s="109"/>
      <c r="B591" s="109"/>
      <c r="C591" s="109"/>
      <c r="D591" s="109"/>
      <c r="E591" s="109"/>
      <c r="F591" s="109"/>
    </row>
    <row r="592" spans="1:6" ht="15">
      <c r="A592" s="109"/>
      <c r="B592" s="109"/>
      <c r="C592" s="109"/>
      <c r="D592" s="109"/>
      <c r="E592" s="109"/>
      <c r="F592" s="109"/>
    </row>
    <row r="593" spans="1:6" ht="15">
      <c r="A593" s="109"/>
      <c r="B593" s="109"/>
      <c r="C593" s="109"/>
      <c r="D593" s="109"/>
      <c r="E593" s="109"/>
      <c r="F593" s="109"/>
    </row>
    <row r="594" spans="1:6" ht="15">
      <c r="A594" s="109"/>
      <c r="B594" s="109"/>
      <c r="C594" s="109"/>
      <c r="D594" s="109"/>
      <c r="E594" s="109"/>
      <c r="F594" s="109"/>
    </row>
    <row r="595" spans="1:6" ht="15">
      <c r="A595" s="109"/>
      <c r="B595" s="109"/>
      <c r="C595" s="109"/>
      <c r="D595" s="109"/>
      <c r="E595" s="109"/>
      <c r="F595" s="109"/>
    </row>
    <row r="596" spans="1:6" ht="15">
      <c r="A596" s="109"/>
      <c r="B596" s="109"/>
      <c r="C596" s="109"/>
      <c r="D596" s="109"/>
      <c r="E596" s="109"/>
      <c r="F596" s="109"/>
    </row>
    <row r="597" spans="1:6" ht="15">
      <c r="A597" s="109"/>
      <c r="B597" s="109"/>
      <c r="C597" s="109"/>
      <c r="D597" s="109"/>
      <c r="E597" s="109"/>
      <c r="F597" s="109"/>
    </row>
    <row r="598" spans="1:6" ht="15">
      <c r="A598" s="109"/>
      <c r="B598" s="109"/>
      <c r="C598" s="109"/>
      <c r="D598" s="109"/>
      <c r="E598" s="109"/>
      <c r="F598" s="109"/>
    </row>
    <row r="599" spans="1:6" ht="15">
      <c r="A599" s="109"/>
      <c r="B599" s="109"/>
      <c r="C599" s="109"/>
      <c r="D599" s="109"/>
      <c r="E599" s="109"/>
      <c r="F599" s="109"/>
    </row>
    <row r="600" spans="1:6" ht="15">
      <c r="A600" s="109"/>
      <c r="B600" s="109"/>
      <c r="C600" s="109"/>
      <c r="D600" s="109"/>
      <c r="E600" s="109"/>
      <c r="F600" s="109"/>
    </row>
    <row r="601" spans="1:6" ht="15">
      <c r="A601" s="109"/>
      <c r="B601" s="109"/>
      <c r="C601" s="109"/>
      <c r="D601" s="109"/>
      <c r="E601" s="109"/>
      <c r="F601" s="109"/>
    </row>
    <row r="602" spans="1:6" ht="15">
      <c r="A602" s="109"/>
      <c r="B602" s="109"/>
      <c r="C602" s="109"/>
      <c r="D602" s="109"/>
      <c r="E602" s="109"/>
      <c r="F602" s="109"/>
    </row>
    <row r="603" spans="1:6" ht="15">
      <c r="A603" s="109"/>
      <c r="B603" s="109"/>
      <c r="C603" s="109"/>
      <c r="D603" s="109"/>
      <c r="E603" s="109"/>
      <c r="F603" s="109"/>
    </row>
    <row r="604" spans="1:6" ht="15">
      <c r="A604" s="109"/>
      <c r="B604" s="109"/>
      <c r="C604" s="109"/>
      <c r="D604" s="109"/>
      <c r="E604" s="109"/>
      <c r="F604" s="109"/>
    </row>
    <row r="605" spans="1:6" ht="15">
      <c r="A605" s="109"/>
      <c r="B605" s="109"/>
      <c r="C605" s="109"/>
      <c r="D605" s="109"/>
      <c r="E605" s="109"/>
      <c r="F605" s="109"/>
    </row>
    <row r="606" spans="1:6" ht="15">
      <c r="A606" s="109"/>
      <c r="B606" s="109"/>
      <c r="C606" s="109"/>
      <c r="D606" s="109"/>
      <c r="E606" s="109"/>
      <c r="F606" s="109"/>
    </row>
    <row r="607" spans="1:6" ht="15">
      <c r="A607" s="109"/>
      <c r="B607" s="109"/>
      <c r="C607" s="109"/>
      <c r="D607" s="109"/>
      <c r="E607" s="109"/>
      <c r="F607" s="109"/>
    </row>
    <row r="608" spans="1:6" ht="15">
      <c r="A608" s="109"/>
      <c r="B608" s="109"/>
      <c r="C608" s="109"/>
      <c r="D608" s="109"/>
      <c r="E608" s="109"/>
      <c r="F608" s="109"/>
    </row>
    <row r="609" spans="1:6" ht="15">
      <c r="A609" s="109"/>
      <c r="B609" s="109"/>
      <c r="C609" s="109"/>
      <c r="D609" s="109"/>
      <c r="E609" s="109"/>
      <c r="F609" s="109"/>
    </row>
    <row r="610" spans="1:6" ht="15">
      <c r="A610" s="109"/>
      <c r="B610" s="109"/>
      <c r="C610" s="109"/>
      <c r="D610" s="109"/>
      <c r="E610" s="109"/>
      <c r="F610" s="109"/>
    </row>
    <row r="611" spans="1:6" ht="15">
      <c r="A611" s="109"/>
      <c r="B611" s="109"/>
      <c r="C611" s="109"/>
      <c r="D611" s="109"/>
      <c r="E611" s="109"/>
      <c r="F611" s="109"/>
    </row>
    <row r="612" spans="1:6" ht="15">
      <c r="A612" s="109"/>
      <c r="B612" s="109"/>
      <c r="C612" s="109"/>
      <c r="D612" s="109"/>
      <c r="E612" s="109"/>
      <c r="F612" s="109"/>
    </row>
    <row r="613" spans="1:6" ht="15">
      <c r="A613" s="109"/>
      <c r="B613" s="109"/>
      <c r="C613" s="109"/>
      <c r="D613" s="109"/>
      <c r="E613" s="109"/>
      <c r="F613" s="109"/>
    </row>
    <row r="614" spans="1:6" ht="15">
      <c r="A614" s="109"/>
      <c r="B614" s="109"/>
      <c r="C614" s="109"/>
      <c r="D614" s="109"/>
      <c r="E614" s="109"/>
      <c r="F614" s="109"/>
    </row>
    <row r="615" spans="1:6" ht="15">
      <c r="A615" s="109"/>
      <c r="B615" s="109"/>
      <c r="C615" s="109"/>
      <c r="D615" s="109"/>
      <c r="E615" s="109"/>
      <c r="F615" s="109"/>
    </row>
    <row r="616" spans="1:6" ht="15">
      <c r="A616" s="109"/>
      <c r="B616" s="109"/>
      <c r="C616" s="109"/>
      <c r="D616" s="109"/>
      <c r="E616" s="109"/>
      <c r="F616" s="109"/>
    </row>
    <row r="617" spans="1:6" ht="15">
      <c r="A617" s="109"/>
      <c r="B617" s="109"/>
      <c r="C617" s="109"/>
      <c r="D617" s="109"/>
      <c r="E617" s="109"/>
      <c r="F617" s="109"/>
    </row>
    <row r="618" spans="1:6" ht="15">
      <c r="A618" s="109"/>
      <c r="B618" s="109"/>
      <c r="C618" s="109"/>
      <c r="D618" s="109"/>
      <c r="E618" s="109"/>
      <c r="F618" s="109"/>
    </row>
    <row r="619" spans="1:6" ht="15">
      <c r="A619" s="109"/>
      <c r="B619" s="109"/>
      <c r="C619" s="109"/>
      <c r="D619" s="109"/>
      <c r="E619" s="109"/>
      <c r="F619" s="109"/>
    </row>
    <row r="620" spans="1:6" ht="15">
      <c r="A620" s="109"/>
      <c r="B620" s="109"/>
      <c r="C620" s="109"/>
      <c r="D620" s="109"/>
      <c r="E620" s="109"/>
      <c r="F620" s="109"/>
    </row>
    <row r="621" spans="1:6" ht="15">
      <c r="A621" s="109"/>
      <c r="B621" s="109"/>
      <c r="C621" s="109"/>
      <c r="D621" s="109"/>
      <c r="E621" s="109"/>
      <c r="F621" s="109"/>
    </row>
    <row r="622" spans="1:6" ht="15">
      <c r="A622" s="109"/>
      <c r="B622" s="109"/>
      <c r="C622" s="109"/>
      <c r="D622" s="109"/>
      <c r="E622" s="109"/>
      <c r="F622" s="109"/>
    </row>
    <row r="623" spans="1:6" ht="15">
      <c r="A623" s="109"/>
      <c r="B623" s="109"/>
      <c r="C623" s="109"/>
      <c r="D623" s="109"/>
      <c r="E623" s="109"/>
      <c r="F623" s="109"/>
    </row>
    <row r="624" spans="1:6" ht="15">
      <c r="A624" s="109"/>
      <c r="B624" s="109"/>
      <c r="C624" s="109"/>
      <c r="D624" s="109"/>
      <c r="E624" s="109"/>
      <c r="F624" s="109"/>
    </row>
    <row r="625" spans="1:6" ht="15">
      <c r="A625" s="109"/>
      <c r="B625" s="109"/>
      <c r="C625" s="109"/>
      <c r="D625" s="109"/>
      <c r="E625" s="109"/>
      <c r="F625" s="109"/>
    </row>
    <row r="626" spans="1:6" ht="15">
      <c r="A626" s="109"/>
      <c r="B626" s="109"/>
      <c r="C626" s="109"/>
      <c r="D626" s="109"/>
      <c r="E626" s="109"/>
      <c r="F626" s="109"/>
    </row>
    <row r="627" spans="1:6" ht="15">
      <c r="A627" s="109"/>
      <c r="B627" s="109"/>
      <c r="C627" s="109"/>
      <c r="D627" s="109"/>
      <c r="E627" s="109"/>
      <c r="F627" s="109"/>
    </row>
    <row r="628" spans="1:6" ht="15">
      <c r="A628" s="109"/>
      <c r="B628" s="109"/>
      <c r="C628" s="109"/>
      <c r="D628" s="109"/>
      <c r="E628" s="109"/>
      <c r="F628" s="109"/>
    </row>
    <row r="629" spans="1:6" ht="15">
      <c r="A629" s="109"/>
      <c r="B629" s="109"/>
      <c r="C629" s="109"/>
      <c r="D629" s="109"/>
      <c r="E629" s="109"/>
      <c r="F629" s="109"/>
    </row>
    <row r="630" spans="1:6" ht="15">
      <c r="A630" s="109"/>
      <c r="B630" s="109"/>
      <c r="C630" s="109"/>
      <c r="D630" s="109"/>
      <c r="E630" s="109"/>
      <c r="F630" s="109"/>
    </row>
    <row r="631" spans="1:6" ht="15">
      <c r="A631" s="109"/>
      <c r="B631" s="109"/>
      <c r="C631" s="109"/>
      <c r="D631" s="109"/>
      <c r="E631" s="109"/>
      <c r="F631" s="109"/>
    </row>
    <row r="632" spans="1:6" ht="15">
      <c r="A632" s="109"/>
      <c r="B632" s="109"/>
      <c r="C632" s="109"/>
      <c r="D632" s="109"/>
      <c r="E632" s="109"/>
      <c r="F632" s="109"/>
    </row>
    <row r="633" spans="1:6" ht="15">
      <c r="A633" s="109"/>
      <c r="B633" s="109"/>
      <c r="C633" s="109"/>
      <c r="D633" s="109"/>
      <c r="E633" s="109"/>
      <c r="F633" s="109"/>
    </row>
    <row r="634" spans="1:6" ht="15">
      <c r="A634" s="109"/>
      <c r="B634" s="109"/>
      <c r="C634" s="109"/>
      <c r="D634" s="109"/>
      <c r="E634" s="109"/>
      <c r="F634" s="109"/>
    </row>
    <row r="635" spans="1:6" ht="15">
      <c r="A635" s="109"/>
      <c r="B635" s="109"/>
      <c r="C635" s="109"/>
      <c r="D635" s="109"/>
      <c r="E635" s="109"/>
      <c r="F635" s="109"/>
    </row>
    <row r="636" spans="1:6" ht="15">
      <c r="A636" s="109"/>
      <c r="B636" s="109"/>
      <c r="C636" s="109"/>
      <c r="D636" s="109"/>
      <c r="E636" s="109"/>
      <c r="F636" s="109"/>
    </row>
    <row r="637" spans="1:6" ht="15">
      <c r="A637" s="109"/>
      <c r="B637" s="109"/>
      <c r="C637" s="109"/>
      <c r="D637" s="109"/>
      <c r="E637" s="109"/>
      <c r="F637" s="109"/>
    </row>
    <row r="638" spans="1:6" ht="15">
      <c r="A638" s="109"/>
      <c r="B638" s="109"/>
      <c r="C638" s="109"/>
      <c r="D638" s="109"/>
      <c r="E638" s="109"/>
      <c r="F638" s="109"/>
    </row>
    <row r="639" spans="1:6" ht="15">
      <c r="A639" s="109"/>
      <c r="B639" s="109"/>
      <c r="C639" s="109"/>
      <c r="D639" s="109"/>
      <c r="E639" s="109"/>
      <c r="F639" s="109"/>
    </row>
    <row r="640" spans="1:6" ht="15">
      <c r="A640" s="109"/>
      <c r="B640" s="109"/>
      <c r="C640" s="109"/>
      <c r="D640" s="109"/>
      <c r="E640" s="109"/>
      <c r="F640" s="109"/>
    </row>
    <row r="641" spans="1:6" ht="15">
      <c r="A641" s="109"/>
      <c r="B641" s="109"/>
      <c r="C641" s="109"/>
      <c r="D641" s="109"/>
      <c r="E641" s="109"/>
      <c r="F641" s="109"/>
    </row>
    <row r="642" spans="1:6" ht="15">
      <c r="A642" s="109"/>
      <c r="B642" s="109"/>
      <c r="C642" s="109"/>
      <c r="D642" s="109"/>
      <c r="E642" s="109"/>
      <c r="F642" s="109"/>
    </row>
    <row r="643" spans="1:6" ht="15">
      <c r="A643" s="109"/>
      <c r="B643" s="109"/>
      <c r="C643" s="109"/>
      <c r="D643" s="109"/>
      <c r="E643" s="109"/>
      <c r="F643" s="109"/>
    </row>
    <row r="644" spans="1:6" ht="15">
      <c r="A644" s="109"/>
      <c r="B644" s="109"/>
      <c r="C644" s="109"/>
      <c r="D644" s="109"/>
      <c r="E644" s="109"/>
      <c r="F644" s="109"/>
    </row>
    <row r="645" spans="1:6" ht="15">
      <c r="A645" s="109"/>
      <c r="B645" s="109"/>
      <c r="C645" s="109"/>
      <c r="D645" s="109"/>
      <c r="E645" s="109"/>
      <c r="F645" s="109"/>
    </row>
    <row r="646" spans="1:6" ht="15">
      <c r="A646" s="109"/>
      <c r="B646" s="109"/>
      <c r="C646" s="109"/>
      <c r="D646" s="109"/>
      <c r="E646" s="109"/>
      <c r="F646" s="109"/>
    </row>
    <row r="647" spans="1:6" ht="15">
      <c r="A647" s="109"/>
      <c r="B647" s="109"/>
      <c r="C647" s="109"/>
      <c r="D647" s="109"/>
      <c r="E647" s="109"/>
      <c r="F647" s="109"/>
    </row>
    <row r="648" spans="1:6" ht="15">
      <c r="A648" s="109"/>
      <c r="B648" s="109"/>
      <c r="C648" s="109"/>
      <c r="D648" s="109"/>
      <c r="E648" s="109"/>
      <c r="F648" s="109"/>
    </row>
    <row r="649" spans="1:6" ht="15">
      <c r="A649" s="109"/>
      <c r="B649" s="109"/>
      <c r="C649" s="109"/>
      <c r="D649" s="109"/>
      <c r="E649" s="109"/>
      <c r="F649" s="109"/>
    </row>
    <row r="650" spans="1:6" ht="15">
      <c r="A650" s="109"/>
      <c r="B650" s="109"/>
      <c r="C650" s="109"/>
      <c r="D650" s="109"/>
      <c r="E650" s="109"/>
      <c r="F650" s="109"/>
    </row>
    <row r="651" spans="1:6" ht="15">
      <c r="A651" s="109"/>
      <c r="B651" s="109"/>
      <c r="C651" s="109"/>
      <c r="D651" s="109"/>
      <c r="E651" s="109"/>
      <c r="F651" s="109"/>
    </row>
    <row r="652" spans="1:6" ht="15">
      <c r="A652" s="109"/>
      <c r="B652" s="109"/>
      <c r="C652" s="109"/>
      <c r="D652" s="109"/>
      <c r="E652" s="109"/>
      <c r="F652" s="109"/>
    </row>
    <row r="653" spans="1:6" ht="15">
      <c r="A653" s="109"/>
      <c r="B653" s="109"/>
      <c r="C653" s="109"/>
      <c r="D653" s="109"/>
      <c r="E653" s="109"/>
      <c r="F653" s="109"/>
    </row>
    <row r="654" spans="1:6" ht="15">
      <c r="A654" s="109"/>
      <c r="B654" s="109"/>
      <c r="C654" s="109"/>
      <c r="D654" s="109"/>
      <c r="E654" s="109"/>
      <c r="F654" s="109"/>
    </row>
    <row r="655" spans="1:6" ht="15">
      <c r="A655" s="109"/>
      <c r="B655" s="109"/>
      <c r="C655" s="109"/>
      <c r="D655" s="109"/>
      <c r="E655" s="109"/>
      <c r="F655" s="109"/>
    </row>
    <row r="656" spans="1:6" ht="15">
      <c r="A656" s="109"/>
      <c r="B656" s="109"/>
      <c r="C656" s="109"/>
      <c r="D656" s="109"/>
      <c r="E656" s="109"/>
      <c r="F656" s="109"/>
    </row>
    <row r="657" spans="1:6" ht="15">
      <c r="A657" s="109"/>
      <c r="B657" s="109"/>
      <c r="C657" s="109"/>
      <c r="D657" s="109"/>
      <c r="E657" s="109"/>
      <c r="F657" s="109"/>
    </row>
    <row r="658" spans="1:6" ht="15">
      <c r="A658" s="109"/>
      <c r="B658" s="109"/>
      <c r="C658" s="109"/>
      <c r="D658" s="109"/>
      <c r="E658" s="109"/>
      <c r="F658" s="109"/>
    </row>
    <row r="659" spans="1:6" ht="15">
      <c r="A659" s="109"/>
      <c r="B659" s="109"/>
      <c r="C659" s="109"/>
      <c r="D659" s="109"/>
      <c r="E659" s="109"/>
      <c r="F659" s="109"/>
    </row>
    <row r="660" spans="1:6" ht="15">
      <c r="A660" s="109"/>
      <c r="B660" s="109"/>
      <c r="C660" s="109"/>
      <c r="D660" s="109"/>
      <c r="E660" s="109"/>
      <c r="F660" s="109"/>
    </row>
    <row r="661" spans="1:6" ht="15">
      <c r="A661" s="109"/>
      <c r="B661" s="109"/>
      <c r="C661" s="109"/>
      <c r="D661" s="109"/>
      <c r="E661" s="109"/>
      <c r="F661" s="109"/>
    </row>
    <row r="662" spans="1:6" ht="15">
      <c r="A662" s="109"/>
      <c r="B662" s="109"/>
      <c r="C662" s="109"/>
      <c r="D662" s="109"/>
      <c r="E662" s="109"/>
      <c r="F662" s="109"/>
    </row>
    <row r="663" spans="1:6" ht="15">
      <c r="A663" s="109"/>
      <c r="B663" s="109"/>
      <c r="C663" s="109"/>
      <c r="D663" s="109"/>
      <c r="E663" s="109"/>
      <c r="F663" s="109"/>
    </row>
    <row r="664" spans="1:6" ht="15">
      <c r="A664" s="109"/>
      <c r="B664" s="109"/>
      <c r="C664" s="109"/>
      <c r="D664" s="109"/>
      <c r="E664" s="109"/>
      <c r="F664" s="109"/>
    </row>
    <row r="665" spans="1:6" ht="15">
      <c r="A665" s="109"/>
      <c r="B665" s="109"/>
      <c r="C665" s="109"/>
      <c r="D665" s="109"/>
      <c r="E665" s="109"/>
      <c r="F665" s="109"/>
    </row>
    <row r="666" spans="1:6" ht="15">
      <c r="A666" s="109"/>
      <c r="B666" s="109"/>
      <c r="C666" s="109"/>
      <c r="D666" s="109"/>
      <c r="E666" s="109"/>
      <c r="F666" s="109"/>
    </row>
    <row r="667" spans="1:6" ht="15">
      <c r="A667" s="109"/>
      <c r="B667" s="109"/>
      <c r="C667" s="109"/>
      <c r="D667" s="109"/>
      <c r="E667" s="109"/>
      <c r="F667" s="109"/>
    </row>
    <row r="668" spans="1:6" ht="15">
      <c r="A668" s="109"/>
      <c r="B668" s="109"/>
      <c r="C668" s="109"/>
      <c r="D668" s="109"/>
      <c r="E668" s="109"/>
      <c r="F668" s="109"/>
    </row>
    <row r="669" spans="1:6" ht="15">
      <c r="A669" s="109"/>
      <c r="B669" s="109"/>
      <c r="C669" s="109"/>
      <c r="D669" s="109"/>
      <c r="E669" s="109"/>
      <c r="F669" s="109"/>
    </row>
    <row r="670" spans="1:6" ht="15">
      <c r="A670" s="109"/>
      <c r="B670" s="109"/>
      <c r="C670" s="109"/>
      <c r="D670" s="109"/>
      <c r="E670" s="109"/>
      <c r="F670" s="109"/>
    </row>
    <row r="671" spans="1:6" ht="15">
      <c r="A671" s="109"/>
      <c r="B671" s="109"/>
      <c r="C671" s="109"/>
      <c r="D671" s="109"/>
      <c r="E671" s="109"/>
      <c r="F671" s="109"/>
    </row>
    <row r="672" spans="1:6" ht="15">
      <c r="A672" s="109"/>
      <c r="B672" s="109"/>
      <c r="C672" s="109"/>
      <c r="D672" s="109"/>
      <c r="E672" s="109"/>
      <c r="F672" s="109"/>
    </row>
    <row r="673" spans="1:6" ht="15">
      <c r="A673" s="109"/>
      <c r="B673" s="109"/>
      <c r="C673" s="109"/>
      <c r="D673" s="109"/>
      <c r="E673" s="109"/>
      <c r="F673" s="109"/>
    </row>
    <row r="674" spans="1:6" ht="15">
      <c r="A674" s="109"/>
      <c r="B674" s="109"/>
      <c r="C674" s="109"/>
      <c r="D674" s="109"/>
      <c r="E674" s="109"/>
      <c r="F674" s="109"/>
    </row>
    <row r="675" spans="1:6" ht="15">
      <c r="A675" s="109"/>
      <c r="B675" s="109"/>
      <c r="C675" s="109"/>
      <c r="D675" s="109"/>
      <c r="E675" s="109"/>
      <c r="F675" s="109"/>
    </row>
    <row r="676" spans="1:6" ht="15">
      <c r="A676" s="109"/>
      <c r="B676" s="109"/>
      <c r="C676" s="109"/>
      <c r="D676" s="109"/>
      <c r="E676" s="109"/>
      <c r="F676" s="109"/>
    </row>
    <row r="677" spans="1:6" ht="15">
      <c r="A677" s="109"/>
      <c r="B677" s="109"/>
      <c r="C677" s="109"/>
      <c r="D677" s="109"/>
      <c r="E677" s="109"/>
      <c r="F677" s="109"/>
    </row>
    <row r="678" spans="1:6" ht="15">
      <c r="A678" s="109"/>
      <c r="B678" s="109"/>
      <c r="C678" s="109"/>
      <c r="D678" s="109"/>
      <c r="E678" s="109"/>
      <c r="F678" s="109"/>
    </row>
    <row r="679" spans="1:6" ht="15">
      <c r="A679" s="109"/>
      <c r="B679" s="109"/>
      <c r="C679" s="109"/>
      <c r="D679" s="109"/>
      <c r="E679" s="109"/>
      <c r="F679" s="109"/>
    </row>
    <row r="680" spans="1:6" ht="15">
      <c r="A680" s="109"/>
      <c r="B680" s="109"/>
      <c r="C680" s="109"/>
      <c r="D680" s="109"/>
      <c r="E680" s="109"/>
      <c r="F680" s="109"/>
    </row>
    <row r="681" spans="1:6" ht="15">
      <c r="A681" s="109"/>
      <c r="B681" s="109"/>
      <c r="C681" s="109"/>
      <c r="D681" s="109"/>
      <c r="E681" s="109"/>
      <c r="F681" s="109"/>
    </row>
    <row r="682" spans="1:6" ht="15">
      <c r="A682" s="109"/>
      <c r="B682" s="109"/>
      <c r="C682" s="109"/>
      <c r="D682" s="109"/>
      <c r="E682" s="109"/>
      <c r="F682" s="109"/>
    </row>
    <row r="683" spans="1:6" ht="15">
      <c r="A683" s="109"/>
      <c r="B683" s="109"/>
      <c r="C683" s="109"/>
      <c r="D683" s="109"/>
      <c r="E683" s="109"/>
      <c r="F683" s="109"/>
    </row>
    <row r="684" spans="1:6" ht="15">
      <c r="A684" s="109"/>
      <c r="B684" s="109"/>
      <c r="C684" s="109"/>
      <c r="D684" s="109"/>
      <c r="E684" s="109"/>
      <c r="F684" s="109"/>
    </row>
    <row r="685" spans="1:6" ht="15">
      <c r="A685" s="109"/>
      <c r="B685" s="109"/>
      <c r="C685" s="109"/>
      <c r="D685" s="109"/>
      <c r="E685" s="109"/>
      <c r="F685" s="109"/>
    </row>
    <row r="686" spans="1:6" ht="15">
      <c r="A686" s="109"/>
      <c r="B686" s="109"/>
      <c r="C686" s="109"/>
      <c r="D686" s="109"/>
      <c r="E686" s="109"/>
      <c r="F686" s="109"/>
    </row>
    <row r="687" spans="1:6" ht="15">
      <c r="A687" s="109"/>
      <c r="B687" s="109"/>
      <c r="C687" s="109"/>
      <c r="D687" s="109"/>
      <c r="E687" s="109"/>
      <c r="F687" s="109"/>
    </row>
    <row r="688" spans="1:6" ht="15">
      <c r="A688" s="109"/>
      <c r="B688" s="109"/>
      <c r="C688" s="109"/>
      <c r="D688" s="109"/>
      <c r="E688" s="109"/>
      <c r="F688" s="109"/>
    </row>
    <row r="689" spans="1:6" ht="15">
      <c r="A689" s="109"/>
      <c r="B689" s="109"/>
      <c r="C689" s="109"/>
      <c r="D689" s="109"/>
      <c r="E689" s="109"/>
      <c r="F689" s="109"/>
    </row>
    <row r="690" spans="1:6" ht="15">
      <c r="A690" s="109"/>
      <c r="B690" s="109"/>
      <c r="C690" s="109"/>
      <c r="D690" s="109"/>
      <c r="E690" s="109"/>
      <c r="F690" s="109"/>
    </row>
    <row r="691" spans="1:6" ht="15">
      <c r="A691" s="109"/>
      <c r="B691" s="109"/>
      <c r="C691" s="109"/>
      <c r="D691" s="109"/>
      <c r="E691" s="109"/>
      <c r="F691" s="109"/>
    </row>
    <row r="692" spans="1:6" ht="15">
      <c r="A692" s="109"/>
      <c r="B692" s="109"/>
      <c r="C692" s="109"/>
      <c r="D692" s="109"/>
      <c r="E692" s="109"/>
      <c r="F692" s="109"/>
    </row>
    <row r="693" spans="1:6" ht="15">
      <c r="A693" s="109"/>
      <c r="B693" s="109"/>
      <c r="C693" s="109"/>
      <c r="D693" s="109"/>
      <c r="E693" s="109"/>
      <c r="F693" s="109"/>
    </row>
    <row r="694" spans="1:6" ht="15">
      <c r="A694" s="109"/>
      <c r="B694" s="109"/>
      <c r="C694" s="109"/>
      <c r="D694" s="109"/>
      <c r="E694" s="109"/>
      <c r="F694" s="109"/>
    </row>
    <row r="695" spans="1:6" ht="15">
      <c r="A695" s="109"/>
      <c r="B695" s="109"/>
      <c r="C695" s="109"/>
      <c r="D695" s="109"/>
      <c r="E695" s="109"/>
      <c r="F695" s="109"/>
    </row>
    <row r="696" spans="1:6" ht="15">
      <c r="A696" s="109"/>
      <c r="B696" s="109"/>
      <c r="C696" s="109"/>
      <c r="D696" s="109"/>
      <c r="E696" s="109"/>
      <c r="F696" s="109"/>
    </row>
    <row r="697" spans="1:6" ht="15">
      <c r="A697" s="109"/>
      <c r="B697" s="109"/>
      <c r="C697" s="109"/>
      <c r="D697" s="109"/>
      <c r="E697" s="109"/>
      <c r="F697" s="109"/>
    </row>
    <row r="698" spans="1:6" ht="15">
      <c r="A698" s="109"/>
      <c r="B698" s="109"/>
      <c r="C698" s="109"/>
      <c r="D698" s="109"/>
      <c r="E698" s="109"/>
      <c r="F698" s="109"/>
    </row>
    <row r="699" spans="1:6" ht="15">
      <c r="A699" s="109"/>
      <c r="B699" s="109"/>
      <c r="C699" s="109"/>
      <c r="D699" s="109"/>
      <c r="E699" s="109"/>
      <c r="F699" s="109"/>
    </row>
    <row r="700" spans="1:6" ht="15">
      <c r="A700" s="109"/>
      <c r="B700" s="109"/>
      <c r="C700" s="109"/>
      <c r="D700" s="109"/>
      <c r="E700" s="109"/>
      <c r="F700" s="109"/>
    </row>
    <row r="701" spans="1:6" ht="15">
      <c r="A701" s="109"/>
      <c r="B701" s="109"/>
      <c r="C701" s="109"/>
      <c r="D701" s="109"/>
      <c r="E701" s="109"/>
      <c r="F701" s="109"/>
    </row>
    <row r="702" spans="1:6" ht="15">
      <c r="A702" s="109"/>
      <c r="B702" s="109"/>
      <c r="C702" s="109"/>
      <c r="D702" s="109"/>
      <c r="E702" s="109"/>
      <c r="F702" s="109"/>
    </row>
    <row r="703" spans="1:6" ht="15">
      <c r="A703" s="109"/>
      <c r="B703" s="109"/>
      <c r="C703" s="109"/>
      <c r="D703" s="109"/>
      <c r="E703" s="109"/>
      <c r="F703" s="109"/>
    </row>
    <row r="704" spans="1:6" ht="15">
      <c r="A704" s="109"/>
      <c r="B704" s="109"/>
      <c r="C704" s="109"/>
      <c r="D704" s="109"/>
      <c r="E704" s="109"/>
      <c r="F704" s="109"/>
    </row>
    <row r="705" spans="1:6" ht="15">
      <c r="A705" s="109"/>
      <c r="B705" s="109"/>
      <c r="C705" s="109"/>
      <c r="D705" s="109"/>
      <c r="E705" s="109"/>
      <c r="F705" s="109"/>
    </row>
    <row r="706" spans="1:6" ht="15">
      <c r="A706" s="109"/>
      <c r="B706" s="109"/>
      <c r="C706" s="109"/>
      <c r="D706" s="109"/>
      <c r="E706" s="109"/>
      <c r="F706" s="109"/>
    </row>
    <row r="707" spans="1:6" ht="15">
      <c r="A707" s="109"/>
      <c r="B707" s="109"/>
      <c r="C707" s="109"/>
      <c r="D707" s="109"/>
      <c r="E707" s="109"/>
      <c r="F707" s="109"/>
    </row>
    <row r="708" spans="1:6" ht="15">
      <c r="A708" s="109"/>
      <c r="B708" s="109"/>
      <c r="C708" s="109"/>
      <c r="D708" s="109"/>
      <c r="E708" s="109"/>
      <c r="F708" s="109"/>
    </row>
    <row r="709" spans="1:6" ht="15">
      <c r="A709" s="109"/>
      <c r="B709" s="109"/>
      <c r="C709" s="109"/>
      <c r="D709" s="109"/>
      <c r="E709" s="109"/>
      <c r="F709" s="109"/>
    </row>
    <row r="710" spans="1:6" ht="15">
      <c r="A710" s="109"/>
      <c r="B710" s="109"/>
      <c r="C710" s="109"/>
      <c r="D710" s="109"/>
      <c r="E710" s="109"/>
      <c r="F710" s="109"/>
    </row>
    <row r="711" spans="1:6" ht="15">
      <c r="A711" s="109"/>
      <c r="B711" s="109"/>
      <c r="C711" s="109"/>
      <c r="D711" s="109"/>
      <c r="E711" s="109"/>
      <c r="F711" s="109"/>
    </row>
    <row r="712" spans="1:6" ht="15">
      <c r="A712" s="109"/>
      <c r="B712" s="109"/>
      <c r="C712" s="109"/>
      <c r="D712" s="109"/>
      <c r="E712" s="109"/>
      <c r="F712" s="109"/>
    </row>
    <row r="713" spans="1:6" ht="15">
      <c r="A713" s="109"/>
      <c r="B713" s="109"/>
      <c r="C713" s="109"/>
      <c r="D713" s="109"/>
      <c r="E713" s="109"/>
      <c r="F713" s="109"/>
    </row>
    <row r="714" spans="1:6" ht="15">
      <c r="A714" s="109"/>
      <c r="B714" s="109"/>
      <c r="C714" s="109"/>
      <c r="D714" s="109"/>
      <c r="E714" s="109"/>
      <c r="F714" s="109"/>
    </row>
    <row r="715" spans="1:6" ht="15">
      <c r="A715" s="109"/>
      <c r="B715" s="109"/>
      <c r="C715" s="109"/>
      <c r="D715" s="109"/>
      <c r="E715" s="109"/>
      <c r="F715" s="109"/>
    </row>
    <row r="716" spans="1:6" ht="15">
      <c r="A716" s="109"/>
      <c r="B716" s="109"/>
      <c r="C716" s="109"/>
      <c r="D716" s="109"/>
      <c r="E716" s="109"/>
      <c r="F716" s="109"/>
    </row>
    <row r="717" spans="1:6" ht="15">
      <c r="A717" s="109"/>
      <c r="B717" s="109"/>
      <c r="C717" s="109"/>
      <c r="D717" s="109"/>
      <c r="E717" s="109"/>
      <c r="F717" s="109"/>
    </row>
    <row r="718" spans="1:6" ht="15">
      <c r="A718" s="109"/>
      <c r="B718" s="109"/>
      <c r="C718" s="109"/>
      <c r="D718" s="109"/>
      <c r="E718" s="109"/>
      <c r="F718" s="109"/>
    </row>
    <row r="719" spans="1:6" ht="15">
      <c r="A719" s="109"/>
      <c r="B719" s="109"/>
      <c r="C719" s="109"/>
      <c r="D719" s="109"/>
      <c r="E719" s="109"/>
      <c r="F719" s="109"/>
    </row>
    <row r="720" spans="1:6" ht="15">
      <c r="A720" s="109"/>
      <c r="B720" s="109"/>
      <c r="C720" s="109"/>
      <c r="D720" s="109"/>
      <c r="E720" s="109"/>
      <c r="F720" s="109"/>
    </row>
    <row r="721" spans="1:6" ht="15">
      <c r="A721" s="109"/>
      <c r="B721" s="109"/>
      <c r="C721" s="109"/>
      <c r="D721" s="109"/>
      <c r="E721" s="109"/>
      <c r="F721" s="109"/>
    </row>
    <row r="722" spans="1:6" ht="15">
      <c r="A722" s="109"/>
      <c r="B722" s="109"/>
      <c r="C722" s="109"/>
      <c r="D722" s="109"/>
      <c r="E722" s="109"/>
      <c r="F722" s="109"/>
    </row>
    <row r="723" spans="1:6" ht="15">
      <c r="A723" s="109"/>
      <c r="B723" s="109"/>
      <c r="C723" s="109"/>
      <c r="D723" s="109"/>
      <c r="E723" s="109"/>
      <c r="F723" s="109"/>
    </row>
    <row r="724" spans="1:6" ht="15">
      <c r="A724" s="109"/>
      <c r="B724" s="109"/>
      <c r="C724" s="109"/>
      <c r="D724" s="109"/>
      <c r="E724" s="109"/>
      <c r="F724" s="109"/>
    </row>
    <row r="725" spans="1:6" ht="15">
      <c r="A725" s="109"/>
      <c r="B725" s="109"/>
      <c r="C725" s="109"/>
      <c r="D725" s="109"/>
      <c r="E725" s="109"/>
      <c r="F725" s="109"/>
    </row>
    <row r="726" spans="1:6" ht="15">
      <c r="A726" s="109"/>
      <c r="B726" s="109"/>
      <c r="C726" s="109"/>
      <c r="D726" s="109"/>
      <c r="E726" s="109"/>
      <c r="F726" s="109"/>
    </row>
    <row r="727" spans="1:6" ht="15">
      <c r="A727" s="109"/>
      <c r="B727" s="109"/>
      <c r="C727" s="109"/>
      <c r="D727" s="109"/>
      <c r="E727" s="109"/>
      <c r="F727" s="109"/>
    </row>
    <row r="728" spans="1:6" ht="15">
      <c r="A728" s="109"/>
      <c r="B728" s="109"/>
      <c r="C728" s="109"/>
      <c r="D728" s="109"/>
      <c r="E728" s="109"/>
      <c r="F728" s="109"/>
    </row>
    <row r="729" spans="1:6" ht="15">
      <c r="A729" s="109"/>
      <c r="B729" s="109"/>
      <c r="C729" s="109"/>
      <c r="D729" s="109"/>
      <c r="E729" s="109"/>
      <c r="F729" s="109"/>
    </row>
    <row r="730" spans="1:6" ht="15">
      <c r="A730" s="109"/>
      <c r="B730" s="109"/>
      <c r="C730" s="109"/>
      <c r="D730" s="109"/>
      <c r="E730" s="109"/>
      <c r="F730" s="109"/>
    </row>
    <row r="731" spans="1:6" ht="15">
      <c r="A731" s="109"/>
      <c r="B731" s="109"/>
      <c r="C731" s="109"/>
      <c r="D731" s="109"/>
      <c r="E731" s="109"/>
      <c r="F731" s="109"/>
    </row>
    <row r="732" spans="1:6" ht="15">
      <c r="A732" s="109"/>
      <c r="B732" s="109"/>
      <c r="C732" s="109"/>
      <c r="D732" s="109"/>
      <c r="E732" s="109"/>
      <c r="F732" s="109"/>
    </row>
    <row r="733" spans="1:6" ht="15">
      <c r="A733" s="109"/>
      <c r="B733" s="109"/>
      <c r="C733" s="109"/>
      <c r="D733" s="109"/>
      <c r="E733" s="109"/>
      <c r="F733" s="109"/>
    </row>
    <row r="734" spans="1:6" ht="15">
      <c r="A734" s="109"/>
      <c r="B734" s="109"/>
      <c r="C734" s="109"/>
      <c r="D734" s="109"/>
      <c r="E734" s="109"/>
      <c r="F734" s="109"/>
    </row>
    <row r="735" spans="1:6" ht="15">
      <c r="A735" s="109"/>
      <c r="B735" s="109"/>
      <c r="C735" s="109"/>
      <c r="D735" s="109"/>
      <c r="E735" s="109"/>
      <c r="F735" s="109"/>
    </row>
    <row r="736" spans="1:6" ht="15">
      <c r="A736" s="109"/>
      <c r="B736" s="109"/>
      <c r="C736" s="109"/>
      <c r="D736" s="109"/>
      <c r="E736" s="109"/>
      <c r="F736" s="109"/>
    </row>
    <row r="737" spans="1:6" ht="15">
      <c r="A737" s="109"/>
      <c r="B737" s="109"/>
      <c r="C737" s="109"/>
      <c r="D737" s="109"/>
      <c r="E737" s="109"/>
      <c r="F737" s="109"/>
    </row>
    <row r="738" spans="1:6" ht="15">
      <c r="A738" s="109"/>
      <c r="B738" s="109"/>
      <c r="C738" s="109"/>
      <c r="D738" s="109"/>
      <c r="E738" s="109"/>
      <c r="F738" s="109"/>
    </row>
    <row r="739" spans="1:6" ht="15">
      <c r="A739" s="109"/>
      <c r="B739" s="109"/>
      <c r="C739" s="109"/>
      <c r="D739" s="109"/>
      <c r="E739" s="109"/>
      <c r="F739" s="109"/>
    </row>
    <row r="740" spans="1:6" ht="15">
      <c r="A740" s="109"/>
      <c r="B740" s="109"/>
      <c r="C740" s="109"/>
      <c r="D740" s="109"/>
      <c r="E740" s="109"/>
      <c r="F740" s="109"/>
    </row>
    <row r="741" spans="1:6" ht="15">
      <c r="A741" s="109"/>
      <c r="B741" s="109"/>
      <c r="C741" s="109"/>
      <c r="D741" s="109"/>
      <c r="E741" s="109"/>
      <c r="F741" s="109"/>
    </row>
    <row r="742" spans="1:6" ht="15">
      <c r="A742" s="109"/>
      <c r="B742" s="109"/>
      <c r="C742" s="109"/>
      <c r="D742" s="109"/>
      <c r="E742" s="109"/>
      <c r="F742" s="109"/>
    </row>
    <row r="743" spans="1:6" ht="15">
      <c r="A743" s="109"/>
      <c r="B743" s="109"/>
      <c r="C743" s="109"/>
      <c r="D743" s="109"/>
      <c r="E743" s="109"/>
      <c r="F743" s="109"/>
    </row>
    <row r="744" spans="1:6" ht="15">
      <c r="A744" s="109"/>
      <c r="B744" s="109"/>
      <c r="C744" s="109"/>
      <c r="D744" s="109"/>
      <c r="E744" s="109"/>
      <c r="F744" s="109"/>
    </row>
    <row r="745" spans="1:6" ht="15">
      <c r="A745" s="109"/>
      <c r="B745" s="109"/>
      <c r="C745" s="109"/>
      <c r="D745" s="109"/>
      <c r="E745" s="109"/>
      <c r="F745" s="109"/>
    </row>
    <row r="746" spans="1:6" ht="15">
      <c r="A746" s="109"/>
      <c r="B746" s="109"/>
      <c r="C746" s="109"/>
      <c r="D746" s="109"/>
      <c r="E746" s="109"/>
      <c r="F746" s="109"/>
    </row>
    <row r="747" spans="1:6" ht="15">
      <c r="A747" s="109"/>
      <c r="B747" s="109"/>
      <c r="C747" s="109"/>
      <c r="D747" s="109"/>
      <c r="E747" s="109"/>
      <c r="F747" s="109"/>
    </row>
    <row r="748" spans="1:6" ht="15">
      <c r="A748" s="109"/>
      <c r="B748" s="109"/>
      <c r="C748" s="109"/>
      <c r="D748" s="109"/>
      <c r="E748" s="109"/>
      <c r="F748" s="109"/>
    </row>
    <row r="749" spans="1:6" ht="15">
      <c r="A749" s="109"/>
      <c r="B749" s="109"/>
      <c r="C749" s="109"/>
      <c r="D749" s="109"/>
      <c r="E749" s="109"/>
      <c r="F749" s="109"/>
    </row>
    <row r="750" spans="1:6" ht="15">
      <c r="A750" s="109"/>
      <c r="B750" s="109"/>
      <c r="C750" s="109"/>
      <c r="D750" s="109"/>
      <c r="E750" s="109"/>
      <c r="F750" s="109"/>
    </row>
    <row r="751" spans="1:6" ht="15">
      <c r="A751" s="109"/>
      <c r="B751" s="109"/>
      <c r="C751" s="109"/>
      <c r="D751" s="109"/>
      <c r="E751" s="109"/>
      <c r="F751" s="109"/>
    </row>
    <row r="752" spans="1:6" ht="15">
      <c r="A752" s="109"/>
      <c r="B752" s="109"/>
      <c r="C752" s="109"/>
      <c r="D752" s="109"/>
      <c r="E752" s="109"/>
      <c r="F752" s="109"/>
    </row>
    <row r="753" spans="1:6" ht="15">
      <c r="A753" s="109"/>
      <c r="B753" s="109"/>
      <c r="C753" s="109"/>
      <c r="D753" s="109"/>
      <c r="E753" s="109"/>
      <c r="F753" s="109"/>
    </row>
    <row r="754" spans="1:6" ht="15">
      <c r="A754" s="109"/>
      <c r="B754" s="109"/>
      <c r="C754" s="109"/>
      <c r="D754" s="109"/>
      <c r="E754" s="109"/>
      <c r="F754" s="109"/>
    </row>
    <row r="755" spans="1:6" ht="15">
      <c r="A755" s="109"/>
      <c r="B755" s="109"/>
      <c r="C755" s="109"/>
      <c r="D755" s="109"/>
      <c r="E755" s="109"/>
      <c r="F755" s="109"/>
    </row>
    <row r="756" spans="1:6" ht="15">
      <c r="A756" s="109"/>
      <c r="B756" s="109"/>
      <c r="C756" s="109"/>
      <c r="D756" s="109"/>
      <c r="E756" s="109"/>
      <c r="F756" s="109"/>
    </row>
    <row r="757" spans="1:6" ht="15">
      <c r="A757" s="109"/>
      <c r="B757" s="109"/>
      <c r="C757" s="109"/>
      <c r="D757" s="109"/>
      <c r="E757" s="109"/>
      <c r="F757" s="109"/>
    </row>
    <row r="758" spans="1:6" ht="15">
      <c r="A758" s="109"/>
      <c r="B758" s="109"/>
      <c r="C758" s="109"/>
      <c r="D758" s="109"/>
      <c r="E758" s="109"/>
      <c r="F758" s="109"/>
    </row>
    <row r="759" spans="1:6" ht="15">
      <c r="A759" s="109"/>
      <c r="B759" s="109"/>
      <c r="C759" s="109"/>
      <c r="D759" s="109"/>
      <c r="E759" s="109"/>
      <c r="F759" s="109"/>
    </row>
    <row r="760" spans="1:6" ht="15">
      <c r="A760" s="109"/>
      <c r="B760" s="109"/>
      <c r="C760" s="109"/>
      <c r="D760" s="109"/>
      <c r="E760" s="109"/>
      <c r="F760" s="109"/>
    </row>
    <row r="761" spans="1:6" ht="15">
      <c r="A761" s="109"/>
      <c r="B761" s="109"/>
      <c r="C761" s="109"/>
      <c r="D761" s="109"/>
      <c r="E761" s="109"/>
      <c r="F761" s="109"/>
    </row>
    <row r="762" spans="1:6" ht="15">
      <c r="A762" s="109"/>
      <c r="B762" s="109"/>
      <c r="C762" s="109"/>
      <c r="D762" s="109"/>
      <c r="E762" s="109"/>
      <c r="F762" s="109"/>
    </row>
    <row r="763" spans="1:6" ht="15">
      <c r="A763" s="109"/>
      <c r="B763" s="109"/>
      <c r="C763" s="109"/>
      <c r="D763" s="109"/>
      <c r="E763" s="109"/>
      <c r="F763" s="109"/>
    </row>
    <row r="764" spans="1:6" ht="15">
      <c r="A764" s="109"/>
      <c r="B764" s="109"/>
      <c r="C764" s="109"/>
      <c r="D764" s="109"/>
      <c r="E764" s="109"/>
      <c r="F764" s="109"/>
    </row>
    <row r="765" spans="1:6" ht="15">
      <c r="A765" s="109"/>
      <c r="B765" s="109"/>
      <c r="C765" s="109"/>
      <c r="D765" s="109"/>
      <c r="E765" s="109"/>
      <c r="F765" s="109"/>
    </row>
    <row r="766" spans="1:6" ht="15">
      <c r="A766" s="109"/>
      <c r="B766" s="109"/>
      <c r="C766" s="109"/>
      <c r="D766" s="109"/>
      <c r="E766" s="109"/>
      <c r="F766" s="109"/>
    </row>
    <row r="767" spans="1:6" ht="15">
      <c r="A767" s="109"/>
      <c r="B767" s="109"/>
      <c r="C767" s="109"/>
      <c r="D767" s="109"/>
      <c r="E767" s="109"/>
      <c r="F767" s="109"/>
    </row>
    <row r="768" spans="1:6" ht="15">
      <c r="A768" s="109"/>
      <c r="B768" s="109"/>
      <c r="C768" s="109"/>
      <c r="D768" s="109"/>
      <c r="E768" s="109"/>
      <c r="F768" s="109"/>
    </row>
    <row r="769" spans="1:6" ht="15">
      <c r="A769" s="109"/>
      <c r="B769" s="109"/>
      <c r="C769" s="109"/>
      <c r="D769" s="109"/>
      <c r="E769" s="109"/>
      <c r="F769" s="109"/>
    </row>
    <row r="770" spans="1:6" ht="15">
      <c r="A770" s="109"/>
      <c r="B770" s="109"/>
      <c r="C770" s="109"/>
      <c r="D770" s="109"/>
      <c r="E770" s="109"/>
      <c r="F770" s="109"/>
    </row>
    <row r="771" spans="1:6" ht="15">
      <c r="A771" s="109"/>
      <c r="B771" s="109"/>
      <c r="C771" s="109"/>
      <c r="D771" s="109"/>
      <c r="E771" s="109"/>
      <c r="F771" s="109"/>
    </row>
    <row r="772" spans="1:6" ht="15">
      <c r="A772" s="109"/>
      <c r="B772" s="109"/>
      <c r="C772" s="109"/>
      <c r="D772" s="109"/>
      <c r="E772" s="109"/>
      <c r="F772" s="109"/>
    </row>
    <row r="773" spans="1:6" ht="15">
      <c r="A773" s="109"/>
      <c r="B773" s="109"/>
      <c r="C773" s="109"/>
      <c r="D773" s="109"/>
      <c r="E773" s="109"/>
      <c r="F773" s="109"/>
    </row>
    <row r="774" spans="1:6" ht="15">
      <c r="A774" s="109"/>
      <c r="B774" s="109"/>
      <c r="C774" s="109"/>
      <c r="D774" s="109"/>
      <c r="E774" s="109"/>
      <c r="F774" s="109"/>
    </row>
    <row r="775" spans="1:6" ht="15">
      <c r="A775" s="109"/>
      <c r="B775" s="109"/>
      <c r="C775" s="109"/>
      <c r="D775" s="109"/>
      <c r="E775" s="109"/>
      <c r="F775" s="109"/>
    </row>
    <row r="776" spans="1:6" ht="15">
      <c r="A776" s="109"/>
      <c r="B776" s="109"/>
      <c r="C776" s="109"/>
      <c r="D776" s="109"/>
      <c r="E776" s="109"/>
      <c r="F776" s="109"/>
    </row>
    <row r="777" spans="1:6" ht="15">
      <c r="A777" s="109"/>
      <c r="B777" s="109"/>
      <c r="C777" s="109"/>
      <c r="D777" s="109"/>
      <c r="E777" s="109"/>
      <c r="F777" s="109"/>
    </row>
    <row r="778" spans="1:6" ht="15">
      <c r="A778" s="109"/>
      <c r="B778" s="109"/>
      <c r="C778" s="109"/>
      <c r="D778" s="109"/>
      <c r="E778" s="109"/>
      <c r="F778" s="109"/>
    </row>
    <row r="779" spans="1:6" ht="15">
      <c r="A779" s="109"/>
      <c r="B779" s="109"/>
      <c r="C779" s="109"/>
      <c r="D779" s="109"/>
      <c r="E779" s="109"/>
      <c r="F779" s="109"/>
    </row>
    <row r="780" spans="1:6" ht="15">
      <c r="A780" s="109"/>
      <c r="B780" s="109"/>
      <c r="C780" s="109"/>
      <c r="D780" s="109"/>
      <c r="E780" s="109"/>
      <c r="F780" s="109"/>
    </row>
    <row r="781" spans="1:6" ht="15">
      <c r="A781" s="109"/>
      <c r="B781" s="109"/>
      <c r="C781" s="109"/>
      <c r="D781" s="109"/>
      <c r="E781" s="109"/>
      <c r="F781" s="109"/>
    </row>
    <row r="782" spans="1:6" ht="15">
      <c r="A782" s="109"/>
      <c r="B782" s="109"/>
      <c r="C782" s="109"/>
      <c r="D782" s="109"/>
      <c r="E782" s="109"/>
      <c r="F782" s="109"/>
    </row>
    <row r="783" spans="1:6" ht="15">
      <c r="A783" s="109"/>
      <c r="B783" s="109"/>
      <c r="C783" s="109"/>
      <c r="D783" s="109"/>
      <c r="E783" s="109"/>
      <c r="F783" s="109"/>
    </row>
    <row r="784" spans="1:6" ht="15">
      <c r="A784" s="109"/>
      <c r="B784" s="109"/>
      <c r="C784" s="109"/>
      <c r="D784" s="109"/>
      <c r="E784" s="109"/>
      <c r="F784" s="109"/>
    </row>
    <row r="785" spans="1:6" ht="15">
      <c r="A785" s="109"/>
      <c r="B785" s="109"/>
      <c r="C785" s="109"/>
      <c r="D785" s="109"/>
      <c r="E785" s="109"/>
      <c r="F785" s="109"/>
    </row>
    <row r="786" spans="1:6" ht="15">
      <c r="A786" s="109"/>
      <c r="B786" s="109"/>
      <c r="C786" s="109"/>
      <c r="D786" s="109"/>
      <c r="E786" s="109"/>
      <c r="F786" s="109"/>
    </row>
    <row r="787" spans="1:6" ht="15">
      <c r="A787" s="109"/>
      <c r="B787" s="109"/>
      <c r="C787" s="109"/>
      <c r="D787" s="109"/>
      <c r="E787" s="109"/>
      <c r="F787" s="109"/>
    </row>
    <row r="788" spans="1:6" ht="15">
      <c r="A788" s="109"/>
      <c r="B788" s="109"/>
      <c r="C788" s="109"/>
      <c r="D788" s="109"/>
      <c r="E788" s="109"/>
      <c r="F788" s="109"/>
    </row>
    <row r="789" spans="1:6" ht="15">
      <c r="A789" s="109"/>
      <c r="B789" s="109"/>
      <c r="C789" s="109"/>
      <c r="D789" s="109"/>
      <c r="E789" s="109"/>
      <c r="F789" s="109"/>
    </row>
    <row r="790" spans="1:6" ht="15">
      <c r="A790" s="109"/>
      <c r="B790" s="109"/>
      <c r="C790" s="109"/>
      <c r="D790" s="109"/>
      <c r="E790" s="109"/>
      <c r="F790" s="109"/>
    </row>
    <row r="791" spans="1:6" ht="15">
      <c r="A791" s="109"/>
      <c r="B791" s="109"/>
      <c r="C791" s="109"/>
      <c r="D791" s="109"/>
      <c r="E791" s="109"/>
      <c r="F791" s="109"/>
    </row>
    <row r="792" spans="1:6" ht="15">
      <c r="A792" s="109"/>
      <c r="B792" s="109"/>
      <c r="C792" s="109"/>
      <c r="D792" s="109"/>
      <c r="E792" s="109"/>
      <c r="F792" s="109"/>
    </row>
    <row r="793" spans="1:6" ht="15">
      <c r="A793" s="109"/>
      <c r="B793" s="109"/>
      <c r="C793" s="109"/>
      <c r="D793" s="109"/>
      <c r="E793" s="109"/>
      <c r="F793" s="109"/>
    </row>
    <row r="794" spans="1:6" ht="15">
      <c r="A794" s="109"/>
      <c r="B794" s="109"/>
      <c r="C794" s="109"/>
      <c r="D794" s="109"/>
      <c r="E794" s="109"/>
      <c r="F794" s="109"/>
    </row>
    <row r="795" spans="1:6" ht="15">
      <c r="A795" s="109"/>
      <c r="B795" s="109"/>
      <c r="C795" s="109"/>
      <c r="D795" s="109"/>
      <c r="E795" s="109"/>
      <c r="F795" s="109"/>
    </row>
    <row r="796" spans="1:6" ht="15">
      <c r="A796" s="109"/>
      <c r="B796" s="109"/>
      <c r="C796" s="109"/>
      <c r="D796" s="109"/>
      <c r="E796" s="109"/>
      <c r="F796" s="109"/>
    </row>
    <row r="797" spans="1:6" ht="15">
      <c r="A797" s="109"/>
      <c r="B797" s="109"/>
      <c r="C797" s="109"/>
      <c r="D797" s="109"/>
      <c r="E797" s="109"/>
      <c r="F797" s="109"/>
    </row>
    <row r="798" spans="1:6" ht="15">
      <c r="A798" s="109"/>
      <c r="B798" s="109"/>
      <c r="C798" s="109"/>
      <c r="D798" s="109"/>
      <c r="E798" s="109"/>
      <c r="F798" s="109"/>
    </row>
    <row r="799" spans="1:6" ht="15">
      <c r="A799" s="109"/>
      <c r="B799" s="109"/>
      <c r="C799" s="109"/>
      <c r="D799" s="109"/>
      <c r="E799" s="109"/>
      <c r="F799" s="109"/>
    </row>
    <row r="800" spans="1:6" ht="15">
      <c r="A800" s="109"/>
      <c r="B800" s="109"/>
      <c r="C800" s="109"/>
      <c r="D800" s="109"/>
      <c r="E800" s="109"/>
      <c r="F800" s="109"/>
    </row>
    <row r="801" spans="1:6" ht="15">
      <c r="A801" s="109"/>
      <c r="B801" s="109"/>
      <c r="C801" s="109"/>
      <c r="D801" s="109"/>
      <c r="E801" s="109"/>
      <c r="F801" s="109"/>
    </row>
    <row r="802" spans="1:6" ht="15">
      <c r="A802" s="109"/>
      <c r="B802" s="109"/>
      <c r="C802" s="109"/>
      <c r="D802" s="109"/>
      <c r="E802" s="109"/>
      <c r="F802" s="109"/>
    </row>
    <row r="803" spans="1:6" ht="15">
      <c r="A803" s="109"/>
      <c r="B803" s="109"/>
      <c r="C803" s="109"/>
      <c r="D803" s="109"/>
      <c r="E803" s="109"/>
      <c r="F803" s="109"/>
    </row>
    <row r="804" spans="1:6" ht="15">
      <c r="A804" s="109"/>
      <c r="B804" s="109"/>
      <c r="C804" s="109"/>
      <c r="D804" s="109"/>
      <c r="E804" s="109"/>
      <c r="F804" s="109"/>
    </row>
    <row r="805" spans="1:6" ht="15">
      <c r="A805" s="109"/>
      <c r="B805" s="109"/>
      <c r="C805" s="109"/>
      <c r="D805" s="109"/>
      <c r="E805" s="109"/>
      <c r="F805" s="109"/>
    </row>
    <row r="806" spans="1:6" ht="15">
      <c r="A806" s="109"/>
      <c r="B806" s="109"/>
      <c r="C806" s="109"/>
      <c r="D806" s="109"/>
      <c r="E806" s="109"/>
      <c r="F806" s="109"/>
    </row>
    <row r="807" spans="1:6" ht="15">
      <c r="A807" s="109"/>
      <c r="B807" s="109"/>
      <c r="C807" s="109"/>
      <c r="D807" s="109"/>
      <c r="E807" s="109"/>
      <c r="F807" s="109"/>
    </row>
    <row r="808" spans="1:6" ht="15">
      <c r="A808" s="109"/>
      <c r="B808" s="109"/>
      <c r="C808" s="109"/>
      <c r="D808" s="109"/>
      <c r="E808" s="109"/>
      <c r="F808" s="109"/>
    </row>
    <row r="809" spans="1:6" ht="15">
      <c r="A809" s="109"/>
      <c r="B809" s="109"/>
      <c r="C809" s="109"/>
      <c r="D809" s="109"/>
      <c r="E809" s="109"/>
      <c r="F809" s="109"/>
    </row>
    <row r="810" spans="1:6" ht="15">
      <c r="A810" s="109"/>
      <c r="B810" s="109"/>
      <c r="C810" s="109"/>
      <c r="D810" s="109"/>
      <c r="E810" s="109"/>
      <c r="F810" s="109"/>
    </row>
    <row r="811" spans="1:6" ht="15">
      <c r="A811" s="109"/>
      <c r="B811" s="109"/>
      <c r="C811" s="109"/>
      <c r="D811" s="109"/>
      <c r="E811" s="109"/>
      <c r="F811" s="109"/>
    </row>
    <row r="812" spans="1:6" ht="15">
      <c r="A812" s="109"/>
      <c r="B812" s="109"/>
      <c r="C812" s="109"/>
      <c r="D812" s="109"/>
      <c r="E812" s="109"/>
      <c r="F812" s="109"/>
    </row>
    <row r="813" spans="1:6" ht="15">
      <c r="A813" s="109"/>
      <c r="B813" s="109"/>
      <c r="C813" s="109"/>
      <c r="D813" s="109"/>
      <c r="E813" s="109"/>
      <c r="F813" s="109"/>
    </row>
    <row r="814" spans="1:6" ht="15">
      <c r="A814" s="109"/>
      <c r="B814" s="109"/>
      <c r="C814" s="109"/>
      <c r="D814" s="109"/>
      <c r="E814" s="109"/>
      <c r="F814" s="109"/>
    </row>
    <row r="815" spans="1:6" ht="15">
      <c r="A815" s="109"/>
      <c r="B815" s="109"/>
      <c r="C815" s="109"/>
      <c r="D815" s="109"/>
      <c r="E815" s="109"/>
      <c r="F815" s="109"/>
    </row>
    <row r="816" spans="1:6" ht="15">
      <c r="A816" s="109"/>
      <c r="B816" s="109"/>
      <c r="C816" s="109"/>
      <c r="D816" s="109"/>
      <c r="E816" s="109"/>
      <c r="F816" s="109"/>
    </row>
    <row r="817" spans="1:6" ht="15">
      <c r="A817" s="109"/>
      <c r="B817" s="109"/>
      <c r="C817" s="109"/>
      <c r="D817" s="109"/>
      <c r="E817" s="109"/>
      <c r="F817" s="109"/>
    </row>
    <row r="818" spans="1:6" ht="15">
      <c r="A818" s="109"/>
      <c r="B818" s="109"/>
      <c r="C818" s="109"/>
      <c r="D818" s="109"/>
      <c r="E818" s="109"/>
      <c r="F818" s="109"/>
    </row>
    <row r="819" spans="1:6" ht="15">
      <c r="A819" s="109"/>
      <c r="B819" s="109"/>
      <c r="C819" s="109"/>
      <c r="D819" s="109"/>
      <c r="E819" s="109"/>
      <c r="F819" s="109"/>
    </row>
    <row r="820" spans="1:6" ht="15">
      <c r="A820" s="109"/>
      <c r="B820" s="109"/>
      <c r="C820" s="109"/>
      <c r="D820" s="109"/>
      <c r="E820" s="109"/>
      <c r="F820" s="109"/>
    </row>
    <row r="821" spans="1:6" ht="15">
      <c r="A821" s="109"/>
      <c r="B821" s="109"/>
      <c r="C821" s="109"/>
      <c r="D821" s="109"/>
      <c r="E821" s="109"/>
      <c r="F821" s="109"/>
    </row>
    <row r="822" spans="1:6" ht="15">
      <c r="A822" s="109"/>
      <c r="B822" s="109"/>
      <c r="C822" s="109"/>
      <c r="D822" s="109"/>
      <c r="E822" s="109"/>
      <c r="F822" s="109"/>
    </row>
    <row r="823" spans="1:6" ht="15">
      <c r="A823" s="109"/>
      <c r="B823" s="109"/>
      <c r="C823" s="109"/>
      <c r="D823" s="109"/>
      <c r="E823" s="109"/>
      <c r="F823" s="109"/>
    </row>
    <row r="824" spans="1:6" ht="15">
      <c r="A824" s="109"/>
      <c r="B824" s="109"/>
      <c r="C824" s="109"/>
      <c r="D824" s="109"/>
      <c r="E824" s="109"/>
      <c r="F824" s="109"/>
    </row>
    <row r="825" spans="1:6" ht="15">
      <c r="A825" s="109"/>
      <c r="B825" s="109"/>
      <c r="C825" s="109"/>
      <c r="D825" s="109"/>
      <c r="E825" s="109"/>
      <c r="F825" s="109"/>
    </row>
    <row r="826" spans="1:6" ht="15">
      <c r="A826" s="109"/>
      <c r="B826" s="109"/>
      <c r="C826" s="109"/>
      <c r="D826" s="109"/>
      <c r="E826" s="109"/>
      <c r="F826" s="109"/>
    </row>
    <row r="827" spans="1:6" ht="15">
      <c r="A827" s="109"/>
      <c r="B827" s="109"/>
      <c r="C827" s="109"/>
      <c r="D827" s="109"/>
      <c r="E827" s="109"/>
      <c r="F827" s="109"/>
    </row>
    <row r="828" spans="1:6" ht="15">
      <c r="A828" s="109"/>
      <c r="B828" s="109"/>
      <c r="C828" s="109"/>
      <c r="D828" s="109"/>
      <c r="E828" s="109"/>
      <c r="F828" s="109"/>
    </row>
    <row r="829" spans="1:6" ht="15">
      <c r="A829" s="109"/>
      <c r="B829" s="109"/>
      <c r="C829" s="109"/>
      <c r="D829" s="109"/>
      <c r="E829" s="109"/>
      <c r="F829" s="109"/>
    </row>
    <row r="830" spans="1:6" ht="15">
      <c r="A830" s="109"/>
      <c r="B830" s="109"/>
      <c r="C830" s="109"/>
      <c r="D830" s="109"/>
      <c r="E830" s="109"/>
      <c r="F830" s="109"/>
    </row>
    <row r="831" spans="1:6" ht="15">
      <c r="A831" s="109"/>
      <c r="B831" s="109"/>
      <c r="C831" s="109"/>
      <c r="D831" s="109"/>
      <c r="E831" s="109"/>
      <c r="F831" s="109"/>
    </row>
    <row r="832" spans="1:6" ht="15">
      <c r="A832" s="109"/>
      <c r="B832" s="109"/>
      <c r="C832" s="109"/>
      <c r="D832" s="109"/>
      <c r="E832" s="109"/>
      <c r="F832" s="109"/>
    </row>
    <row r="833" spans="1:6" ht="15">
      <c r="A833" s="109"/>
      <c r="B833" s="109"/>
      <c r="C833" s="109"/>
      <c r="D833" s="109"/>
      <c r="E833" s="109"/>
      <c r="F833" s="109"/>
    </row>
    <row r="834" spans="1:6" ht="15">
      <c r="A834" s="109"/>
      <c r="B834" s="109"/>
      <c r="C834" s="109"/>
      <c r="D834" s="109"/>
      <c r="E834" s="109"/>
      <c r="F834" s="109"/>
    </row>
    <row r="835" spans="1:6" ht="15">
      <c r="A835" s="109"/>
      <c r="B835" s="109"/>
      <c r="C835" s="109"/>
      <c r="D835" s="109"/>
      <c r="E835" s="109"/>
      <c r="F835" s="109"/>
    </row>
    <row r="836" spans="1:6" ht="15">
      <c r="A836" s="109"/>
      <c r="B836" s="109"/>
      <c r="C836" s="109"/>
      <c r="D836" s="109"/>
      <c r="E836" s="109"/>
      <c r="F836" s="109"/>
    </row>
    <row r="837" spans="1:6" ht="15">
      <c r="A837" s="109"/>
      <c r="B837" s="109"/>
      <c r="C837" s="109"/>
      <c r="D837" s="109"/>
      <c r="E837" s="109"/>
      <c r="F837" s="109"/>
    </row>
    <row r="838" spans="1:6" ht="15">
      <c r="A838" s="109"/>
      <c r="B838" s="109"/>
      <c r="C838" s="109"/>
      <c r="D838" s="109"/>
      <c r="E838" s="109"/>
      <c r="F838" s="109"/>
    </row>
    <row r="839" spans="1:6" ht="15">
      <c r="A839" s="109"/>
      <c r="B839" s="109"/>
      <c r="C839" s="109"/>
      <c r="D839" s="109"/>
      <c r="E839" s="109"/>
      <c r="F839" s="109"/>
    </row>
    <row r="840" spans="1:6" ht="15">
      <c r="A840" s="109"/>
      <c r="B840" s="109"/>
      <c r="C840" s="109"/>
      <c r="D840" s="109"/>
      <c r="E840" s="109"/>
      <c r="F840" s="109"/>
    </row>
    <row r="841" spans="1:6" ht="15">
      <c r="A841" s="109"/>
      <c r="B841" s="109"/>
      <c r="C841" s="109"/>
      <c r="D841" s="109"/>
      <c r="E841" s="109"/>
      <c r="F841" s="109"/>
    </row>
    <row r="842" spans="1:6" ht="15">
      <c r="A842" s="109"/>
      <c r="B842" s="109"/>
      <c r="C842" s="109"/>
      <c r="D842" s="109"/>
      <c r="E842" s="109"/>
      <c r="F842" s="109"/>
    </row>
    <row r="843" spans="1:6" ht="15">
      <c r="A843" s="109"/>
      <c r="B843" s="109"/>
      <c r="C843" s="109"/>
      <c r="D843" s="109"/>
      <c r="E843" s="109"/>
      <c r="F843" s="109"/>
    </row>
    <row r="844" spans="1:6" ht="15">
      <c r="A844" s="109"/>
      <c r="B844" s="109"/>
      <c r="C844" s="109"/>
      <c r="D844" s="109"/>
      <c r="E844" s="109"/>
      <c r="F844" s="109"/>
    </row>
    <row r="845" spans="1:6" ht="15">
      <c r="A845" s="109"/>
      <c r="B845" s="109"/>
      <c r="C845" s="109"/>
      <c r="D845" s="109"/>
      <c r="E845" s="109"/>
      <c r="F845" s="109"/>
    </row>
    <row r="846" spans="1:6" ht="15">
      <c r="A846" s="109"/>
      <c r="B846" s="109"/>
      <c r="C846" s="109"/>
      <c r="D846" s="109"/>
      <c r="E846" s="109"/>
      <c r="F846" s="109"/>
    </row>
    <row r="847" spans="1:6" ht="15">
      <c r="A847" s="109"/>
      <c r="B847" s="109"/>
      <c r="C847" s="109"/>
      <c r="D847" s="109"/>
      <c r="E847" s="109"/>
      <c r="F847" s="109"/>
    </row>
    <row r="848" spans="1:6" ht="15">
      <c r="A848" s="109"/>
      <c r="B848" s="109"/>
      <c r="C848" s="109"/>
      <c r="D848" s="109"/>
      <c r="E848" s="109"/>
      <c r="F848" s="109"/>
    </row>
    <row r="849" spans="1:6" ht="15">
      <c r="A849" s="109"/>
      <c r="B849" s="109"/>
      <c r="C849" s="109"/>
      <c r="D849" s="109"/>
      <c r="E849" s="109"/>
      <c r="F849" s="109"/>
    </row>
    <row r="850" spans="1:6" ht="15">
      <c r="A850" s="109"/>
      <c r="B850" s="109"/>
      <c r="C850" s="109"/>
      <c r="D850" s="109"/>
      <c r="E850" s="109"/>
      <c r="F850" s="109"/>
    </row>
    <row r="851" spans="1:6" ht="15">
      <c r="A851" s="109"/>
      <c r="B851" s="109"/>
      <c r="C851" s="109"/>
      <c r="D851" s="109"/>
      <c r="E851" s="109"/>
      <c r="F851" s="109"/>
    </row>
    <row r="852" spans="1:6" ht="15">
      <c r="A852" s="109"/>
      <c r="B852" s="109"/>
      <c r="C852" s="109"/>
      <c r="D852" s="109"/>
      <c r="E852" s="109"/>
      <c r="F852" s="109"/>
    </row>
    <row r="853" spans="1:6" ht="15">
      <c r="A853" s="109"/>
      <c r="B853" s="109"/>
      <c r="C853" s="109"/>
      <c r="D853" s="109"/>
      <c r="E853" s="109"/>
      <c r="F853" s="109"/>
    </row>
    <row r="854" spans="1:6" ht="15">
      <c r="A854" s="109"/>
      <c r="B854" s="109"/>
      <c r="C854" s="109"/>
      <c r="D854" s="109"/>
      <c r="E854" s="109"/>
      <c r="F854" s="109"/>
    </row>
    <row r="855" spans="1:6" ht="15">
      <c r="A855" s="109"/>
      <c r="B855" s="109"/>
      <c r="C855" s="109"/>
      <c r="D855" s="109"/>
      <c r="E855" s="109"/>
      <c r="F855" s="109"/>
    </row>
    <row r="856" spans="1:6" ht="15">
      <c r="A856" s="109"/>
      <c r="B856" s="109"/>
      <c r="C856" s="109"/>
      <c r="D856" s="109"/>
      <c r="E856" s="109"/>
      <c r="F856" s="109"/>
    </row>
    <row r="857" spans="1:6" ht="15">
      <c r="A857" s="109"/>
      <c r="B857" s="109"/>
      <c r="C857" s="109"/>
      <c r="D857" s="109"/>
      <c r="E857" s="109"/>
      <c r="F857" s="109"/>
    </row>
    <row r="858" spans="1:6" ht="15">
      <c r="A858" s="109"/>
      <c r="B858" s="109"/>
      <c r="C858" s="109"/>
      <c r="D858" s="109"/>
      <c r="E858" s="109"/>
      <c r="F858" s="109"/>
    </row>
    <row r="859" spans="1:6" ht="15">
      <c r="A859" s="109"/>
      <c r="B859" s="109"/>
      <c r="C859" s="109"/>
      <c r="D859" s="109"/>
      <c r="E859" s="109"/>
      <c r="F859" s="109"/>
    </row>
    <row r="860" spans="1:6" ht="15">
      <c r="A860" s="109"/>
      <c r="B860" s="109"/>
      <c r="C860" s="109"/>
      <c r="D860" s="109"/>
      <c r="E860" s="109"/>
      <c r="F860" s="109"/>
    </row>
    <row r="861" spans="1:6" ht="15">
      <c r="A861" s="109"/>
      <c r="B861" s="109"/>
      <c r="C861" s="109"/>
      <c r="D861" s="109"/>
      <c r="E861" s="109"/>
      <c r="F861" s="109"/>
    </row>
    <row r="862" spans="1:6" ht="15">
      <c r="A862" s="109"/>
      <c r="B862" s="109"/>
      <c r="C862" s="109"/>
      <c r="D862" s="109"/>
      <c r="E862" s="109"/>
      <c r="F862" s="109"/>
    </row>
    <row r="863" spans="1:6" ht="15">
      <c r="A863" s="109"/>
      <c r="B863" s="109"/>
      <c r="C863" s="109"/>
      <c r="D863" s="109"/>
      <c r="E863" s="109"/>
      <c r="F863" s="109"/>
    </row>
    <row r="888" spans="1:6" ht="15">
      <c r="A888" s="109"/>
      <c r="B888" s="68"/>
      <c r="C888" s="86"/>
      <c r="F888" s="86"/>
    </row>
    <row r="889" spans="1:6" ht="15">
      <c r="A889" s="109"/>
      <c r="B889" s="68"/>
      <c r="C889" s="86"/>
      <c r="F889" s="86"/>
    </row>
    <row r="890" spans="1:6" ht="15">
      <c r="A890" s="109"/>
      <c r="B890" s="68"/>
      <c r="C890" s="86"/>
      <c r="F890" s="86"/>
    </row>
    <row r="891" spans="1:6" ht="15">
      <c r="A891" s="109"/>
      <c r="B891" s="68"/>
      <c r="C891" s="86"/>
      <c r="F891" s="86"/>
    </row>
    <row r="892" spans="1:6" ht="15">
      <c r="A892" s="109"/>
      <c r="B892" s="68"/>
      <c r="C892" s="86"/>
      <c r="F892" s="86"/>
    </row>
    <row r="893" spans="1:6" ht="15">
      <c r="A893" s="109"/>
      <c r="B893" s="68"/>
      <c r="C893" s="86"/>
      <c r="F893" s="86"/>
    </row>
    <row r="894" spans="1:6" ht="15">
      <c r="A894" s="109"/>
      <c r="B894" s="68"/>
      <c r="C894" s="86"/>
      <c r="F894" s="86"/>
    </row>
    <row r="895" spans="1:6" ht="15">
      <c r="A895" s="109"/>
      <c r="B895" s="68"/>
      <c r="C895" s="86"/>
      <c r="F895" s="86"/>
    </row>
    <row r="896" spans="1:6" ht="15">
      <c r="A896" s="109"/>
      <c r="B896" s="68"/>
      <c r="C896" s="86"/>
      <c r="F896" s="86"/>
    </row>
    <row r="897" spans="1:6" ht="15">
      <c r="A897" s="109"/>
      <c r="B897" s="68"/>
      <c r="C897" s="86"/>
      <c r="F897" s="86"/>
    </row>
    <row r="898" spans="1:6" ht="15">
      <c r="A898" s="109"/>
      <c r="B898" s="68"/>
      <c r="C898" s="86"/>
      <c r="F898" s="86"/>
    </row>
    <row r="899" spans="1:6" ht="15">
      <c r="A899" s="109"/>
      <c r="B899" s="68"/>
      <c r="C899" s="86"/>
      <c r="F899" s="86"/>
    </row>
    <row r="900" spans="1:6" ht="15">
      <c r="A900" s="109"/>
      <c r="B900" s="68"/>
      <c r="C900" s="86"/>
      <c r="F900" s="86"/>
    </row>
    <row r="901" spans="1:6" ht="15">
      <c r="A901" s="109"/>
      <c r="B901" s="68"/>
      <c r="C901" s="86"/>
      <c r="F901" s="86"/>
    </row>
    <row r="902" spans="1:6" ht="15">
      <c r="A902" s="109"/>
      <c r="B902" s="68"/>
      <c r="C902" s="86"/>
      <c r="F902" s="86"/>
    </row>
    <row r="903" spans="1:6" ht="15">
      <c r="A903" s="109"/>
      <c r="B903" s="68"/>
      <c r="C903" s="86"/>
      <c r="F903" s="86"/>
    </row>
  </sheetData>
  <autoFilter ref="A1:F861" xr:uid="{00000000-0009-0000-0000-000030000000}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filterMode="1">
    <outlinePr summaryBelow="0" summaryRight="0"/>
  </sheetPr>
  <dimension ref="A1:F727"/>
  <sheetViews>
    <sheetView workbookViewId="0"/>
  </sheetViews>
  <sheetFormatPr baseColWidth="10" defaultColWidth="12.6640625" defaultRowHeight="15.75" customHeight="1"/>
  <sheetData>
    <row r="1" spans="1:6" ht="13">
      <c r="A1" s="1" t="s">
        <v>1</v>
      </c>
      <c r="B1" s="1" t="s">
        <v>334</v>
      </c>
      <c r="C1" s="1" t="s">
        <v>0</v>
      </c>
      <c r="D1" s="1" t="s">
        <v>37</v>
      </c>
      <c r="E1" s="1" t="s">
        <v>39</v>
      </c>
      <c r="F1" s="1" t="s">
        <v>335</v>
      </c>
    </row>
    <row r="2" spans="1:6" ht="13" hidden="1">
      <c r="A2" s="2" t="s">
        <v>3</v>
      </c>
      <c r="B2" s="1" t="s">
        <v>336</v>
      </c>
      <c r="C2" s="2" t="s">
        <v>385</v>
      </c>
      <c r="D2" s="2" t="s">
        <v>4</v>
      </c>
      <c r="E2" s="2" t="s">
        <v>6</v>
      </c>
      <c r="F2" s="1">
        <v>1522.8981984530101</v>
      </c>
    </row>
    <row r="3" spans="1:6" ht="13" hidden="1">
      <c r="A3" s="2" t="s">
        <v>4</v>
      </c>
      <c r="B3" s="1" t="s">
        <v>337</v>
      </c>
      <c r="C3" s="2" t="s">
        <v>385</v>
      </c>
      <c r="D3" s="2" t="s">
        <v>4</v>
      </c>
      <c r="E3" s="2" t="s">
        <v>6</v>
      </c>
      <c r="F3" s="1">
        <v>1452.13835170167</v>
      </c>
    </row>
    <row r="4" spans="1:6" ht="13" hidden="1">
      <c r="A4" s="2" t="s">
        <v>5</v>
      </c>
      <c r="B4" s="1" t="s">
        <v>338</v>
      </c>
      <c r="C4" s="2" t="s">
        <v>385</v>
      </c>
      <c r="D4" s="2" t="s">
        <v>4</v>
      </c>
      <c r="E4" s="2" t="s">
        <v>6</v>
      </c>
      <c r="F4" s="1">
        <v>1839.10229017299</v>
      </c>
    </row>
    <row r="5" spans="1:6" ht="13" hidden="1">
      <c r="A5" s="2" t="s">
        <v>6</v>
      </c>
      <c r="B5" s="1" t="s">
        <v>339</v>
      </c>
      <c r="C5" s="2" t="s">
        <v>385</v>
      </c>
      <c r="D5" s="2" t="s">
        <v>4</v>
      </c>
      <c r="E5" s="2" t="s">
        <v>6</v>
      </c>
      <c r="F5" s="1">
        <v>1326.8998793727401</v>
      </c>
    </row>
    <row r="6" spans="1:6" ht="13">
      <c r="A6" s="2" t="s">
        <v>7</v>
      </c>
      <c r="B6" s="1" t="s">
        <v>340</v>
      </c>
      <c r="C6" s="2" t="s">
        <v>385</v>
      </c>
      <c r="D6" s="2" t="s">
        <v>4</v>
      </c>
      <c r="E6" s="2" t="s">
        <v>6</v>
      </c>
      <c r="F6" s="1">
        <v>960.77835208270005</v>
      </c>
    </row>
    <row r="7" spans="1:6" ht="13" hidden="1">
      <c r="A7" s="2" t="s">
        <v>8</v>
      </c>
      <c r="B7" s="1" t="s">
        <v>341</v>
      </c>
      <c r="C7" s="2" t="s">
        <v>385</v>
      </c>
      <c r="D7" s="2" t="s">
        <v>4</v>
      </c>
      <c r="E7" s="2" t="s">
        <v>6</v>
      </c>
      <c r="F7" s="1">
        <v>838.63223462237204</v>
      </c>
    </row>
    <row r="8" spans="1:6" ht="13" hidden="1">
      <c r="A8" s="2" t="s">
        <v>9</v>
      </c>
      <c r="B8" s="1" t="s">
        <v>342</v>
      </c>
      <c r="C8" s="2" t="s">
        <v>385</v>
      </c>
      <c r="D8" s="2" t="s">
        <v>4</v>
      </c>
      <c r="E8" s="2" t="s">
        <v>6</v>
      </c>
      <c r="F8" s="1">
        <v>1091.0200656137899</v>
      </c>
    </row>
    <row r="9" spans="1:6" ht="13" hidden="1">
      <c r="A9" s="2" t="s">
        <v>10</v>
      </c>
      <c r="B9" s="1" t="s">
        <v>343</v>
      </c>
      <c r="C9" s="2" t="s">
        <v>385</v>
      </c>
      <c r="D9" s="2" t="s">
        <v>4</v>
      </c>
      <c r="E9" s="2" t="s">
        <v>6</v>
      </c>
      <c r="F9" s="1">
        <v>1157.6115387489699</v>
      </c>
    </row>
    <row r="10" spans="1:6" ht="13" hidden="1">
      <c r="A10" s="2" t="s">
        <v>11</v>
      </c>
      <c r="B10" s="1" t="s">
        <v>344</v>
      </c>
      <c r="C10" s="2" t="s">
        <v>385</v>
      </c>
      <c r="D10" s="2" t="s">
        <v>4</v>
      </c>
      <c r="E10" s="2" t="s">
        <v>6</v>
      </c>
      <c r="F10" s="1">
        <v>1529.2687867125801</v>
      </c>
    </row>
    <row r="11" spans="1:6" ht="13" hidden="1">
      <c r="A11" s="2" t="s">
        <v>12</v>
      </c>
      <c r="B11" s="1" t="s">
        <v>345</v>
      </c>
      <c r="C11" s="2" t="s">
        <v>385</v>
      </c>
      <c r="D11" s="2" t="s">
        <v>4</v>
      </c>
      <c r="E11" s="2" t="s">
        <v>6</v>
      </c>
      <c r="F11" s="1">
        <v>2229.4059137354202</v>
      </c>
    </row>
    <row r="12" spans="1:6" ht="13" hidden="1">
      <c r="A12" s="2" t="s">
        <v>13</v>
      </c>
      <c r="B12" s="1" t="s">
        <v>346</v>
      </c>
      <c r="C12" s="2" t="s">
        <v>385</v>
      </c>
      <c r="D12" s="2" t="s">
        <v>4</v>
      </c>
      <c r="E12" s="2" t="s">
        <v>6</v>
      </c>
      <c r="F12" s="1">
        <v>252.154895149878</v>
      </c>
    </row>
    <row r="13" spans="1:6" ht="13" hidden="1">
      <c r="A13" s="2" t="s">
        <v>14</v>
      </c>
      <c r="B13" s="1" t="s">
        <v>347</v>
      </c>
      <c r="C13" s="2" t="s">
        <v>385</v>
      </c>
      <c r="D13" s="2" t="s">
        <v>4</v>
      </c>
      <c r="E13" s="2" t="s">
        <v>6</v>
      </c>
      <c r="F13" s="1">
        <v>1870.6127282155301</v>
      </c>
    </row>
    <row r="14" spans="1:6" ht="13" hidden="1">
      <c r="A14" s="2" t="s">
        <v>15</v>
      </c>
      <c r="B14" s="1" t="s">
        <v>348</v>
      </c>
      <c r="C14" s="2" t="s">
        <v>385</v>
      </c>
      <c r="D14" s="2" t="s">
        <v>4</v>
      </c>
      <c r="E14" s="2" t="s">
        <v>6</v>
      </c>
      <c r="F14" s="1">
        <v>634.21160754732898</v>
      </c>
    </row>
    <row r="15" spans="1:6" ht="13" hidden="1">
      <c r="A15" s="2" t="s">
        <v>16</v>
      </c>
      <c r="B15" s="1" t="s">
        <v>349</v>
      </c>
      <c r="C15" s="2" t="s">
        <v>385</v>
      </c>
      <c r="D15" s="2" t="s">
        <v>4</v>
      </c>
      <c r="E15" s="2" t="s">
        <v>6</v>
      </c>
      <c r="F15" s="1">
        <v>1220.9312130052799</v>
      </c>
    </row>
    <row r="16" spans="1:6" ht="13" hidden="1">
      <c r="A16" s="2" t="s">
        <v>17</v>
      </c>
      <c r="B16" s="1" t="s">
        <v>350</v>
      </c>
      <c r="C16" s="2" t="s">
        <v>385</v>
      </c>
      <c r="D16" s="2" t="s">
        <v>4</v>
      </c>
      <c r="E16" s="2" t="s">
        <v>6</v>
      </c>
      <c r="F16" s="1">
        <v>1456.3850988808799</v>
      </c>
    </row>
    <row r="17" spans="1:6" ht="13" hidden="1">
      <c r="A17" s="2" t="s">
        <v>18</v>
      </c>
      <c r="B17" s="1" t="s">
        <v>351</v>
      </c>
      <c r="C17" s="2" t="s">
        <v>385</v>
      </c>
      <c r="D17" s="2" t="s">
        <v>4</v>
      </c>
      <c r="E17" s="2" t="s">
        <v>6</v>
      </c>
      <c r="F17" s="1">
        <v>2085.9001483514298</v>
      </c>
    </row>
    <row r="18" spans="1:6" ht="13" hidden="1">
      <c r="A18" s="2" t="s">
        <v>19</v>
      </c>
      <c r="B18" s="1" t="s">
        <v>352</v>
      </c>
      <c r="C18" s="2" t="s">
        <v>385</v>
      </c>
      <c r="D18" s="2" t="s">
        <v>4</v>
      </c>
      <c r="E18" s="2" t="s">
        <v>6</v>
      </c>
      <c r="F18" s="1">
        <v>1036.0216767612401</v>
      </c>
    </row>
    <row r="19" spans="1:6" ht="13" hidden="1">
      <c r="A19" s="2" t="s">
        <v>20</v>
      </c>
      <c r="B19" s="1" t="s">
        <v>353</v>
      </c>
      <c r="C19" s="2" t="s">
        <v>385</v>
      </c>
      <c r="D19" s="2" t="s">
        <v>4</v>
      </c>
      <c r="E19" s="2" t="s">
        <v>6</v>
      </c>
      <c r="F19" s="1">
        <v>1238.21393735775</v>
      </c>
    </row>
    <row r="20" spans="1:6" ht="13" hidden="1">
      <c r="A20" s="2" t="s">
        <v>21</v>
      </c>
      <c r="B20" s="1" t="s">
        <v>354</v>
      </c>
      <c r="C20" s="2" t="s">
        <v>385</v>
      </c>
      <c r="D20" s="2" t="s">
        <v>4</v>
      </c>
      <c r="E20" s="2" t="s">
        <v>6</v>
      </c>
      <c r="F20" s="1">
        <v>719.45807054426496</v>
      </c>
    </row>
    <row r="21" spans="1:6" ht="13" hidden="1">
      <c r="A21" s="2" t="s">
        <v>22</v>
      </c>
      <c r="B21" s="1" t="s">
        <v>355</v>
      </c>
      <c r="C21" s="2" t="s">
        <v>385</v>
      </c>
      <c r="D21" s="2" t="s">
        <v>4</v>
      </c>
      <c r="E21" s="2" t="s">
        <v>6</v>
      </c>
      <c r="F21" s="1">
        <v>1314.9347247543001</v>
      </c>
    </row>
    <row r="22" spans="1:6" ht="13" hidden="1">
      <c r="A22" s="2" t="s">
        <v>23</v>
      </c>
      <c r="B22" s="1" t="s">
        <v>356</v>
      </c>
      <c r="C22" s="2" t="s">
        <v>385</v>
      </c>
      <c r="D22" s="2" t="s">
        <v>4</v>
      </c>
      <c r="E22" s="2" t="s">
        <v>6</v>
      </c>
      <c r="F22" s="1">
        <v>1415.829263957</v>
      </c>
    </row>
    <row r="23" spans="1:6" ht="13" hidden="1">
      <c r="A23" s="2" t="s">
        <v>24</v>
      </c>
      <c r="B23" s="1" t="s">
        <v>357</v>
      </c>
      <c r="C23" s="2" t="s">
        <v>385</v>
      </c>
      <c r="D23" s="2" t="s">
        <v>4</v>
      </c>
      <c r="E23" s="2" t="s">
        <v>6</v>
      </c>
      <c r="F23" s="1">
        <v>2583.6977363331598</v>
      </c>
    </row>
    <row r="24" spans="1:6" ht="13" hidden="1">
      <c r="A24" s="2" t="s">
        <v>25</v>
      </c>
      <c r="B24" s="1" t="s">
        <v>358</v>
      </c>
      <c r="C24" s="2" t="s">
        <v>385</v>
      </c>
      <c r="D24" s="2" t="s">
        <v>4</v>
      </c>
      <c r="E24" s="2" t="s">
        <v>6</v>
      </c>
      <c r="F24" s="1">
        <v>1809.58510743638</v>
      </c>
    </row>
    <row r="25" spans="1:6" ht="13" hidden="1">
      <c r="A25" s="2" t="s">
        <v>26</v>
      </c>
      <c r="B25" s="1" t="s">
        <v>359</v>
      </c>
      <c r="C25" s="2" t="s">
        <v>385</v>
      </c>
      <c r="D25" s="2" t="s">
        <v>4</v>
      </c>
      <c r="E25" s="2" t="s">
        <v>6</v>
      </c>
      <c r="F25" s="1">
        <v>1164.45352400409</v>
      </c>
    </row>
    <row r="26" spans="1:6" ht="13" hidden="1">
      <c r="A26" s="2" t="s">
        <v>27</v>
      </c>
      <c r="B26" s="1" t="s">
        <v>360</v>
      </c>
      <c r="C26" s="2" t="s">
        <v>385</v>
      </c>
      <c r="D26" s="2" t="s">
        <v>4</v>
      </c>
      <c r="E26" s="2" t="s">
        <v>6</v>
      </c>
      <c r="F26" s="1">
        <v>1401.54054982256</v>
      </c>
    </row>
    <row r="27" spans="1:6" ht="13" hidden="1">
      <c r="A27" s="2" t="s">
        <v>28</v>
      </c>
      <c r="B27" s="1" t="s">
        <v>361</v>
      </c>
      <c r="C27" s="2" t="s">
        <v>385</v>
      </c>
      <c r="D27" s="2" t="s">
        <v>4</v>
      </c>
      <c r="E27" s="2" t="s">
        <v>6</v>
      </c>
      <c r="F27" s="1">
        <v>439.50072717392999</v>
      </c>
    </row>
    <row r="28" spans="1:6" ht="13" hidden="1">
      <c r="A28" s="2" t="s">
        <v>29</v>
      </c>
      <c r="B28" s="1" t="s">
        <v>362</v>
      </c>
      <c r="C28" s="2" t="s">
        <v>385</v>
      </c>
      <c r="D28" s="2" t="s">
        <v>4</v>
      </c>
      <c r="E28" s="2" t="s">
        <v>6</v>
      </c>
      <c r="F28" s="1">
        <v>1479.27959433467</v>
      </c>
    </row>
    <row r="29" spans="1:6" ht="13" hidden="1">
      <c r="A29" s="2" t="s">
        <v>30</v>
      </c>
      <c r="B29" s="1" t="s">
        <v>363</v>
      </c>
      <c r="C29" s="2" t="s">
        <v>385</v>
      </c>
      <c r="D29" s="2" t="s">
        <v>4</v>
      </c>
      <c r="E29" s="2" t="s">
        <v>6</v>
      </c>
      <c r="F29" s="1">
        <v>1761.98559971902</v>
      </c>
    </row>
    <row r="30" spans="1:6" ht="13" hidden="1">
      <c r="A30" s="2" t="s">
        <v>31</v>
      </c>
      <c r="B30" s="1" t="s">
        <v>364</v>
      </c>
      <c r="C30" s="2" t="s">
        <v>385</v>
      </c>
      <c r="D30" s="2" t="s">
        <v>4</v>
      </c>
      <c r="E30" s="2" t="s">
        <v>6</v>
      </c>
      <c r="F30" s="1">
        <v>1009.1576878580501</v>
      </c>
    </row>
    <row r="31" spans="1:6" ht="13" hidden="1">
      <c r="A31" s="2" t="s">
        <v>32</v>
      </c>
      <c r="B31" s="1" t="s">
        <v>365</v>
      </c>
      <c r="C31" s="2" t="s">
        <v>385</v>
      </c>
      <c r="D31" s="2" t="s">
        <v>4</v>
      </c>
      <c r="E31" s="2" t="s">
        <v>6</v>
      </c>
      <c r="F31" s="1">
        <v>2114.1491110114998</v>
      </c>
    </row>
    <row r="32" spans="1:6" ht="13" hidden="1">
      <c r="A32" s="2" t="s">
        <v>33</v>
      </c>
      <c r="B32" s="1" t="s">
        <v>366</v>
      </c>
      <c r="C32" s="2" t="s">
        <v>385</v>
      </c>
      <c r="D32" s="2" t="s">
        <v>4</v>
      </c>
      <c r="E32" s="2" t="s">
        <v>6</v>
      </c>
      <c r="F32" s="1">
        <v>1373.41628890072</v>
      </c>
    </row>
    <row r="33" spans="1:6" ht="13" hidden="1">
      <c r="A33" s="2" t="s">
        <v>34</v>
      </c>
      <c r="B33" s="1" t="s">
        <v>367</v>
      </c>
      <c r="C33" s="2" t="s">
        <v>385</v>
      </c>
      <c r="D33" s="2" t="s">
        <v>4</v>
      </c>
      <c r="E33" s="2" t="s">
        <v>6</v>
      </c>
      <c r="F33" s="1">
        <v>1568.92043332088</v>
      </c>
    </row>
    <row r="34" spans="1:6" ht="13" hidden="1">
      <c r="A34" s="2" t="s">
        <v>35</v>
      </c>
      <c r="B34" s="1" t="s">
        <v>368</v>
      </c>
      <c r="C34" s="2" t="s">
        <v>385</v>
      </c>
      <c r="D34" s="2" t="s">
        <v>4</v>
      </c>
      <c r="E34" s="2" t="s">
        <v>6</v>
      </c>
      <c r="F34" s="1">
        <v>1237.2463938078999</v>
      </c>
    </row>
    <row r="35" spans="1:6" ht="13" hidden="1">
      <c r="A35" s="2" t="s">
        <v>3</v>
      </c>
      <c r="B35" s="1" t="s">
        <v>336</v>
      </c>
      <c r="C35" s="2" t="s">
        <v>386</v>
      </c>
      <c r="D35" s="2" t="s">
        <v>4</v>
      </c>
      <c r="E35" s="2" t="s">
        <v>6</v>
      </c>
      <c r="F35" s="1">
        <v>1452.5261642205601</v>
      </c>
    </row>
    <row r="36" spans="1:6" ht="13" hidden="1">
      <c r="A36" s="2" t="s">
        <v>4</v>
      </c>
      <c r="B36" s="1" t="s">
        <v>337</v>
      </c>
      <c r="C36" s="2" t="s">
        <v>386</v>
      </c>
      <c r="D36" s="2" t="s">
        <v>4</v>
      </c>
      <c r="E36" s="2" t="s">
        <v>6</v>
      </c>
      <c r="F36" s="1">
        <v>1315.46978584568</v>
      </c>
    </row>
    <row r="37" spans="1:6" ht="13" hidden="1">
      <c r="A37" s="2" t="s">
        <v>5</v>
      </c>
      <c r="B37" s="1" t="s">
        <v>338</v>
      </c>
      <c r="C37" s="2" t="s">
        <v>386</v>
      </c>
      <c r="D37" s="2" t="s">
        <v>4</v>
      </c>
      <c r="E37" s="2" t="s">
        <v>6</v>
      </c>
      <c r="F37" s="1">
        <v>1714.0391922611</v>
      </c>
    </row>
    <row r="38" spans="1:6" ht="13" hidden="1">
      <c r="A38" s="2" t="s">
        <v>6</v>
      </c>
      <c r="B38" s="1" t="s">
        <v>339</v>
      </c>
      <c r="C38" s="2" t="s">
        <v>386</v>
      </c>
      <c r="D38" s="2" t="s">
        <v>4</v>
      </c>
      <c r="E38" s="2" t="s">
        <v>6</v>
      </c>
      <c r="F38" s="1">
        <v>1471.6569767441899</v>
      </c>
    </row>
    <row r="39" spans="1:6" ht="13">
      <c r="A39" s="2" t="s">
        <v>7</v>
      </c>
      <c r="B39" s="1" t="s">
        <v>340</v>
      </c>
      <c r="C39" s="2" t="s">
        <v>386</v>
      </c>
      <c r="D39" s="2" t="s">
        <v>4</v>
      </c>
      <c r="E39" s="2" t="s">
        <v>6</v>
      </c>
      <c r="F39" s="1">
        <v>858.61846352485497</v>
      </c>
    </row>
    <row r="40" spans="1:6" ht="13" hidden="1">
      <c r="A40" s="2" t="s">
        <v>8</v>
      </c>
      <c r="B40" s="1" t="s">
        <v>341</v>
      </c>
      <c r="C40" s="2" t="s">
        <v>386</v>
      </c>
      <c r="D40" s="2" t="s">
        <v>4</v>
      </c>
      <c r="E40" s="2" t="s">
        <v>6</v>
      </c>
      <c r="F40" s="1">
        <v>985.12915948165505</v>
      </c>
    </row>
    <row r="41" spans="1:6" ht="13" hidden="1">
      <c r="A41" s="2" t="s">
        <v>9</v>
      </c>
      <c r="B41" s="1" t="s">
        <v>342</v>
      </c>
      <c r="C41" s="2" t="s">
        <v>386</v>
      </c>
      <c r="D41" s="2" t="s">
        <v>4</v>
      </c>
      <c r="E41" s="2" t="s">
        <v>6</v>
      </c>
      <c r="F41" s="1">
        <v>1096.74251104927</v>
      </c>
    </row>
    <row r="42" spans="1:6" ht="13" hidden="1">
      <c r="A42" s="2" t="s">
        <v>10</v>
      </c>
      <c r="B42" s="1" t="s">
        <v>343</v>
      </c>
      <c r="C42" s="2" t="s">
        <v>386</v>
      </c>
      <c r="D42" s="2" t="s">
        <v>4</v>
      </c>
      <c r="E42" s="2" t="s">
        <v>6</v>
      </c>
      <c r="F42" s="1">
        <v>1165.72490130815</v>
      </c>
    </row>
    <row r="43" spans="1:6" ht="13" hidden="1">
      <c r="A43" s="2" t="s">
        <v>11</v>
      </c>
      <c r="B43" s="1" t="s">
        <v>344</v>
      </c>
      <c r="C43" s="2" t="s">
        <v>386</v>
      </c>
      <c r="D43" s="2" t="s">
        <v>4</v>
      </c>
      <c r="E43" s="2" t="s">
        <v>6</v>
      </c>
      <c r="F43" s="1">
        <v>1580.79316527792</v>
      </c>
    </row>
    <row r="44" spans="1:6" ht="13" hidden="1">
      <c r="A44" s="2" t="s">
        <v>12</v>
      </c>
      <c r="B44" s="1" t="s">
        <v>345</v>
      </c>
      <c r="C44" s="2" t="s">
        <v>386</v>
      </c>
      <c r="D44" s="2" t="s">
        <v>4</v>
      </c>
      <c r="E44" s="2" t="s">
        <v>6</v>
      </c>
      <c r="F44" s="1">
        <v>2112.3336105543999</v>
      </c>
    </row>
    <row r="45" spans="1:6" ht="13" hidden="1">
      <c r="A45" s="2" t="s">
        <v>13</v>
      </c>
      <c r="B45" s="1" t="s">
        <v>346</v>
      </c>
      <c r="C45" s="2" t="s">
        <v>386</v>
      </c>
      <c r="D45" s="2" t="s">
        <v>4</v>
      </c>
      <c r="E45" s="2" t="s">
        <v>6</v>
      </c>
      <c r="F45" s="1">
        <v>247.02628681900001</v>
      </c>
    </row>
    <row r="46" spans="1:6" ht="13" hidden="1">
      <c r="A46" s="2" t="s">
        <v>14</v>
      </c>
      <c r="B46" s="1" t="s">
        <v>347</v>
      </c>
      <c r="C46" s="2" t="s">
        <v>386</v>
      </c>
      <c r="D46" s="2" t="s">
        <v>4</v>
      </c>
      <c r="E46" s="2" t="s">
        <v>6</v>
      </c>
      <c r="F46" s="1">
        <v>1612.7600151751201</v>
      </c>
    </row>
    <row r="47" spans="1:6" ht="13" hidden="1">
      <c r="A47" s="2" t="s">
        <v>15</v>
      </c>
      <c r="B47" s="1" t="s">
        <v>348</v>
      </c>
      <c r="C47" s="2" t="s">
        <v>386</v>
      </c>
      <c r="D47" s="2" t="s">
        <v>4</v>
      </c>
      <c r="E47" s="2" t="s">
        <v>6</v>
      </c>
      <c r="F47" s="1">
        <v>452.47834731141</v>
      </c>
    </row>
    <row r="48" spans="1:6" ht="13" hidden="1">
      <c r="A48" s="2" t="s">
        <v>16</v>
      </c>
      <c r="B48" s="1" t="s">
        <v>349</v>
      </c>
      <c r="C48" s="2" t="s">
        <v>386</v>
      </c>
      <c r="D48" s="2" t="s">
        <v>4</v>
      </c>
      <c r="E48" s="2" t="s">
        <v>6</v>
      </c>
      <c r="F48" s="1">
        <v>1252.5580410697901</v>
      </c>
    </row>
    <row r="49" spans="1:6" ht="13" hidden="1">
      <c r="A49" s="2" t="s">
        <v>17</v>
      </c>
      <c r="B49" s="1" t="s">
        <v>350</v>
      </c>
      <c r="C49" s="2" t="s">
        <v>386</v>
      </c>
      <c r="D49" s="2" t="s">
        <v>4</v>
      </c>
      <c r="E49" s="2" t="s">
        <v>6</v>
      </c>
      <c r="F49" s="1">
        <v>1478.9920278096699</v>
      </c>
    </row>
    <row r="50" spans="1:6" ht="13" hidden="1">
      <c r="A50" s="2" t="s">
        <v>18</v>
      </c>
      <c r="B50" s="1" t="s">
        <v>351</v>
      </c>
      <c r="C50" s="2" t="s">
        <v>386</v>
      </c>
      <c r="D50" s="2" t="s">
        <v>4</v>
      </c>
      <c r="E50" s="2" t="s">
        <v>6</v>
      </c>
      <c r="F50" s="1">
        <v>1945.7795460815801</v>
      </c>
    </row>
    <row r="51" spans="1:6" ht="13" hidden="1">
      <c r="A51" s="2" t="s">
        <v>19</v>
      </c>
      <c r="B51" s="1" t="s">
        <v>352</v>
      </c>
      <c r="C51" s="2" t="s">
        <v>386</v>
      </c>
      <c r="D51" s="2" t="s">
        <v>4</v>
      </c>
      <c r="E51" s="2" t="s">
        <v>6</v>
      </c>
      <c r="F51" s="1">
        <v>1034.0293273828499</v>
      </c>
    </row>
    <row r="52" spans="1:6" ht="13" hidden="1">
      <c r="A52" s="2" t="s">
        <v>20</v>
      </c>
      <c r="B52" s="1" t="s">
        <v>353</v>
      </c>
      <c r="C52" s="2" t="s">
        <v>386</v>
      </c>
      <c r="D52" s="2" t="s">
        <v>4</v>
      </c>
      <c r="E52" s="2" t="s">
        <v>6</v>
      </c>
      <c r="F52" s="1">
        <v>1136.3636363636399</v>
      </c>
    </row>
    <row r="53" spans="1:6" ht="13" hidden="1">
      <c r="A53" s="2" t="s">
        <v>21</v>
      </c>
      <c r="B53" s="1" t="s">
        <v>354</v>
      </c>
      <c r="C53" s="2" t="s">
        <v>386</v>
      </c>
      <c r="D53" s="2" t="s">
        <v>4</v>
      </c>
      <c r="E53" s="2" t="s">
        <v>6</v>
      </c>
      <c r="F53" s="1">
        <v>740.37267080745301</v>
      </c>
    </row>
    <row r="54" spans="1:6" ht="13" hidden="1">
      <c r="A54" s="2" t="s">
        <v>22</v>
      </c>
      <c r="B54" s="1" t="s">
        <v>355</v>
      </c>
      <c r="C54" s="2" t="s">
        <v>386</v>
      </c>
      <c r="D54" s="2" t="s">
        <v>4</v>
      </c>
      <c r="E54" s="2" t="s">
        <v>6</v>
      </c>
      <c r="F54" s="1">
        <v>1287.2109709649201</v>
      </c>
    </row>
    <row r="55" spans="1:6" ht="13" hidden="1">
      <c r="A55" s="2" t="s">
        <v>23</v>
      </c>
      <c r="B55" s="1" t="s">
        <v>356</v>
      </c>
      <c r="C55" s="2" t="s">
        <v>386</v>
      </c>
      <c r="D55" s="2" t="s">
        <v>4</v>
      </c>
      <c r="E55" s="2" t="s">
        <v>6</v>
      </c>
      <c r="F55" s="1">
        <v>1280.1581045221899</v>
      </c>
    </row>
    <row r="56" spans="1:6" ht="13" hidden="1">
      <c r="A56" s="2" t="s">
        <v>24</v>
      </c>
      <c r="B56" s="1" t="s">
        <v>357</v>
      </c>
      <c r="C56" s="2" t="s">
        <v>386</v>
      </c>
      <c r="D56" s="2" t="s">
        <v>4</v>
      </c>
      <c r="E56" s="2" t="s">
        <v>6</v>
      </c>
      <c r="F56" s="1">
        <v>2362.5498285133899</v>
      </c>
    </row>
    <row r="57" spans="1:6" ht="13" hidden="1">
      <c r="A57" s="2" t="s">
        <v>25</v>
      </c>
      <c r="B57" s="1" t="s">
        <v>358</v>
      </c>
      <c r="C57" s="2" t="s">
        <v>386</v>
      </c>
      <c r="D57" s="2" t="s">
        <v>4</v>
      </c>
      <c r="E57" s="2" t="s">
        <v>6</v>
      </c>
      <c r="F57" s="1">
        <v>1762.7514140056301</v>
      </c>
    </row>
    <row r="58" spans="1:6" ht="13" hidden="1">
      <c r="A58" s="2" t="s">
        <v>26</v>
      </c>
      <c r="B58" s="1" t="s">
        <v>359</v>
      </c>
      <c r="C58" s="2" t="s">
        <v>386</v>
      </c>
      <c r="D58" s="2" t="s">
        <v>4</v>
      </c>
      <c r="E58" s="2" t="s">
        <v>6</v>
      </c>
      <c r="F58" s="1">
        <v>1165.10613057662</v>
      </c>
    </row>
    <row r="59" spans="1:6" ht="13" hidden="1">
      <c r="A59" s="2" t="s">
        <v>27</v>
      </c>
      <c r="B59" s="1" t="s">
        <v>360</v>
      </c>
      <c r="C59" s="2" t="s">
        <v>386</v>
      </c>
      <c r="D59" s="2" t="s">
        <v>4</v>
      </c>
      <c r="E59" s="2" t="s">
        <v>6</v>
      </c>
      <c r="F59" s="1">
        <v>1349.9426665276801</v>
      </c>
    </row>
    <row r="60" spans="1:6" ht="13" hidden="1">
      <c r="A60" s="2" t="s">
        <v>28</v>
      </c>
      <c r="B60" s="1" t="s">
        <v>361</v>
      </c>
      <c r="C60" s="2" t="s">
        <v>386</v>
      </c>
      <c r="D60" s="2" t="s">
        <v>4</v>
      </c>
      <c r="E60" s="2" t="s">
        <v>6</v>
      </c>
      <c r="F60" s="1">
        <v>370.46970865323402</v>
      </c>
    </row>
    <row r="61" spans="1:6" ht="13" hidden="1">
      <c r="A61" s="2" t="s">
        <v>29</v>
      </c>
      <c r="B61" s="1" t="s">
        <v>362</v>
      </c>
      <c r="C61" s="2" t="s">
        <v>386</v>
      </c>
      <c r="D61" s="2" t="s">
        <v>4</v>
      </c>
      <c r="E61" s="2" t="s">
        <v>6</v>
      </c>
      <c r="F61" s="1">
        <v>1368.0430879712701</v>
      </c>
    </row>
    <row r="62" spans="1:6" ht="13" hidden="1">
      <c r="A62" s="2" t="s">
        <v>30</v>
      </c>
      <c r="B62" s="1" t="s">
        <v>363</v>
      </c>
      <c r="C62" s="2" t="s">
        <v>386</v>
      </c>
      <c r="D62" s="2" t="s">
        <v>4</v>
      </c>
      <c r="E62" s="2" t="s">
        <v>6</v>
      </c>
      <c r="F62" s="1">
        <v>1772.79527801119</v>
      </c>
    </row>
    <row r="63" spans="1:6" ht="13" hidden="1">
      <c r="A63" s="2" t="s">
        <v>31</v>
      </c>
      <c r="B63" s="1" t="s">
        <v>364</v>
      </c>
      <c r="C63" s="2" t="s">
        <v>386</v>
      </c>
      <c r="D63" s="2" t="s">
        <v>4</v>
      </c>
      <c r="E63" s="2" t="s">
        <v>6</v>
      </c>
      <c r="F63" s="1">
        <v>852.62749938995501</v>
      </c>
    </row>
    <row r="64" spans="1:6" ht="13" hidden="1">
      <c r="A64" s="2" t="s">
        <v>32</v>
      </c>
      <c r="B64" s="1" t="s">
        <v>365</v>
      </c>
      <c r="C64" s="2" t="s">
        <v>386</v>
      </c>
      <c r="D64" s="2" t="s">
        <v>4</v>
      </c>
      <c r="E64" s="2" t="s">
        <v>6</v>
      </c>
      <c r="F64" s="1">
        <v>2052.6498898295299</v>
      </c>
    </row>
    <row r="65" spans="1:6" ht="13" hidden="1">
      <c r="A65" s="2" t="s">
        <v>33</v>
      </c>
      <c r="B65" s="1" t="s">
        <v>366</v>
      </c>
      <c r="C65" s="2" t="s">
        <v>386</v>
      </c>
      <c r="D65" s="2" t="s">
        <v>4</v>
      </c>
      <c r="E65" s="2" t="s">
        <v>6</v>
      </c>
      <c r="F65" s="1">
        <v>1321.60282761535</v>
      </c>
    </row>
    <row r="66" spans="1:6" ht="13" hidden="1">
      <c r="A66" s="2" t="s">
        <v>34</v>
      </c>
      <c r="B66" s="1" t="s">
        <v>367</v>
      </c>
      <c r="C66" s="2" t="s">
        <v>386</v>
      </c>
      <c r="D66" s="2" t="s">
        <v>4</v>
      </c>
      <c r="E66" s="2" t="s">
        <v>6</v>
      </c>
      <c r="F66" s="1">
        <v>1675.2410744293099</v>
      </c>
    </row>
    <row r="67" spans="1:6" ht="13" hidden="1">
      <c r="A67" s="2" t="s">
        <v>35</v>
      </c>
      <c r="B67" s="1" t="s">
        <v>368</v>
      </c>
      <c r="C67" s="2" t="s">
        <v>386</v>
      </c>
      <c r="D67" s="2" t="s">
        <v>4</v>
      </c>
      <c r="E67" s="2" t="s">
        <v>6</v>
      </c>
      <c r="F67" s="1">
        <v>1206.3293122356299</v>
      </c>
    </row>
    <row r="68" spans="1:6" ht="13" hidden="1">
      <c r="A68" s="2" t="s">
        <v>3</v>
      </c>
      <c r="B68" s="1" t="s">
        <v>336</v>
      </c>
      <c r="C68" s="2" t="s">
        <v>369</v>
      </c>
      <c r="D68" s="2" t="s">
        <v>4</v>
      </c>
      <c r="E68" s="2" t="s">
        <v>6</v>
      </c>
      <c r="F68" s="1">
        <v>1488.84145665913</v>
      </c>
    </row>
    <row r="69" spans="1:6" ht="13" hidden="1">
      <c r="A69" s="2" t="s">
        <v>4</v>
      </c>
      <c r="B69" s="1" t="s">
        <v>337</v>
      </c>
      <c r="C69" s="2" t="s">
        <v>369</v>
      </c>
      <c r="D69" s="2" t="s">
        <v>4</v>
      </c>
      <c r="E69" s="2" t="s">
        <v>6</v>
      </c>
      <c r="F69" s="1">
        <v>1489.33999795981</v>
      </c>
    </row>
    <row r="70" spans="1:6" ht="13" hidden="1">
      <c r="A70" s="2" t="s">
        <v>5</v>
      </c>
      <c r="B70" s="1" t="s">
        <v>338</v>
      </c>
      <c r="C70" s="2" t="s">
        <v>369</v>
      </c>
      <c r="D70" s="2" t="s">
        <v>4</v>
      </c>
      <c r="E70" s="2" t="s">
        <v>6</v>
      </c>
      <c r="F70" s="1">
        <v>1621.96297404195</v>
      </c>
    </row>
    <row r="71" spans="1:6" ht="13" hidden="1">
      <c r="A71" s="2" t="s">
        <v>6</v>
      </c>
      <c r="B71" s="1" t="s">
        <v>339</v>
      </c>
      <c r="C71" s="2" t="s">
        <v>369</v>
      </c>
      <c r="D71" s="2" t="s">
        <v>4</v>
      </c>
      <c r="E71" s="2" t="s">
        <v>6</v>
      </c>
      <c r="F71" s="1">
        <v>1146.72686230248</v>
      </c>
    </row>
    <row r="72" spans="1:6" ht="13">
      <c r="A72" s="2" t="s">
        <v>7</v>
      </c>
      <c r="B72" s="1" t="s">
        <v>340</v>
      </c>
      <c r="C72" s="2" t="s">
        <v>369</v>
      </c>
      <c r="D72" s="2" t="s">
        <v>4</v>
      </c>
      <c r="E72" s="2" t="s">
        <v>6</v>
      </c>
      <c r="F72" s="1">
        <v>973.70983446932803</v>
      </c>
    </row>
    <row r="73" spans="1:6" ht="13" hidden="1">
      <c r="A73" s="2" t="s">
        <v>8</v>
      </c>
      <c r="B73" s="1" t="s">
        <v>341</v>
      </c>
      <c r="C73" s="2" t="s">
        <v>369</v>
      </c>
      <c r="D73" s="2" t="s">
        <v>4</v>
      </c>
      <c r="E73" s="2" t="s">
        <v>6</v>
      </c>
      <c r="F73" s="1">
        <v>923.56260075228397</v>
      </c>
    </row>
    <row r="74" spans="1:6" ht="13" hidden="1">
      <c r="A74" s="2" t="s">
        <v>9</v>
      </c>
      <c r="B74" s="1" t="s">
        <v>342</v>
      </c>
      <c r="C74" s="2" t="s">
        <v>369</v>
      </c>
      <c r="D74" s="2" t="s">
        <v>4</v>
      </c>
      <c r="E74" s="2" t="s">
        <v>6</v>
      </c>
      <c r="F74" s="1">
        <v>922.02527621015804</v>
      </c>
    </row>
    <row r="75" spans="1:6" ht="13" hidden="1">
      <c r="A75" s="2" t="s">
        <v>10</v>
      </c>
      <c r="B75" s="1" t="s">
        <v>343</v>
      </c>
      <c r="C75" s="2" t="s">
        <v>369</v>
      </c>
      <c r="D75" s="2" t="s">
        <v>4</v>
      </c>
      <c r="E75" s="2" t="s">
        <v>6</v>
      </c>
      <c r="F75" s="1">
        <v>1148.23992981268</v>
      </c>
    </row>
    <row r="76" spans="1:6" ht="13" hidden="1">
      <c r="A76" s="2" t="s">
        <v>11</v>
      </c>
      <c r="B76" s="1" t="s">
        <v>344</v>
      </c>
      <c r="C76" s="2" t="s">
        <v>369</v>
      </c>
      <c r="D76" s="2" t="s">
        <v>4</v>
      </c>
      <c r="E76" s="2" t="s">
        <v>6</v>
      </c>
      <c r="F76" s="1">
        <v>1719.22492401216</v>
      </c>
    </row>
    <row r="77" spans="1:6" ht="13" hidden="1">
      <c r="A77" s="2" t="s">
        <v>12</v>
      </c>
      <c r="B77" s="1" t="s">
        <v>345</v>
      </c>
      <c r="C77" s="2" t="s">
        <v>369</v>
      </c>
      <c r="D77" s="2" t="s">
        <v>4</v>
      </c>
      <c r="E77" s="2" t="s">
        <v>6</v>
      </c>
      <c r="F77" s="1">
        <v>2094.2072191900202</v>
      </c>
    </row>
    <row r="78" spans="1:6" ht="13" hidden="1">
      <c r="A78" s="2" t="s">
        <v>13</v>
      </c>
      <c r="B78" s="1" t="s">
        <v>346</v>
      </c>
      <c r="C78" s="2" t="s">
        <v>369</v>
      </c>
      <c r="D78" s="2" t="s">
        <v>4</v>
      </c>
      <c r="E78" s="2" t="s">
        <v>6</v>
      </c>
      <c r="F78" s="1">
        <v>910.07878293941906</v>
      </c>
    </row>
    <row r="79" spans="1:6" ht="13" hidden="1">
      <c r="A79" s="2" t="s">
        <v>14</v>
      </c>
      <c r="B79" s="1" t="s">
        <v>347</v>
      </c>
      <c r="C79" s="2" t="s">
        <v>369</v>
      </c>
      <c r="D79" s="2" t="s">
        <v>4</v>
      </c>
      <c r="E79" s="2" t="s">
        <v>6</v>
      </c>
      <c r="F79" s="1">
        <v>1752.33356126577</v>
      </c>
    </row>
    <row r="80" spans="1:6" ht="13" hidden="1">
      <c r="A80" s="2" t="s">
        <v>15</v>
      </c>
      <c r="B80" s="1" t="s">
        <v>348</v>
      </c>
      <c r="C80" s="2" t="s">
        <v>369</v>
      </c>
      <c r="D80" s="2" t="s">
        <v>4</v>
      </c>
      <c r="E80" s="2" t="s">
        <v>6</v>
      </c>
      <c r="F80" s="1">
        <v>620.24994802374704</v>
      </c>
    </row>
    <row r="81" spans="1:6" ht="13" hidden="1">
      <c r="A81" s="2" t="s">
        <v>16</v>
      </c>
      <c r="B81" s="1" t="s">
        <v>349</v>
      </c>
      <c r="C81" s="2" t="s">
        <v>369</v>
      </c>
      <c r="D81" s="2" t="s">
        <v>4</v>
      </c>
      <c r="E81" s="2" t="s">
        <v>6</v>
      </c>
      <c r="F81" s="1">
        <v>1343.28358208955</v>
      </c>
    </row>
    <row r="82" spans="1:6" ht="13" hidden="1">
      <c r="A82" s="2" t="s">
        <v>17</v>
      </c>
      <c r="B82" s="1" t="s">
        <v>350</v>
      </c>
      <c r="C82" s="2" t="s">
        <v>369</v>
      </c>
      <c r="D82" s="2" t="s">
        <v>4</v>
      </c>
      <c r="E82" s="2" t="s">
        <v>6</v>
      </c>
      <c r="F82" s="1">
        <v>1394.3866996961001</v>
      </c>
    </row>
    <row r="83" spans="1:6" ht="13" hidden="1">
      <c r="A83" s="2" t="s">
        <v>18</v>
      </c>
      <c r="B83" s="1" t="s">
        <v>351</v>
      </c>
      <c r="C83" s="2" t="s">
        <v>369</v>
      </c>
      <c r="D83" s="2" t="s">
        <v>4</v>
      </c>
      <c r="E83" s="2" t="s">
        <v>6</v>
      </c>
      <c r="F83" s="1">
        <v>1921.99498768842</v>
      </c>
    </row>
    <row r="84" spans="1:6" ht="13" hidden="1">
      <c r="A84" s="2" t="s">
        <v>19</v>
      </c>
      <c r="B84" s="1" t="s">
        <v>352</v>
      </c>
      <c r="C84" s="2" t="s">
        <v>369</v>
      </c>
      <c r="D84" s="2" t="s">
        <v>4</v>
      </c>
      <c r="E84" s="2" t="s">
        <v>6</v>
      </c>
      <c r="F84" s="1">
        <v>1118.30189063231</v>
      </c>
    </row>
    <row r="85" spans="1:6" ht="13" hidden="1">
      <c r="A85" s="2" t="s">
        <v>20</v>
      </c>
      <c r="B85" s="1" t="s">
        <v>353</v>
      </c>
      <c r="C85" s="2" t="s">
        <v>369</v>
      </c>
      <c r="D85" s="2" t="s">
        <v>4</v>
      </c>
      <c r="E85" s="2" t="s">
        <v>6</v>
      </c>
      <c r="F85" s="1">
        <v>1332.6946917615201</v>
      </c>
    </row>
    <row r="86" spans="1:6" ht="13" hidden="1">
      <c r="A86" s="2" t="s">
        <v>21</v>
      </c>
      <c r="B86" s="1" t="s">
        <v>354</v>
      </c>
      <c r="C86" s="2" t="s">
        <v>369</v>
      </c>
      <c r="D86" s="2" t="s">
        <v>4</v>
      </c>
      <c r="E86" s="2" t="s">
        <v>6</v>
      </c>
      <c r="F86" s="1">
        <v>709.11360799001204</v>
      </c>
    </row>
    <row r="87" spans="1:6" ht="13" hidden="1">
      <c r="A87" s="2" t="s">
        <v>22</v>
      </c>
      <c r="B87" s="1" t="s">
        <v>355</v>
      </c>
      <c r="C87" s="2" t="s">
        <v>369</v>
      </c>
      <c r="D87" s="2" t="s">
        <v>4</v>
      </c>
      <c r="E87" s="2" t="s">
        <v>6</v>
      </c>
      <c r="F87" s="1">
        <v>1208.6541827091401</v>
      </c>
    </row>
    <row r="88" spans="1:6" ht="13" hidden="1">
      <c r="A88" s="2" t="s">
        <v>23</v>
      </c>
      <c r="B88" s="1" t="s">
        <v>356</v>
      </c>
      <c r="C88" s="2" t="s">
        <v>369</v>
      </c>
      <c r="D88" s="2" t="s">
        <v>4</v>
      </c>
      <c r="E88" s="2" t="s">
        <v>6</v>
      </c>
      <c r="F88" s="1">
        <v>1480.35914702581</v>
      </c>
    </row>
    <row r="89" spans="1:6" ht="13" hidden="1">
      <c r="A89" s="2" t="s">
        <v>24</v>
      </c>
      <c r="B89" s="1" t="s">
        <v>357</v>
      </c>
      <c r="C89" s="2" t="s">
        <v>369</v>
      </c>
      <c r="D89" s="2" t="s">
        <v>4</v>
      </c>
      <c r="E89" s="2" t="s">
        <v>6</v>
      </c>
      <c r="F89" s="1">
        <v>2413.0143860823</v>
      </c>
    </row>
    <row r="90" spans="1:6" ht="13" hidden="1">
      <c r="A90" s="2" t="s">
        <v>25</v>
      </c>
      <c r="B90" s="1" t="s">
        <v>358</v>
      </c>
      <c r="C90" s="2" t="s">
        <v>369</v>
      </c>
      <c r="D90" s="2" t="s">
        <v>4</v>
      </c>
      <c r="E90" s="2" t="s">
        <v>6</v>
      </c>
      <c r="F90" s="1">
        <v>1761.65539681733</v>
      </c>
    </row>
    <row r="91" spans="1:6" ht="13" hidden="1">
      <c r="A91" s="2" t="s">
        <v>26</v>
      </c>
      <c r="B91" s="1" t="s">
        <v>359</v>
      </c>
      <c r="C91" s="2" t="s">
        <v>369</v>
      </c>
      <c r="D91" s="2" t="s">
        <v>4</v>
      </c>
      <c r="E91" s="2" t="s">
        <v>6</v>
      </c>
      <c r="F91" s="1">
        <v>1186.4909530064799</v>
      </c>
    </row>
    <row r="92" spans="1:6" ht="13" hidden="1">
      <c r="A92" s="2" t="s">
        <v>27</v>
      </c>
      <c r="B92" s="1" t="s">
        <v>360</v>
      </c>
      <c r="C92" s="2" t="s">
        <v>369</v>
      </c>
      <c r="D92" s="2" t="s">
        <v>4</v>
      </c>
      <c r="E92" s="2" t="s">
        <v>6</v>
      </c>
      <c r="F92" s="1">
        <v>1411.95431294233</v>
      </c>
    </row>
    <row r="93" spans="1:6" ht="13" hidden="1">
      <c r="A93" s="2" t="s">
        <v>28</v>
      </c>
      <c r="B93" s="1" t="s">
        <v>361</v>
      </c>
      <c r="C93" s="2" t="s">
        <v>369</v>
      </c>
      <c r="D93" s="2" t="s">
        <v>4</v>
      </c>
      <c r="E93" s="2" t="s">
        <v>6</v>
      </c>
      <c r="F93" s="1">
        <v>608.19892473118296</v>
      </c>
    </row>
    <row r="94" spans="1:6" ht="13" hidden="1">
      <c r="A94" s="2" t="s">
        <v>29</v>
      </c>
      <c r="B94" s="1" t="s">
        <v>362</v>
      </c>
      <c r="C94" s="2" t="s">
        <v>369</v>
      </c>
      <c r="D94" s="2" t="s">
        <v>4</v>
      </c>
      <c r="E94" s="2" t="s">
        <v>6</v>
      </c>
      <c r="F94" s="1">
        <v>1332.11344922232</v>
      </c>
    </row>
    <row r="95" spans="1:6" ht="13" hidden="1">
      <c r="A95" s="2" t="s">
        <v>30</v>
      </c>
      <c r="B95" s="1" t="s">
        <v>363</v>
      </c>
      <c r="C95" s="2" t="s">
        <v>369</v>
      </c>
      <c r="D95" s="2" t="s">
        <v>4</v>
      </c>
      <c r="E95" s="2" t="s">
        <v>6</v>
      </c>
      <c r="F95" s="1">
        <v>1538.36597788728</v>
      </c>
    </row>
    <row r="96" spans="1:6" ht="13" hidden="1">
      <c r="A96" s="2" t="s">
        <v>31</v>
      </c>
      <c r="B96" s="1" t="s">
        <v>364</v>
      </c>
      <c r="C96" s="2" t="s">
        <v>369</v>
      </c>
      <c r="D96" s="2" t="s">
        <v>4</v>
      </c>
      <c r="E96" s="2" t="s">
        <v>6</v>
      </c>
      <c r="F96" s="1">
        <v>852.38683188789503</v>
      </c>
    </row>
    <row r="97" spans="1:6" ht="13" hidden="1">
      <c r="A97" s="2" t="s">
        <v>32</v>
      </c>
      <c r="B97" s="1" t="s">
        <v>365</v>
      </c>
      <c r="C97" s="2" t="s">
        <v>369</v>
      </c>
      <c r="D97" s="2" t="s">
        <v>4</v>
      </c>
      <c r="E97" s="2" t="s">
        <v>6</v>
      </c>
      <c r="F97" s="1">
        <v>2141.25162664143</v>
      </c>
    </row>
    <row r="98" spans="1:6" ht="13" hidden="1">
      <c r="A98" s="2" t="s">
        <v>33</v>
      </c>
      <c r="B98" s="1" t="s">
        <v>366</v>
      </c>
      <c r="C98" s="2" t="s">
        <v>369</v>
      </c>
      <c r="D98" s="2" t="s">
        <v>4</v>
      </c>
      <c r="E98" s="2" t="s">
        <v>6</v>
      </c>
      <c r="F98" s="1">
        <v>1378.6002900953199</v>
      </c>
    </row>
    <row r="99" spans="1:6" ht="13" hidden="1">
      <c r="A99" s="2" t="s">
        <v>34</v>
      </c>
      <c r="B99" s="1" t="s">
        <v>367</v>
      </c>
      <c r="C99" s="2" t="s">
        <v>369</v>
      </c>
      <c r="D99" s="2" t="s">
        <v>4</v>
      </c>
      <c r="E99" s="2" t="s">
        <v>6</v>
      </c>
      <c r="F99" s="1">
        <v>1565.23100200871</v>
      </c>
    </row>
    <row r="100" spans="1:6" ht="13" hidden="1">
      <c r="A100" s="2" t="s">
        <v>35</v>
      </c>
      <c r="B100" s="1" t="s">
        <v>368</v>
      </c>
      <c r="C100" s="2" t="s">
        <v>369</v>
      </c>
      <c r="D100" s="2" t="s">
        <v>4</v>
      </c>
      <c r="E100" s="2" t="s">
        <v>6</v>
      </c>
      <c r="F100" s="1">
        <v>1418.8140329090299</v>
      </c>
    </row>
    <row r="101" spans="1:6" ht="13" hidden="1">
      <c r="A101" s="2" t="s">
        <v>3</v>
      </c>
      <c r="B101" s="1" t="s">
        <v>336</v>
      </c>
      <c r="C101" s="2" t="s">
        <v>370</v>
      </c>
      <c r="D101" s="2" t="s">
        <v>4</v>
      </c>
      <c r="E101" s="2" t="s">
        <v>6</v>
      </c>
      <c r="F101" s="1">
        <v>1394.6247775356801</v>
      </c>
    </row>
    <row r="102" spans="1:6" ht="13" hidden="1">
      <c r="A102" s="2" t="s">
        <v>4</v>
      </c>
      <c r="B102" s="1" t="s">
        <v>337</v>
      </c>
      <c r="C102" s="2" t="s">
        <v>370</v>
      </c>
      <c r="D102" s="2" t="s">
        <v>4</v>
      </c>
      <c r="E102" s="2" t="s">
        <v>6</v>
      </c>
      <c r="F102" s="1">
        <v>1252.0179372197299</v>
      </c>
    </row>
    <row r="103" spans="1:6" ht="13" hidden="1">
      <c r="A103" s="2" t="s">
        <v>5</v>
      </c>
      <c r="B103" s="1" t="s">
        <v>338</v>
      </c>
      <c r="C103" s="2" t="s">
        <v>370</v>
      </c>
      <c r="D103" s="2" t="s">
        <v>4</v>
      </c>
      <c r="E103" s="2" t="s">
        <v>6</v>
      </c>
      <c r="F103" s="1">
        <v>1640.8945239304401</v>
      </c>
    </row>
    <row r="104" spans="1:6" ht="13" hidden="1">
      <c r="A104" s="2" t="s">
        <v>6</v>
      </c>
      <c r="B104" s="1" t="s">
        <v>339</v>
      </c>
      <c r="C104" s="2" t="s">
        <v>370</v>
      </c>
      <c r="D104" s="2" t="s">
        <v>4</v>
      </c>
      <c r="E104" s="2" t="s">
        <v>6</v>
      </c>
      <c r="F104" s="1">
        <v>1399.9645578592899</v>
      </c>
    </row>
    <row r="105" spans="1:6" ht="13">
      <c r="A105" s="2" t="s">
        <v>7</v>
      </c>
      <c r="B105" s="1" t="s">
        <v>340</v>
      </c>
      <c r="C105" s="2" t="s">
        <v>370</v>
      </c>
      <c r="D105" s="2" t="s">
        <v>4</v>
      </c>
      <c r="E105" s="2" t="s">
        <v>6</v>
      </c>
      <c r="F105" s="1">
        <v>1186.5524060646001</v>
      </c>
    </row>
    <row r="106" spans="1:6" ht="13" hidden="1">
      <c r="A106" s="2" t="s">
        <v>8</v>
      </c>
      <c r="B106" s="1" t="s">
        <v>341</v>
      </c>
      <c r="C106" s="2" t="s">
        <v>370</v>
      </c>
      <c r="D106" s="2" t="s">
        <v>4</v>
      </c>
      <c r="E106" s="2" t="s">
        <v>6</v>
      </c>
      <c r="F106" s="1">
        <v>889.26114695085005</v>
      </c>
    </row>
    <row r="107" spans="1:6" ht="13" hidden="1">
      <c r="A107" s="2" t="s">
        <v>9</v>
      </c>
      <c r="B107" s="1" t="s">
        <v>342</v>
      </c>
      <c r="C107" s="2" t="s">
        <v>370</v>
      </c>
      <c r="D107" s="2" t="s">
        <v>4</v>
      </c>
      <c r="E107" s="2" t="s">
        <v>6</v>
      </c>
      <c r="F107" s="1">
        <v>1014.52804155507</v>
      </c>
    </row>
    <row r="108" spans="1:6" ht="13" hidden="1">
      <c r="A108" s="2" t="s">
        <v>10</v>
      </c>
      <c r="B108" s="1" t="s">
        <v>343</v>
      </c>
      <c r="C108" s="2" t="s">
        <v>370</v>
      </c>
      <c r="D108" s="2" t="s">
        <v>4</v>
      </c>
      <c r="E108" s="2" t="s">
        <v>6</v>
      </c>
      <c r="F108" s="1">
        <v>1126.4792841707799</v>
      </c>
    </row>
    <row r="109" spans="1:6" ht="13" hidden="1">
      <c r="A109" s="2" t="s">
        <v>11</v>
      </c>
      <c r="B109" s="1" t="s">
        <v>344</v>
      </c>
      <c r="C109" s="2" t="s">
        <v>370</v>
      </c>
      <c r="D109" s="2" t="s">
        <v>4</v>
      </c>
      <c r="E109" s="2" t="s">
        <v>6</v>
      </c>
      <c r="F109" s="1">
        <v>1602.37637017823</v>
      </c>
    </row>
    <row r="110" spans="1:6" ht="13" hidden="1">
      <c r="A110" s="2" t="s">
        <v>12</v>
      </c>
      <c r="B110" s="1" t="s">
        <v>345</v>
      </c>
      <c r="C110" s="2" t="s">
        <v>370</v>
      </c>
      <c r="D110" s="2" t="s">
        <v>4</v>
      </c>
      <c r="E110" s="2" t="s">
        <v>6</v>
      </c>
      <c r="F110" s="1">
        <v>2046.91489660204</v>
      </c>
    </row>
    <row r="111" spans="1:6" ht="13" hidden="1">
      <c r="A111" s="2" t="s">
        <v>13</v>
      </c>
      <c r="B111" s="1" t="s">
        <v>346</v>
      </c>
      <c r="C111" s="2" t="s">
        <v>370</v>
      </c>
      <c r="D111" s="2" t="s">
        <v>4</v>
      </c>
      <c r="E111" s="2" t="s">
        <v>6</v>
      </c>
      <c r="F111" s="1">
        <v>724.17875925874898</v>
      </c>
    </row>
    <row r="112" spans="1:6" ht="13" hidden="1">
      <c r="A112" s="2" t="s">
        <v>14</v>
      </c>
      <c r="B112" s="1" t="s">
        <v>347</v>
      </c>
      <c r="C112" s="2" t="s">
        <v>370</v>
      </c>
      <c r="D112" s="2" t="s">
        <v>4</v>
      </c>
      <c r="E112" s="2" t="s">
        <v>6</v>
      </c>
      <c r="F112" s="1">
        <v>1629.6420487886701</v>
      </c>
    </row>
    <row r="113" spans="1:6" ht="13" hidden="1">
      <c r="A113" s="2" t="s">
        <v>15</v>
      </c>
      <c r="B113" s="1" t="s">
        <v>348</v>
      </c>
      <c r="C113" s="2" t="s">
        <v>370</v>
      </c>
      <c r="D113" s="2" t="s">
        <v>4</v>
      </c>
      <c r="E113" s="2" t="s">
        <v>6</v>
      </c>
      <c r="F113" s="1">
        <v>451.72623955831199</v>
      </c>
    </row>
    <row r="114" spans="1:6" ht="13" hidden="1">
      <c r="A114" s="2" t="s">
        <v>16</v>
      </c>
      <c r="B114" s="1" t="s">
        <v>349</v>
      </c>
      <c r="C114" s="2" t="s">
        <v>370</v>
      </c>
      <c r="D114" s="2" t="s">
        <v>4</v>
      </c>
      <c r="E114" s="2" t="s">
        <v>6</v>
      </c>
      <c r="F114" s="1">
        <v>1143.4804025051001</v>
      </c>
    </row>
    <row r="115" spans="1:6" ht="13" hidden="1">
      <c r="A115" s="2" t="s">
        <v>17</v>
      </c>
      <c r="B115" s="1" t="s">
        <v>350</v>
      </c>
      <c r="C115" s="2" t="s">
        <v>370</v>
      </c>
      <c r="D115" s="2" t="s">
        <v>4</v>
      </c>
      <c r="E115" s="2" t="s">
        <v>6</v>
      </c>
      <c r="F115" s="1">
        <v>1282.37841940317</v>
      </c>
    </row>
    <row r="116" spans="1:6" ht="13" hidden="1">
      <c r="A116" s="2" t="s">
        <v>18</v>
      </c>
      <c r="B116" s="1" t="s">
        <v>351</v>
      </c>
      <c r="C116" s="2" t="s">
        <v>370</v>
      </c>
      <c r="D116" s="2" t="s">
        <v>4</v>
      </c>
      <c r="E116" s="2" t="s">
        <v>6</v>
      </c>
      <c r="F116" s="1">
        <v>1811.5544234865299</v>
      </c>
    </row>
    <row r="117" spans="1:6" ht="13" hidden="1">
      <c r="A117" s="2" t="s">
        <v>19</v>
      </c>
      <c r="B117" s="1" t="s">
        <v>352</v>
      </c>
      <c r="C117" s="2" t="s">
        <v>370</v>
      </c>
      <c r="D117" s="2" t="s">
        <v>4</v>
      </c>
      <c r="E117" s="2" t="s">
        <v>6</v>
      </c>
      <c r="F117" s="1">
        <v>876.01859562939501</v>
      </c>
    </row>
    <row r="118" spans="1:6" ht="13" hidden="1">
      <c r="A118" s="2" t="s">
        <v>20</v>
      </c>
      <c r="B118" s="1" t="s">
        <v>353</v>
      </c>
      <c r="C118" s="2" t="s">
        <v>370</v>
      </c>
      <c r="D118" s="2" t="s">
        <v>4</v>
      </c>
      <c r="E118" s="2" t="s">
        <v>6</v>
      </c>
      <c r="F118" s="1">
        <v>1068.0254483691699</v>
      </c>
    </row>
    <row r="119" spans="1:6" ht="13" hidden="1">
      <c r="A119" s="2" t="s">
        <v>21</v>
      </c>
      <c r="B119" s="1" t="s">
        <v>354</v>
      </c>
      <c r="C119" s="2" t="s">
        <v>370</v>
      </c>
      <c r="D119" s="2" t="s">
        <v>4</v>
      </c>
      <c r="E119" s="2" t="s">
        <v>6</v>
      </c>
      <c r="F119" s="1">
        <v>549.95417048579304</v>
      </c>
    </row>
    <row r="120" spans="1:6" ht="13" hidden="1">
      <c r="A120" s="2" t="s">
        <v>22</v>
      </c>
      <c r="B120" s="1" t="s">
        <v>355</v>
      </c>
      <c r="C120" s="2" t="s">
        <v>370</v>
      </c>
      <c r="D120" s="2" t="s">
        <v>4</v>
      </c>
      <c r="E120" s="2" t="s">
        <v>6</v>
      </c>
      <c r="F120" s="1">
        <v>1150.68861872505</v>
      </c>
    </row>
    <row r="121" spans="1:6" ht="13" hidden="1">
      <c r="A121" s="2" t="s">
        <v>23</v>
      </c>
      <c r="B121" s="1" t="s">
        <v>356</v>
      </c>
      <c r="C121" s="2" t="s">
        <v>370</v>
      </c>
      <c r="D121" s="2" t="s">
        <v>4</v>
      </c>
      <c r="E121" s="2" t="s">
        <v>6</v>
      </c>
      <c r="F121" s="1">
        <v>1279.9282412199</v>
      </c>
    </row>
    <row r="122" spans="1:6" ht="13" hidden="1">
      <c r="A122" s="2" t="s">
        <v>24</v>
      </c>
      <c r="B122" s="1" t="s">
        <v>357</v>
      </c>
      <c r="C122" s="2" t="s">
        <v>370</v>
      </c>
      <c r="D122" s="2" t="s">
        <v>4</v>
      </c>
      <c r="E122" s="2" t="s">
        <v>6</v>
      </c>
      <c r="F122" s="1">
        <v>2193.36487471591</v>
      </c>
    </row>
    <row r="123" spans="1:6" ht="13" hidden="1">
      <c r="A123" s="2" t="s">
        <v>25</v>
      </c>
      <c r="B123" s="1" t="s">
        <v>358</v>
      </c>
      <c r="C123" s="2" t="s">
        <v>370</v>
      </c>
      <c r="D123" s="2" t="s">
        <v>4</v>
      </c>
      <c r="E123" s="2" t="s">
        <v>6</v>
      </c>
      <c r="F123" s="1">
        <v>1575.3824297927399</v>
      </c>
    </row>
    <row r="124" spans="1:6" ht="13" hidden="1">
      <c r="A124" s="2" t="s">
        <v>26</v>
      </c>
      <c r="B124" s="1" t="s">
        <v>359</v>
      </c>
      <c r="C124" s="2" t="s">
        <v>370</v>
      </c>
      <c r="D124" s="2" t="s">
        <v>4</v>
      </c>
      <c r="E124" s="2" t="s">
        <v>6</v>
      </c>
      <c r="F124" s="1">
        <v>1020.71450015011</v>
      </c>
    </row>
    <row r="125" spans="1:6" ht="13" hidden="1">
      <c r="A125" s="2" t="s">
        <v>27</v>
      </c>
      <c r="B125" s="1" t="s">
        <v>360</v>
      </c>
      <c r="C125" s="2" t="s">
        <v>370</v>
      </c>
      <c r="D125" s="2" t="s">
        <v>4</v>
      </c>
      <c r="E125" s="2" t="s">
        <v>6</v>
      </c>
      <c r="F125" s="1">
        <v>1220.7838906868001</v>
      </c>
    </row>
    <row r="126" spans="1:6" ht="13" hidden="1">
      <c r="A126" s="2" t="s">
        <v>28</v>
      </c>
      <c r="B126" s="1" t="s">
        <v>361</v>
      </c>
      <c r="C126" s="2" t="s">
        <v>370</v>
      </c>
      <c r="D126" s="2" t="s">
        <v>4</v>
      </c>
      <c r="E126" s="2" t="s">
        <v>6</v>
      </c>
      <c r="F126" s="1">
        <v>480.55688062048398</v>
      </c>
    </row>
    <row r="127" spans="1:6" ht="13" hidden="1">
      <c r="A127" s="2" t="s">
        <v>29</v>
      </c>
      <c r="B127" s="1" t="s">
        <v>362</v>
      </c>
      <c r="C127" s="2" t="s">
        <v>370</v>
      </c>
      <c r="D127" s="2" t="s">
        <v>4</v>
      </c>
      <c r="E127" s="2" t="s">
        <v>6</v>
      </c>
      <c r="F127" s="1">
        <v>1500.61406202026</v>
      </c>
    </row>
    <row r="128" spans="1:6" ht="13" hidden="1">
      <c r="A128" s="2" t="s">
        <v>30</v>
      </c>
      <c r="B128" s="1" t="s">
        <v>363</v>
      </c>
      <c r="C128" s="2" t="s">
        <v>370</v>
      </c>
      <c r="D128" s="2" t="s">
        <v>4</v>
      </c>
      <c r="E128" s="2" t="s">
        <v>6</v>
      </c>
      <c r="F128" s="1">
        <v>1585.18068630428</v>
      </c>
    </row>
    <row r="129" spans="1:6" ht="13" hidden="1">
      <c r="A129" s="2" t="s">
        <v>31</v>
      </c>
      <c r="B129" s="1" t="s">
        <v>364</v>
      </c>
      <c r="C129" s="2" t="s">
        <v>370</v>
      </c>
      <c r="D129" s="2" t="s">
        <v>4</v>
      </c>
      <c r="E129" s="2" t="s">
        <v>6</v>
      </c>
      <c r="F129" s="1">
        <v>1038.80325005695</v>
      </c>
    </row>
    <row r="130" spans="1:6" ht="13" hidden="1">
      <c r="A130" s="2" t="s">
        <v>32</v>
      </c>
      <c r="B130" s="1" t="s">
        <v>365</v>
      </c>
      <c r="C130" s="2" t="s">
        <v>370</v>
      </c>
      <c r="D130" s="2" t="s">
        <v>4</v>
      </c>
      <c r="E130" s="2" t="s">
        <v>6</v>
      </c>
      <c r="F130" s="1">
        <v>1846.201987014</v>
      </c>
    </row>
    <row r="131" spans="1:6" ht="13" hidden="1">
      <c r="A131" s="2" t="s">
        <v>33</v>
      </c>
      <c r="B131" s="1" t="s">
        <v>366</v>
      </c>
      <c r="C131" s="2" t="s">
        <v>370</v>
      </c>
      <c r="D131" s="2" t="s">
        <v>4</v>
      </c>
      <c r="E131" s="2" t="s">
        <v>6</v>
      </c>
      <c r="F131" s="1">
        <v>1342.0011155674799</v>
      </c>
    </row>
    <row r="132" spans="1:6" ht="13" hidden="1">
      <c r="A132" s="2" t="s">
        <v>34</v>
      </c>
      <c r="B132" s="1" t="s">
        <v>367</v>
      </c>
      <c r="C132" s="2" t="s">
        <v>370</v>
      </c>
      <c r="D132" s="2" t="s">
        <v>4</v>
      </c>
      <c r="E132" s="2" t="s">
        <v>6</v>
      </c>
      <c r="F132" s="1">
        <v>1483.4935227747601</v>
      </c>
    </row>
    <row r="133" spans="1:6" ht="13" hidden="1">
      <c r="A133" s="2" t="s">
        <v>35</v>
      </c>
      <c r="B133" s="1" t="s">
        <v>368</v>
      </c>
      <c r="C133" s="2" t="s">
        <v>370</v>
      </c>
      <c r="D133" s="2" t="s">
        <v>4</v>
      </c>
      <c r="E133" s="2" t="s">
        <v>6</v>
      </c>
      <c r="F133" s="1">
        <v>1268.61379178117</v>
      </c>
    </row>
    <row r="134" spans="1:6" ht="13" hidden="1">
      <c r="A134" s="2" t="s">
        <v>3</v>
      </c>
      <c r="B134" s="1" t="s">
        <v>336</v>
      </c>
      <c r="C134" s="2" t="s">
        <v>371</v>
      </c>
      <c r="D134" s="2" t="s">
        <v>4</v>
      </c>
      <c r="E134" s="2" t="s">
        <v>6</v>
      </c>
      <c r="F134" s="1">
        <v>1379.9390305520899</v>
      </c>
    </row>
    <row r="135" spans="1:6" ht="13" hidden="1">
      <c r="A135" s="2" t="s">
        <v>4</v>
      </c>
      <c r="B135" s="1" t="s">
        <v>337</v>
      </c>
      <c r="C135" s="2" t="s">
        <v>371</v>
      </c>
      <c r="D135" s="2" t="s">
        <v>4</v>
      </c>
      <c r="E135" s="2" t="s">
        <v>6</v>
      </c>
      <c r="F135" s="1">
        <v>1231.6946543019801</v>
      </c>
    </row>
    <row r="136" spans="1:6" ht="13" hidden="1">
      <c r="A136" s="2" t="s">
        <v>5</v>
      </c>
      <c r="B136" s="1" t="s">
        <v>338</v>
      </c>
      <c r="C136" s="2" t="s">
        <v>371</v>
      </c>
      <c r="D136" s="2" t="s">
        <v>4</v>
      </c>
      <c r="E136" s="2" t="s">
        <v>6</v>
      </c>
      <c r="F136" s="1">
        <v>1660.3341487534501</v>
      </c>
    </row>
    <row r="137" spans="1:6" ht="13" hidden="1">
      <c r="A137" s="2" t="s">
        <v>6</v>
      </c>
      <c r="B137" s="1" t="s">
        <v>339</v>
      </c>
      <c r="C137" s="2" t="s">
        <v>371</v>
      </c>
      <c r="D137" s="2" t="s">
        <v>4</v>
      </c>
      <c r="E137" s="2" t="s">
        <v>6</v>
      </c>
      <c r="F137" s="1">
        <v>1110.6135244066299</v>
      </c>
    </row>
    <row r="138" spans="1:6" ht="13">
      <c r="A138" s="2" t="s">
        <v>7</v>
      </c>
      <c r="B138" s="1" t="s">
        <v>340</v>
      </c>
      <c r="C138" s="2" t="s">
        <v>371</v>
      </c>
      <c r="D138" s="2" t="s">
        <v>4</v>
      </c>
      <c r="E138" s="2" t="s">
        <v>6</v>
      </c>
      <c r="F138" s="1">
        <v>1118.04472178887</v>
      </c>
    </row>
    <row r="139" spans="1:6" ht="13" hidden="1">
      <c r="A139" s="2" t="s">
        <v>8</v>
      </c>
      <c r="B139" s="1" t="s">
        <v>341</v>
      </c>
      <c r="C139" s="2" t="s">
        <v>371</v>
      </c>
      <c r="D139" s="2" t="s">
        <v>4</v>
      </c>
      <c r="E139" s="2" t="s">
        <v>6</v>
      </c>
      <c r="F139" s="1">
        <v>814.60522284499098</v>
      </c>
    </row>
    <row r="140" spans="1:6" ht="13" hidden="1">
      <c r="A140" s="2" t="s">
        <v>9</v>
      </c>
      <c r="B140" s="1" t="s">
        <v>342</v>
      </c>
      <c r="C140" s="2" t="s">
        <v>371</v>
      </c>
      <c r="D140" s="2" t="s">
        <v>4</v>
      </c>
      <c r="E140" s="2" t="s">
        <v>6</v>
      </c>
      <c r="F140" s="1">
        <v>1065.1930161781199</v>
      </c>
    </row>
    <row r="141" spans="1:6" ht="13" hidden="1">
      <c r="A141" s="2" t="s">
        <v>10</v>
      </c>
      <c r="B141" s="1" t="s">
        <v>343</v>
      </c>
      <c r="C141" s="2" t="s">
        <v>371</v>
      </c>
      <c r="D141" s="2" t="s">
        <v>4</v>
      </c>
      <c r="E141" s="2" t="s">
        <v>6</v>
      </c>
      <c r="F141" s="1">
        <v>956.00519769816196</v>
      </c>
    </row>
    <row r="142" spans="1:6" ht="13" hidden="1">
      <c r="A142" s="2" t="s">
        <v>11</v>
      </c>
      <c r="B142" s="1" t="s">
        <v>344</v>
      </c>
      <c r="C142" s="2" t="s">
        <v>371</v>
      </c>
      <c r="D142" s="2" t="s">
        <v>4</v>
      </c>
      <c r="E142" s="2" t="s">
        <v>6</v>
      </c>
      <c r="F142" s="1">
        <v>1365.7594730042399</v>
      </c>
    </row>
    <row r="143" spans="1:6" ht="13" hidden="1">
      <c r="A143" s="2" t="s">
        <v>12</v>
      </c>
      <c r="B143" s="1" t="s">
        <v>345</v>
      </c>
      <c r="C143" s="2" t="s">
        <v>371</v>
      </c>
      <c r="D143" s="2" t="s">
        <v>4</v>
      </c>
      <c r="E143" s="2" t="s">
        <v>6</v>
      </c>
      <c r="F143" s="1">
        <v>1997.7944881216099</v>
      </c>
    </row>
    <row r="144" spans="1:6" ht="13" hidden="1">
      <c r="A144" s="2" t="s">
        <v>13</v>
      </c>
      <c r="B144" s="1" t="s">
        <v>346</v>
      </c>
      <c r="C144" s="2" t="s">
        <v>371</v>
      </c>
      <c r="D144" s="2" t="s">
        <v>4</v>
      </c>
      <c r="E144" s="2" t="s">
        <v>6</v>
      </c>
      <c r="F144" s="1">
        <v>945.76498158687696</v>
      </c>
    </row>
    <row r="145" spans="1:6" ht="13" hidden="1">
      <c r="A145" s="2" t="s">
        <v>14</v>
      </c>
      <c r="B145" s="1" t="s">
        <v>347</v>
      </c>
      <c r="C145" s="2" t="s">
        <v>371</v>
      </c>
      <c r="D145" s="2" t="s">
        <v>4</v>
      </c>
      <c r="E145" s="2" t="s">
        <v>6</v>
      </c>
      <c r="F145" s="1">
        <v>1525.5155176005001</v>
      </c>
    </row>
    <row r="146" spans="1:6" ht="13" hidden="1">
      <c r="A146" s="2" t="s">
        <v>15</v>
      </c>
      <c r="B146" s="1" t="s">
        <v>348</v>
      </c>
      <c r="C146" s="2" t="s">
        <v>371</v>
      </c>
      <c r="D146" s="2" t="s">
        <v>4</v>
      </c>
      <c r="E146" s="2" t="s">
        <v>6</v>
      </c>
      <c r="F146" s="1">
        <v>782.48584159491895</v>
      </c>
    </row>
    <row r="147" spans="1:6" ht="13" hidden="1">
      <c r="A147" s="2" t="s">
        <v>16</v>
      </c>
      <c r="B147" s="1" t="s">
        <v>349</v>
      </c>
      <c r="C147" s="2" t="s">
        <v>371</v>
      </c>
      <c r="D147" s="2" t="s">
        <v>4</v>
      </c>
      <c r="E147" s="2" t="s">
        <v>6</v>
      </c>
      <c r="F147" s="1">
        <v>1090.4460426493499</v>
      </c>
    </row>
    <row r="148" spans="1:6" ht="13" hidden="1">
      <c r="A148" s="2" t="s">
        <v>17</v>
      </c>
      <c r="B148" s="1" t="s">
        <v>350</v>
      </c>
      <c r="C148" s="2" t="s">
        <v>371</v>
      </c>
      <c r="D148" s="2" t="s">
        <v>4</v>
      </c>
      <c r="E148" s="2" t="s">
        <v>6</v>
      </c>
      <c r="F148" s="1">
        <v>1315.24187635009</v>
      </c>
    </row>
    <row r="149" spans="1:6" ht="13" hidden="1">
      <c r="A149" s="2" t="s">
        <v>18</v>
      </c>
      <c r="B149" s="1" t="s">
        <v>351</v>
      </c>
      <c r="C149" s="2" t="s">
        <v>371</v>
      </c>
      <c r="D149" s="2" t="s">
        <v>4</v>
      </c>
      <c r="E149" s="2" t="s">
        <v>6</v>
      </c>
      <c r="F149" s="1">
        <v>1828.3184993426901</v>
      </c>
    </row>
    <row r="150" spans="1:6" ht="13" hidden="1">
      <c r="A150" s="2" t="s">
        <v>19</v>
      </c>
      <c r="B150" s="1" t="s">
        <v>352</v>
      </c>
      <c r="C150" s="2" t="s">
        <v>371</v>
      </c>
      <c r="D150" s="2" t="s">
        <v>4</v>
      </c>
      <c r="E150" s="2" t="s">
        <v>6</v>
      </c>
      <c r="F150" s="1">
        <v>937.875150060024</v>
      </c>
    </row>
    <row r="151" spans="1:6" ht="13" hidden="1">
      <c r="A151" s="2" t="s">
        <v>20</v>
      </c>
      <c r="B151" s="1" t="s">
        <v>353</v>
      </c>
      <c r="C151" s="2" t="s">
        <v>371</v>
      </c>
      <c r="D151" s="2" t="s">
        <v>4</v>
      </c>
      <c r="E151" s="2" t="s">
        <v>6</v>
      </c>
      <c r="F151" s="1">
        <v>1098.6534452645201</v>
      </c>
    </row>
    <row r="152" spans="1:6" ht="13" hidden="1">
      <c r="A152" s="2" t="s">
        <v>21</v>
      </c>
      <c r="B152" s="1" t="s">
        <v>354</v>
      </c>
      <c r="C152" s="2" t="s">
        <v>371</v>
      </c>
      <c r="D152" s="2" t="s">
        <v>4</v>
      </c>
      <c r="E152" s="2" t="s">
        <v>6</v>
      </c>
      <c r="F152" s="1">
        <v>822.08464427078002</v>
      </c>
    </row>
    <row r="153" spans="1:6" ht="13" hidden="1">
      <c r="A153" s="2" t="s">
        <v>22</v>
      </c>
      <c r="B153" s="1" t="s">
        <v>355</v>
      </c>
      <c r="C153" s="2" t="s">
        <v>371</v>
      </c>
      <c r="D153" s="2" t="s">
        <v>4</v>
      </c>
      <c r="E153" s="2" t="s">
        <v>6</v>
      </c>
      <c r="F153" s="1">
        <v>1083.9467819274701</v>
      </c>
    </row>
    <row r="154" spans="1:6" ht="13" hidden="1">
      <c r="A154" s="2" t="s">
        <v>23</v>
      </c>
      <c r="B154" s="1" t="s">
        <v>356</v>
      </c>
      <c r="C154" s="2" t="s">
        <v>371</v>
      </c>
      <c r="D154" s="2" t="s">
        <v>4</v>
      </c>
      <c r="E154" s="2" t="s">
        <v>6</v>
      </c>
      <c r="F154" s="1">
        <v>1280.3876761250799</v>
      </c>
    </row>
    <row r="155" spans="1:6" ht="13" hidden="1">
      <c r="A155" s="2" t="s">
        <v>24</v>
      </c>
      <c r="B155" s="1" t="s">
        <v>357</v>
      </c>
      <c r="C155" s="2" t="s">
        <v>371</v>
      </c>
      <c r="D155" s="2" t="s">
        <v>4</v>
      </c>
      <c r="E155" s="2" t="s">
        <v>6</v>
      </c>
      <c r="F155" s="1">
        <v>2079.7489039744901</v>
      </c>
    </row>
    <row r="156" spans="1:6" ht="13" hidden="1">
      <c r="A156" s="2" t="s">
        <v>25</v>
      </c>
      <c r="B156" s="1" t="s">
        <v>358</v>
      </c>
      <c r="C156" s="2" t="s">
        <v>371</v>
      </c>
      <c r="D156" s="2" t="s">
        <v>4</v>
      </c>
      <c r="E156" s="2" t="s">
        <v>6</v>
      </c>
      <c r="F156" s="1">
        <v>1452.7720739219701</v>
      </c>
    </row>
    <row r="157" spans="1:6" ht="13" hidden="1">
      <c r="A157" s="2" t="s">
        <v>26</v>
      </c>
      <c r="B157" s="1" t="s">
        <v>359</v>
      </c>
      <c r="C157" s="2" t="s">
        <v>371</v>
      </c>
      <c r="D157" s="2" t="s">
        <v>4</v>
      </c>
      <c r="E157" s="2" t="s">
        <v>6</v>
      </c>
      <c r="F157" s="1">
        <v>920.74837082194699</v>
      </c>
    </row>
    <row r="158" spans="1:6" ht="13" hidden="1">
      <c r="A158" s="2" t="s">
        <v>27</v>
      </c>
      <c r="B158" s="1" t="s">
        <v>360</v>
      </c>
      <c r="C158" s="2" t="s">
        <v>371</v>
      </c>
      <c r="D158" s="2" t="s">
        <v>4</v>
      </c>
      <c r="E158" s="2" t="s">
        <v>6</v>
      </c>
      <c r="F158" s="1">
        <v>1184.4362191929199</v>
      </c>
    </row>
    <row r="159" spans="1:6" ht="13" hidden="1">
      <c r="A159" s="2" t="s">
        <v>28</v>
      </c>
      <c r="B159" s="1" t="s">
        <v>361</v>
      </c>
      <c r="C159" s="2" t="s">
        <v>371</v>
      </c>
      <c r="D159" s="2" t="s">
        <v>4</v>
      </c>
      <c r="E159" s="2" t="s">
        <v>6</v>
      </c>
      <c r="F159" s="1">
        <v>552.87654778937701</v>
      </c>
    </row>
    <row r="160" spans="1:6" ht="13" hidden="1">
      <c r="A160" s="2" t="s">
        <v>29</v>
      </c>
      <c r="B160" s="1" t="s">
        <v>362</v>
      </c>
      <c r="C160" s="2" t="s">
        <v>371</v>
      </c>
      <c r="D160" s="2" t="s">
        <v>4</v>
      </c>
      <c r="E160" s="2" t="s">
        <v>6</v>
      </c>
      <c r="F160" s="1">
        <v>1432.4082363473599</v>
      </c>
    </row>
    <row r="161" spans="1:6" ht="13" hidden="1">
      <c r="A161" s="2" t="s">
        <v>30</v>
      </c>
      <c r="B161" s="1" t="s">
        <v>363</v>
      </c>
      <c r="C161" s="2" t="s">
        <v>371</v>
      </c>
      <c r="D161" s="2" t="s">
        <v>4</v>
      </c>
      <c r="E161" s="2" t="s">
        <v>6</v>
      </c>
      <c r="F161" s="1">
        <v>1543.72192773034</v>
      </c>
    </row>
    <row r="162" spans="1:6" ht="13" hidden="1">
      <c r="A162" s="2" t="s">
        <v>31</v>
      </c>
      <c r="B162" s="1" t="s">
        <v>364</v>
      </c>
      <c r="C162" s="2" t="s">
        <v>371</v>
      </c>
      <c r="D162" s="2" t="s">
        <v>4</v>
      </c>
      <c r="E162" s="2" t="s">
        <v>6</v>
      </c>
      <c r="F162" s="1">
        <v>1180.6196739673401</v>
      </c>
    </row>
    <row r="163" spans="1:6" ht="13" hidden="1">
      <c r="A163" s="2" t="s">
        <v>32</v>
      </c>
      <c r="B163" s="1" t="s">
        <v>365</v>
      </c>
      <c r="C163" s="2" t="s">
        <v>371</v>
      </c>
      <c r="D163" s="2" t="s">
        <v>4</v>
      </c>
      <c r="E163" s="2" t="s">
        <v>6</v>
      </c>
      <c r="F163" s="1">
        <v>1995.3191320560099</v>
      </c>
    </row>
    <row r="164" spans="1:6" ht="13" hidden="1">
      <c r="A164" s="2" t="s">
        <v>33</v>
      </c>
      <c r="B164" s="1" t="s">
        <v>366</v>
      </c>
      <c r="C164" s="2" t="s">
        <v>371</v>
      </c>
      <c r="D164" s="2" t="s">
        <v>4</v>
      </c>
      <c r="E164" s="2" t="s">
        <v>6</v>
      </c>
      <c r="F164" s="1">
        <v>1310.0556928563101</v>
      </c>
    </row>
    <row r="165" spans="1:6" ht="13" hidden="1">
      <c r="A165" s="2" t="s">
        <v>34</v>
      </c>
      <c r="B165" s="1" t="s">
        <v>367</v>
      </c>
      <c r="C165" s="2" t="s">
        <v>371</v>
      </c>
      <c r="D165" s="2" t="s">
        <v>4</v>
      </c>
      <c r="E165" s="2" t="s">
        <v>6</v>
      </c>
      <c r="F165" s="1">
        <v>1617.15591492354</v>
      </c>
    </row>
    <row r="166" spans="1:6" ht="13" hidden="1">
      <c r="A166" s="2" t="s">
        <v>35</v>
      </c>
      <c r="B166" s="1" t="s">
        <v>368</v>
      </c>
      <c r="C166" s="2" t="s">
        <v>371</v>
      </c>
      <c r="D166" s="2" t="s">
        <v>4</v>
      </c>
      <c r="E166" s="2" t="s">
        <v>6</v>
      </c>
      <c r="F166" s="1">
        <v>1350.66096174724</v>
      </c>
    </row>
    <row r="167" spans="1:6" ht="13" hidden="1">
      <c r="A167" s="2" t="s">
        <v>3</v>
      </c>
      <c r="B167" s="1" t="s">
        <v>336</v>
      </c>
      <c r="C167" s="2" t="s">
        <v>372</v>
      </c>
      <c r="D167" s="2" t="s">
        <v>4</v>
      </c>
      <c r="E167" s="2" t="s">
        <v>6</v>
      </c>
      <c r="F167" s="1">
        <v>1389.9442769319301</v>
      </c>
    </row>
    <row r="168" spans="1:6" ht="13" hidden="1">
      <c r="A168" s="2" t="s">
        <v>4</v>
      </c>
      <c r="B168" s="1" t="s">
        <v>337</v>
      </c>
      <c r="C168" s="2" t="s">
        <v>372</v>
      </c>
      <c r="D168" s="2" t="s">
        <v>4</v>
      </c>
      <c r="E168" s="2" t="s">
        <v>6</v>
      </c>
      <c r="F168" s="1">
        <v>1143.86749900769</v>
      </c>
    </row>
    <row r="169" spans="1:6" ht="13" hidden="1">
      <c r="A169" s="2" t="s">
        <v>5</v>
      </c>
      <c r="B169" s="1" t="s">
        <v>338</v>
      </c>
      <c r="C169" s="2" t="s">
        <v>372</v>
      </c>
      <c r="D169" s="2" t="s">
        <v>4</v>
      </c>
      <c r="E169" s="2" t="s">
        <v>6</v>
      </c>
      <c r="F169" s="1">
        <v>1571.4944570657501</v>
      </c>
    </row>
    <row r="170" spans="1:6" ht="13" hidden="1">
      <c r="A170" s="2" t="s">
        <v>6</v>
      </c>
      <c r="B170" s="1" t="s">
        <v>339</v>
      </c>
      <c r="C170" s="2" t="s">
        <v>372</v>
      </c>
      <c r="D170" s="2" t="s">
        <v>4</v>
      </c>
      <c r="E170" s="2" t="s">
        <v>6</v>
      </c>
      <c r="F170" s="1">
        <v>1213.72513232342</v>
      </c>
    </row>
    <row r="171" spans="1:6" ht="13">
      <c r="A171" s="2" t="s">
        <v>7</v>
      </c>
      <c r="B171" s="1" t="s">
        <v>340</v>
      </c>
      <c r="C171" s="2" t="s">
        <v>372</v>
      </c>
      <c r="D171" s="2" t="s">
        <v>4</v>
      </c>
      <c r="E171" s="2" t="s">
        <v>6</v>
      </c>
      <c r="F171" s="1">
        <v>930.26368625351404</v>
      </c>
    </row>
    <row r="172" spans="1:6" ht="13" hidden="1">
      <c r="A172" s="2" t="s">
        <v>8</v>
      </c>
      <c r="B172" s="1" t="s">
        <v>341</v>
      </c>
      <c r="C172" s="2" t="s">
        <v>372</v>
      </c>
      <c r="D172" s="2" t="s">
        <v>4</v>
      </c>
      <c r="E172" s="2" t="s">
        <v>6</v>
      </c>
      <c r="F172" s="1">
        <v>879.05259695164295</v>
      </c>
    </row>
    <row r="173" spans="1:6" ht="13" hidden="1">
      <c r="A173" s="2" t="s">
        <v>9</v>
      </c>
      <c r="B173" s="1" t="s">
        <v>342</v>
      </c>
      <c r="C173" s="2" t="s">
        <v>372</v>
      </c>
      <c r="D173" s="2" t="s">
        <v>4</v>
      </c>
      <c r="E173" s="2" t="s">
        <v>6</v>
      </c>
      <c r="F173" s="1">
        <v>1225.62674094708</v>
      </c>
    </row>
    <row r="174" spans="1:6" ht="13" hidden="1">
      <c r="A174" s="2" t="s">
        <v>10</v>
      </c>
      <c r="B174" s="1" t="s">
        <v>343</v>
      </c>
      <c r="C174" s="2" t="s">
        <v>372</v>
      </c>
      <c r="D174" s="2" t="s">
        <v>4</v>
      </c>
      <c r="E174" s="2" t="s">
        <v>6</v>
      </c>
      <c r="F174" s="1">
        <v>945.38306734684295</v>
      </c>
    </row>
    <row r="175" spans="1:6" ht="13" hidden="1">
      <c r="A175" s="2" t="s">
        <v>11</v>
      </c>
      <c r="B175" s="1" t="s">
        <v>344</v>
      </c>
      <c r="C175" s="2" t="s">
        <v>372</v>
      </c>
      <c r="D175" s="2" t="s">
        <v>4</v>
      </c>
      <c r="E175" s="2" t="s">
        <v>6</v>
      </c>
      <c r="F175" s="1">
        <v>1506.7576227979</v>
      </c>
    </row>
    <row r="176" spans="1:6" ht="13" hidden="1">
      <c r="A176" s="2" t="s">
        <v>12</v>
      </c>
      <c r="B176" s="1" t="s">
        <v>345</v>
      </c>
      <c r="C176" s="2" t="s">
        <v>372</v>
      </c>
      <c r="D176" s="2" t="s">
        <v>4</v>
      </c>
      <c r="E176" s="2" t="s">
        <v>6</v>
      </c>
      <c r="F176" s="1">
        <v>2049.9261751879999</v>
      </c>
    </row>
    <row r="177" spans="1:6" ht="13" hidden="1">
      <c r="A177" s="2" t="s">
        <v>13</v>
      </c>
      <c r="B177" s="1" t="s">
        <v>346</v>
      </c>
      <c r="C177" s="2" t="s">
        <v>372</v>
      </c>
      <c r="D177" s="2" t="s">
        <v>4</v>
      </c>
      <c r="E177" s="2" t="s">
        <v>6</v>
      </c>
      <c r="F177" s="1">
        <v>1119.1781215025701</v>
      </c>
    </row>
    <row r="178" spans="1:6" ht="13" hidden="1">
      <c r="A178" s="2" t="s">
        <v>14</v>
      </c>
      <c r="B178" s="1" t="s">
        <v>347</v>
      </c>
      <c r="C178" s="2" t="s">
        <v>372</v>
      </c>
      <c r="D178" s="2" t="s">
        <v>4</v>
      </c>
      <c r="E178" s="2" t="s">
        <v>6</v>
      </c>
      <c r="F178" s="1">
        <v>1502.0253940157299</v>
      </c>
    </row>
    <row r="179" spans="1:6" ht="13" hidden="1">
      <c r="A179" s="2" t="s">
        <v>15</v>
      </c>
      <c r="B179" s="1" t="s">
        <v>348</v>
      </c>
      <c r="C179" s="2" t="s">
        <v>372</v>
      </c>
      <c r="D179" s="2" t="s">
        <v>4</v>
      </c>
      <c r="E179" s="2" t="s">
        <v>6</v>
      </c>
      <c r="F179" s="1">
        <v>803.53907099386402</v>
      </c>
    </row>
    <row r="180" spans="1:6" ht="13" hidden="1">
      <c r="A180" s="2" t="s">
        <v>16</v>
      </c>
      <c r="B180" s="1" t="s">
        <v>349</v>
      </c>
      <c r="C180" s="2" t="s">
        <v>372</v>
      </c>
      <c r="D180" s="2" t="s">
        <v>4</v>
      </c>
      <c r="E180" s="2" t="s">
        <v>6</v>
      </c>
      <c r="F180" s="1">
        <v>1122.2924026692399</v>
      </c>
    </row>
    <row r="181" spans="1:6" ht="13" hidden="1">
      <c r="A181" s="2" t="s">
        <v>17</v>
      </c>
      <c r="B181" s="1" t="s">
        <v>350</v>
      </c>
      <c r="C181" s="2" t="s">
        <v>372</v>
      </c>
      <c r="D181" s="2" t="s">
        <v>4</v>
      </c>
      <c r="E181" s="2" t="s">
        <v>6</v>
      </c>
      <c r="F181" s="1">
        <v>1268.36803313071</v>
      </c>
    </row>
    <row r="182" spans="1:6" ht="13" hidden="1">
      <c r="A182" s="2" t="s">
        <v>18</v>
      </c>
      <c r="B182" s="1" t="s">
        <v>351</v>
      </c>
      <c r="C182" s="2" t="s">
        <v>372</v>
      </c>
      <c r="D182" s="2" t="s">
        <v>4</v>
      </c>
      <c r="E182" s="2" t="s">
        <v>6</v>
      </c>
      <c r="F182" s="1">
        <v>1722.23788410774</v>
      </c>
    </row>
    <row r="183" spans="1:6" ht="13" hidden="1">
      <c r="A183" s="2" t="s">
        <v>19</v>
      </c>
      <c r="B183" s="1" t="s">
        <v>352</v>
      </c>
      <c r="C183" s="2" t="s">
        <v>372</v>
      </c>
      <c r="D183" s="2" t="s">
        <v>4</v>
      </c>
      <c r="E183" s="2" t="s">
        <v>6</v>
      </c>
      <c r="F183" s="1">
        <v>1104.4165483629399</v>
      </c>
    </row>
    <row r="184" spans="1:6" ht="13" hidden="1">
      <c r="A184" s="2" t="s">
        <v>20</v>
      </c>
      <c r="B184" s="1" t="s">
        <v>353</v>
      </c>
      <c r="C184" s="2" t="s">
        <v>372</v>
      </c>
      <c r="D184" s="2" t="s">
        <v>4</v>
      </c>
      <c r="E184" s="2" t="s">
        <v>6</v>
      </c>
      <c r="F184" s="1">
        <v>1225.7523633315</v>
      </c>
    </row>
    <row r="185" spans="1:6" ht="13" hidden="1">
      <c r="A185" s="2" t="s">
        <v>21</v>
      </c>
      <c r="B185" s="1" t="s">
        <v>354</v>
      </c>
      <c r="C185" s="2" t="s">
        <v>372</v>
      </c>
      <c r="D185" s="2" t="s">
        <v>4</v>
      </c>
      <c r="E185" s="2" t="s">
        <v>6</v>
      </c>
      <c r="F185" s="1">
        <v>669.08422289187399</v>
      </c>
    </row>
    <row r="186" spans="1:6" ht="13" hidden="1">
      <c r="A186" s="2" t="s">
        <v>22</v>
      </c>
      <c r="B186" s="1" t="s">
        <v>355</v>
      </c>
      <c r="C186" s="2" t="s">
        <v>372</v>
      </c>
      <c r="D186" s="2" t="s">
        <v>4</v>
      </c>
      <c r="E186" s="2" t="s">
        <v>6</v>
      </c>
      <c r="F186" s="1">
        <v>1115.5180961824501</v>
      </c>
    </row>
    <row r="187" spans="1:6" ht="13" hidden="1">
      <c r="A187" s="2" t="s">
        <v>23</v>
      </c>
      <c r="B187" s="1" t="s">
        <v>356</v>
      </c>
      <c r="C187" s="2" t="s">
        <v>372</v>
      </c>
      <c r="D187" s="2" t="s">
        <v>4</v>
      </c>
      <c r="E187" s="2" t="s">
        <v>6</v>
      </c>
      <c r="F187" s="1">
        <v>1213.7153371628101</v>
      </c>
    </row>
    <row r="188" spans="1:6" ht="13" hidden="1">
      <c r="A188" s="2" t="s">
        <v>24</v>
      </c>
      <c r="B188" s="1" t="s">
        <v>357</v>
      </c>
      <c r="C188" s="2" t="s">
        <v>372</v>
      </c>
      <c r="D188" s="2" t="s">
        <v>4</v>
      </c>
      <c r="E188" s="2" t="s">
        <v>6</v>
      </c>
      <c r="F188" s="1">
        <v>2176.5749185546902</v>
      </c>
    </row>
    <row r="189" spans="1:6" ht="13" hidden="1">
      <c r="A189" s="2" t="s">
        <v>25</v>
      </c>
      <c r="B189" s="1" t="s">
        <v>358</v>
      </c>
      <c r="C189" s="2" t="s">
        <v>372</v>
      </c>
      <c r="D189" s="2" t="s">
        <v>4</v>
      </c>
      <c r="E189" s="2" t="s">
        <v>6</v>
      </c>
      <c r="F189" s="1">
        <v>1439.0511975053</v>
      </c>
    </row>
    <row r="190" spans="1:6" ht="13" hidden="1">
      <c r="A190" s="2" t="s">
        <v>26</v>
      </c>
      <c r="B190" s="1" t="s">
        <v>359</v>
      </c>
      <c r="C190" s="2" t="s">
        <v>372</v>
      </c>
      <c r="D190" s="2" t="s">
        <v>4</v>
      </c>
      <c r="E190" s="2" t="s">
        <v>6</v>
      </c>
      <c r="F190" s="1">
        <v>1119.3284029582301</v>
      </c>
    </row>
    <row r="191" spans="1:6" ht="13" hidden="1">
      <c r="A191" s="2" t="s">
        <v>27</v>
      </c>
      <c r="B191" s="1" t="s">
        <v>360</v>
      </c>
      <c r="C191" s="2" t="s">
        <v>372</v>
      </c>
      <c r="D191" s="2" t="s">
        <v>4</v>
      </c>
      <c r="E191" s="2" t="s">
        <v>6</v>
      </c>
      <c r="F191" s="1">
        <v>1232.7506899724001</v>
      </c>
    </row>
    <row r="192" spans="1:6" ht="13" hidden="1">
      <c r="A192" s="2" t="s">
        <v>28</v>
      </c>
      <c r="B192" s="1" t="s">
        <v>361</v>
      </c>
      <c r="C192" s="2" t="s">
        <v>372</v>
      </c>
      <c r="D192" s="2" t="s">
        <v>4</v>
      </c>
      <c r="E192" s="2" t="s">
        <v>6</v>
      </c>
      <c r="F192" s="1">
        <v>698.09902266136805</v>
      </c>
    </row>
    <row r="193" spans="1:6" ht="13" hidden="1">
      <c r="A193" s="2" t="s">
        <v>29</v>
      </c>
      <c r="B193" s="1" t="s">
        <v>362</v>
      </c>
      <c r="C193" s="2" t="s">
        <v>372</v>
      </c>
      <c r="D193" s="2" t="s">
        <v>4</v>
      </c>
      <c r="E193" s="2" t="s">
        <v>6</v>
      </c>
      <c r="F193" s="1">
        <v>1425.4809549563499</v>
      </c>
    </row>
    <row r="194" spans="1:6" ht="13" hidden="1">
      <c r="A194" s="2" t="s">
        <v>30</v>
      </c>
      <c r="B194" s="1" t="s">
        <v>363</v>
      </c>
      <c r="C194" s="2" t="s">
        <v>372</v>
      </c>
      <c r="D194" s="2" t="s">
        <v>4</v>
      </c>
      <c r="E194" s="2" t="s">
        <v>6</v>
      </c>
      <c r="F194" s="1">
        <v>1650.0641691621299</v>
      </c>
    </row>
    <row r="195" spans="1:6" ht="13" hidden="1">
      <c r="A195" s="2" t="s">
        <v>31</v>
      </c>
      <c r="B195" s="1" t="s">
        <v>364</v>
      </c>
      <c r="C195" s="2" t="s">
        <v>372</v>
      </c>
      <c r="D195" s="2" t="s">
        <v>4</v>
      </c>
      <c r="E195" s="2" t="s">
        <v>6</v>
      </c>
      <c r="F195" s="1">
        <v>1128.8660586579699</v>
      </c>
    </row>
    <row r="196" spans="1:6" ht="13" hidden="1">
      <c r="A196" s="2" t="s">
        <v>32</v>
      </c>
      <c r="B196" s="1" t="s">
        <v>365</v>
      </c>
      <c r="C196" s="2" t="s">
        <v>372</v>
      </c>
      <c r="D196" s="2" t="s">
        <v>4</v>
      </c>
      <c r="E196" s="2" t="s">
        <v>6</v>
      </c>
      <c r="F196" s="1">
        <v>2130.9232618879801</v>
      </c>
    </row>
    <row r="197" spans="1:6" ht="13" hidden="1">
      <c r="A197" s="2" t="s">
        <v>33</v>
      </c>
      <c r="B197" s="1" t="s">
        <v>366</v>
      </c>
      <c r="C197" s="2" t="s">
        <v>372</v>
      </c>
      <c r="D197" s="2" t="s">
        <v>4</v>
      </c>
      <c r="E197" s="2" t="s">
        <v>6</v>
      </c>
      <c r="F197" s="1">
        <v>1364.1348569002701</v>
      </c>
    </row>
    <row r="198" spans="1:6" ht="13" hidden="1">
      <c r="A198" s="2" t="s">
        <v>34</v>
      </c>
      <c r="B198" s="1" t="s">
        <v>367</v>
      </c>
      <c r="C198" s="2" t="s">
        <v>372</v>
      </c>
      <c r="D198" s="2" t="s">
        <v>4</v>
      </c>
      <c r="E198" s="2" t="s">
        <v>6</v>
      </c>
      <c r="F198" s="1">
        <v>1347.85005512679</v>
      </c>
    </row>
    <row r="199" spans="1:6" ht="13" hidden="1">
      <c r="A199" s="2" t="s">
        <v>35</v>
      </c>
      <c r="B199" s="1" t="s">
        <v>368</v>
      </c>
      <c r="C199" s="2" t="s">
        <v>372</v>
      </c>
      <c r="D199" s="2" t="s">
        <v>4</v>
      </c>
      <c r="E199" s="2" t="s">
        <v>6</v>
      </c>
      <c r="F199" s="1">
        <v>1210.66942897838</v>
      </c>
    </row>
    <row r="200" spans="1:6" ht="13" hidden="1">
      <c r="A200" s="2" t="s">
        <v>3</v>
      </c>
      <c r="B200" s="1" t="s">
        <v>336</v>
      </c>
      <c r="C200" s="2" t="s">
        <v>373</v>
      </c>
      <c r="D200" s="2" t="s">
        <v>4</v>
      </c>
      <c r="E200" s="2" t="s">
        <v>6</v>
      </c>
      <c r="F200" s="1">
        <v>1315.0933155548701</v>
      </c>
    </row>
    <row r="201" spans="1:6" ht="13" hidden="1">
      <c r="A201" s="2" t="s">
        <v>4</v>
      </c>
      <c r="B201" s="1" t="s">
        <v>337</v>
      </c>
      <c r="C201" s="2" t="s">
        <v>373</v>
      </c>
      <c r="D201" s="2" t="s">
        <v>4</v>
      </c>
      <c r="E201" s="2" t="s">
        <v>6</v>
      </c>
      <c r="F201" s="1">
        <v>1224.71295790049</v>
      </c>
    </row>
    <row r="202" spans="1:6" ht="13" hidden="1">
      <c r="A202" s="2" t="s">
        <v>5</v>
      </c>
      <c r="B202" s="1" t="s">
        <v>338</v>
      </c>
      <c r="C202" s="2" t="s">
        <v>373</v>
      </c>
      <c r="D202" s="2" t="s">
        <v>4</v>
      </c>
      <c r="E202" s="2" t="s">
        <v>6</v>
      </c>
      <c r="F202" s="1">
        <v>1498.3821455239399</v>
      </c>
    </row>
    <row r="203" spans="1:6" ht="13" hidden="1">
      <c r="A203" s="2" t="s">
        <v>6</v>
      </c>
      <c r="B203" s="1" t="s">
        <v>339</v>
      </c>
      <c r="C203" s="2" t="s">
        <v>373</v>
      </c>
      <c r="D203" s="2" t="s">
        <v>4</v>
      </c>
      <c r="E203" s="2" t="s">
        <v>6</v>
      </c>
      <c r="F203" s="1">
        <v>1161.9958988379999</v>
      </c>
    </row>
    <row r="204" spans="1:6" ht="13">
      <c r="A204" s="2" t="s">
        <v>7</v>
      </c>
      <c r="B204" s="1" t="s">
        <v>340</v>
      </c>
      <c r="C204" s="2" t="s">
        <v>373</v>
      </c>
      <c r="D204" s="2" t="s">
        <v>4</v>
      </c>
      <c r="E204" s="2" t="s">
        <v>6</v>
      </c>
      <c r="F204" s="1">
        <v>678.79267167523403</v>
      </c>
    </row>
    <row r="205" spans="1:6" ht="13" hidden="1">
      <c r="A205" s="2" t="s">
        <v>8</v>
      </c>
      <c r="B205" s="1" t="s">
        <v>341</v>
      </c>
      <c r="C205" s="2" t="s">
        <v>373</v>
      </c>
      <c r="D205" s="2" t="s">
        <v>4</v>
      </c>
      <c r="E205" s="2" t="s">
        <v>6</v>
      </c>
      <c r="F205" s="1">
        <v>698.62251037158103</v>
      </c>
    </row>
    <row r="206" spans="1:6" ht="13" hidden="1">
      <c r="A206" s="2" t="s">
        <v>9</v>
      </c>
      <c r="B206" s="1" t="s">
        <v>342</v>
      </c>
      <c r="C206" s="2" t="s">
        <v>373</v>
      </c>
      <c r="D206" s="2" t="s">
        <v>4</v>
      </c>
      <c r="E206" s="2" t="s">
        <v>6</v>
      </c>
      <c r="F206" s="1">
        <v>1071.23309093752</v>
      </c>
    </row>
    <row r="207" spans="1:6" ht="13" hidden="1">
      <c r="A207" s="2" t="s">
        <v>10</v>
      </c>
      <c r="B207" s="1" t="s">
        <v>343</v>
      </c>
      <c r="C207" s="2" t="s">
        <v>373</v>
      </c>
      <c r="D207" s="2" t="s">
        <v>4</v>
      </c>
      <c r="E207" s="2" t="s">
        <v>6</v>
      </c>
      <c r="F207" s="1">
        <v>816.77652776807304</v>
      </c>
    </row>
    <row r="208" spans="1:6" ht="13" hidden="1">
      <c r="A208" s="2" t="s">
        <v>11</v>
      </c>
      <c r="B208" s="1" t="s">
        <v>344</v>
      </c>
      <c r="C208" s="2" t="s">
        <v>373</v>
      </c>
      <c r="D208" s="2" t="s">
        <v>4</v>
      </c>
      <c r="E208" s="2" t="s">
        <v>6</v>
      </c>
      <c r="F208" s="1">
        <v>1514.3065505555301</v>
      </c>
    </row>
    <row r="209" spans="1:6" ht="13" hidden="1">
      <c r="A209" s="2" t="s">
        <v>12</v>
      </c>
      <c r="B209" s="1" t="s">
        <v>345</v>
      </c>
      <c r="C209" s="2" t="s">
        <v>373</v>
      </c>
      <c r="D209" s="2" t="s">
        <v>4</v>
      </c>
      <c r="E209" s="2" t="s">
        <v>6</v>
      </c>
      <c r="F209" s="1">
        <v>1883.72345204715</v>
      </c>
    </row>
    <row r="210" spans="1:6" ht="13" hidden="1">
      <c r="A210" s="2" t="s">
        <v>13</v>
      </c>
      <c r="B210" s="1" t="s">
        <v>346</v>
      </c>
      <c r="C210" s="2" t="s">
        <v>373</v>
      </c>
      <c r="D210" s="2" t="s">
        <v>4</v>
      </c>
      <c r="E210" s="2" t="s">
        <v>6</v>
      </c>
      <c r="F210" s="1">
        <v>880.30214991284095</v>
      </c>
    </row>
    <row r="211" spans="1:6" ht="13" hidden="1">
      <c r="A211" s="2" t="s">
        <v>14</v>
      </c>
      <c r="B211" s="1" t="s">
        <v>347</v>
      </c>
      <c r="C211" s="2" t="s">
        <v>373</v>
      </c>
      <c r="D211" s="2" t="s">
        <v>4</v>
      </c>
      <c r="E211" s="2" t="s">
        <v>6</v>
      </c>
      <c r="F211" s="1">
        <v>1458.0039865282799</v>
      </c>
    </row>
    <row r="212" spans="1:6" ht="13" hidden="1">
      <c r="A212" s="2" t="s">
        <v>15</v>
      </c>
      <c r="B212" s="1" t="s">
        <v>348</v>
      </c>
      <c r="C212" s="2" t="s">
        <v>373</v>
      </c>
      <c r="D212" s="2" t="s">
        <v>4</v>
      </c>
      <c r="E212" s="2" t="s">
        <v>6</v>
      </c>
      <c r="F212" s="1">
        <v>944.64849539274405</v>
      </c>
    </row>
    <row r="213" spans="1:6" ht="13" hidden="1">
      <c r="A213" s="2" t="s">
        <v>16</v>
      </c>
      <c r="B213" s="1" t="s">
        <v>349</v>
      </c>
      <c r="C213" s="2" t="s">
        <v>373</v>
      </c>
      <c r="D213" s="2" t="s">
        <v>4</v>
      </c>
      <c r="E213" s="2" t="s">
        <v>6</v>
      </c>
      <c r="F213" s="1">
        <v>1089.3990328437601</v>
      </c>
    </row>
    <row r="214" spans="1:6" ht="13" hidden="1">
      <c r="A214" s="2" t="s">
        <v>17</v>
      </c>
      <c r="B214" s="1" t="s">
        <v>350</v>
      </c>
      <c r="C214" s="2" t="s">
        <v>373</v>
      </c>
      <c r="D214" s="2" t="s">
        <v>4</v>
      </c>
      <c r="E214" s="2" t="s">
        <v>6</v>
      </c>
      <c r="F214" s="1">
        <v>1195.743395213</v>
      </c>
    </row>
    <row r="215" spans="1:6" ht="13" hidden="1">
      <c r="A215" s="2" t="s">
        <v>18</v>
      </c>
      <c r="B215" s="1" t="s">
        <v>351</v>
      </c>
      <c r="C215" s="2" t="s">
        <v>373</v>
      </c>
      <c r="D215" s="2" t="s">
        <v>4</v>
      </c>
      <c r="E215" s="2" t="s">
        <v>6</v>
      </c>
      <c r="F215" s="1">
        <v>1636.5976165777199</v>
      </c>
    </row>
    <row r="216" spans="1:6" ht="13" hidden="1">
      <c r="A216" s="2" t="s">
        <v>19</v>
      </c>
      <c r="B216" s="1" t="s">
        <v>352</v>
      </c>
      <c r="C216" s="2" t="s">
        <v>373</v>
      </c>
      <c r="D216" s="2" t="s">
        <v>4</v>
      </c>
      <c r="E216" s="2" t="s">
        <v>6</v>
      </c>
      <c r="F216" s="1">
        <v>1061.71584371173</v>
      </c>
    </row>
    <row r="217" spans="1:6" ht="13" hidden="1">
      <c r="A217" s="2" t="s">
        <v>20</v>
      </c>
      <c r="B217" s="1" t="s">
        <v>353</v>
      </c>
      <c r="C217" s="2" t="s">
        <v>373</v>
      </c>
      <c r="D217" s="2" t="s">
        <v>4</v>
      </c>
      <c r="E217" s="2" t="s">
        <v>6</v>
      </c>
      <c r="F217" s="1">
        <v>1141.99588417727</v>
      </c>
    </row>
    <row r="218" spans="1:6" ht="13" hidden="1">
      <c r="A218" s="2" t="s">
        <v>21</v>
      </c>
      <c r="B218" s="1" t="s">
        <v>354</v>
      </c>
      <c r="C218" s="2" t="s">
        <v>373</v>
      </c>
      <c r="D218" s="2" t="s">
        <v>4</v>
      </c>
      <c r="E218" s="2" t="s">
        <v>6</v>
      </c>
      <c r="F218" s="1">
        <v>579.65119235267196</v>
      </c>
    </row>
    <row r="219" spans="1:6" ht="13" hidden="1">
      <c r="A219" s="2" t="s">
        <v>22</v>
      </c>
      <c r="B219" s="1" t="s">
        <v>355</v>
      </c>
      <c r="C219" s="2" t="s">
        <v>373</v>
      </c>
      <c r="D219" s="2" t="s">
        <v>4</v>
      </c>
      <c r="E219" s="2" t="s">
        <v>6</v>
      </c>
      <c r="F219" s="1">
        <v>1170.3293018264701</v>
      </c>
    </row>
    <row r="220" spans="1:6" ht="13" hidden="1">
      <c r="A220" s="2" t="s">
        <v>23</v>
      </c>
      <c r="B220" s="1" t="s">
        <v>356</v>
      </c>
      <c r="C220" s="2" t="s">
        <v>373</v>
      </c>
      <c r="D220" s="2" t="s">
        <v>4</v>
      </c>
      <c r="E220" s="2" t="s">
        <v>6</v>
      </c>
      <c r="F220" s="1">
        <v>1112.1475209872999</v>
      </c>
    </row>
    <row r="221" spans="1:6" ht="13" hidden="1">
      <c r="A221" s="2" t="s">
        <v>24</v>
      </c>
      <c r="B221" s="1" t="s">
        <v>357</v>
      </c>
      <c r="C221" s="2" t="s">
        <v>373</v>
      </c>
      <c r="D221" s="2" t="s">
        <v>4</v>
      </c>
      <c r="E221" s="2" t="s">
        <v>6</v>
      </c>
      <c r="F221" s="1">
        <v>1991.9304733174099</v>
      </c>
    </row>
    <row r="222" spans="1:6" ht="13" hidden="1">
      <c r="A222" s="2" t="s">
        <v>25</v>
      </c>
      <c r="B222" s="1" t="s">
        <v>358</v>
      </c>
      <c r="C222" s="2" t="s">
        <v>373</v>
      </c>
      <c r="D222" s="2" t="s">
        <v>4</v>
      </c>
      <c r="E222" s="2" t="s">
        <v>6</v>
      </c>
      <c r="F222" s="1">
        <v>1252.3593327551901</v>
      </c>
    </row>
    <row r="223" spans="1:6" ht="13" hidden="1">
      <c r="A223" s="2" t="s">
        <v>26</v>
      </c>
      <c r="B223" s="1" t="s">
        <v>359</v>
      </c>
      <c r="C223" s="2" t="s">
        <v>373</v>
      </c>
      <c r="D223" s="2" t="s">
        <v>4</v>
      </c>
      <c r="E223" s="2" t="s">
        <v>6</v>
      </c>
      <c r="F223" s="1">
        <v>1047.1006275043501</v>
      </c>
    </row>
    <row r="224" spans="1:6" ht="13" hidden="1">
      <c r="A224" s="2" t="s">
        <v>27</v>
      </c>
      <c r="B224" s="1" t="s">
        <v>360</v>
      </c>
      <c r="C224" s="2" t="s">
        <v>373</v>
      </c>
      <c r="D224" s="2" t="s">
        <v>4</v>
      </c>
      <c r="E224" s="2" t="s">
        <v>6</v>
      </c>
      <c r="F224" s="1">
        <v>1066.0900629876801</v>
      </c>
    </row>
    <row r="225" spans="1:6" ht="13" hidden="1">
      <c r="A225" s="2" t="s">
        <v>28</v>
      </c>
      <c r="B225" s="1" t="s">
        <v>361</v>
      </c>
      <c r="C225" s="2" t="s">
        <v>373</v>
      </c>
      <c r="D225" s="2" t="s">
        <v>4</v>
      </c>
      <c r="E225" s="2" t="s">
        <v>6</v>
      </c>
      <c r="F225" s="1">
        <v>776.04325722600504</v>
      </c>
    </row>
    <row r="226" spans="1:6" ht="13" hidden="1">
      <c r="A226" s="2" t="s">
        <v>29</v>
      </c>
      <c r="B226" s="1" t="s">
        <v>362</v>
      </c>
      <c r="C226" s="2" t="s">
        <v>373</v>
      </c>
      <c r="D226" s="2" t="s">
        <v>4</v>
      </c>
      <c r="E226" s="2" t="s">
        <v>6</v>
      </c>
      <c r="F226" s="1">
        <v>1271.6674041439801</v>
      </c>
    </row>
    <row r="227" spans="1:6" ht="13" hidden="1">
      <c r="A227" s="2" t="s">
        <v>30</v>
      </c>
      <c r="B227" s="1" t="s">
        <v>363</v>
      </c>
      <c r="C227" s="2" t="s">
        <v>373</v>
      </c>
      <c r="D227" s="2" t="s">
        <v>4</v>
      </c>
      <c r="E227" s="2" t="s">
        <v>6</v>
      </c>
      <c r="F227" s="1">
        <v>1505.4633751517599</v>
      </c>
    </row>
    <row r="228" spans="1:6" ht="13" hidden="1">
      <c r="A228" s="2" t="s">
        <v>31</v>
      </c>
      <c r="B228" s="1" t="s">
        <v>364</v>
      </c>
      <c r="C228" s="2" t="s">
        <v>373</v>
      </c>
      <c r="D228" s="2" t="s">
        <v>4</v>
      </c>
      <c r="E228" s="2" t="s">
        <v>6</v>
      </c>
      <c r="F228" s="1">
        <v>1277.0850986563401</v>
      </c>
    </row>
    <row r="229" spans="1:6" ht="13" hidden="1">
      <c r="A229" s="2" t="s">
        <v>32</v>
      </c>
      <c r="B229" s="1" t="s">
        <v>365</v>
      </c>
      <c r="C229" s="2" t="s">
        <v>373</v>
      </c>
      <c r="D229" s="2" t="s">
        <v>4</v>
      </c>
      <c r="E229" s="2" t="s">
        <v>6</v>
      </c>
      <c r="F229" s="1">
        <v>1872.4738101130099</v>
      </c>
    </row>
    <row r="230" spans="1:6" ht="13" hidden="1">
      <c r="A230" s="2" t="s">
        <v>33</v>
      </c>
      <c r="B230" s="1" t="s">
        <v>366</v>
      </c>
      <c r="C230" s="2" t="s">
        <v>373</v>
      </c>
      <c r="D230" s="2" t="s">
        <v>4</v>
      </c>
      <c r="E230" s="2" t="s">
        <v>6</v>
      </c>
      <c r="F230" s="1">
        <v>1308.92103033022</v>
      </c>
    </row>
    <row r="231" spans="1:6" ht="13" hidden="1">
      <c r="A231" s="2" t="s">
        <v>34</v>
      </c>
      <c r="B231" s="1" t="s">
        <v>367</v>
      </c>
      <c r="C231" s="2" t="s">
        <v>373</v>
      </c>
      <c r="D231" s="2" t="s">
        <v>4</v>
      </c>
      <c r="E231" s="2" t="s">
        <v>6</v>
      </c>
      <c r="F231" s="1">
        <v>1464.6206766816299</v>
      </c>
    </row>
    <row r="232" spans="1:6" ht="13" hidden="1">
      <c r="A232" s="2" t="s">
        <v>35</v>
      </c>
      <c r="B232" s="1" t="s">
        <v>368</v>
      </c>
      <c r="C232" s="2" t="s">
        <v>373</v>
      </c>
      <c r="D232" s="2" t="s">
        <v>4</v>
      </c>
      <c r="E232" s="2" t="s">
        <v>6</v>
      </c>
      <c r="F232" s="1">
        <v>1237.2610946504701</v>
      </c>
    </row>
    <row r="233" spans="1:6" ht="13" hidden="1">
      <c r="A233" s="2" t="s">
        <v>3</v>
      </c>
      <c r="B233" s="1" t="s">
        <v>336</v>
      </c>
      <c r="C233" s="2" t="s">
        <v>374</v>
      </c>
      <c r="D233" s="2" t="s">
        <v>4</v>
      </c>
      <c r="E233" s="2" t="s">
        <v>6</v>
      </c>
      <c r="F233" s="1">
        <v>1291.86283929603</v>
      </c>
    </row>
    <row r="234" spans="1:6" ht="13" hidden="1">
      <c r="A234" s="2" t="s">
        <v>4</v>
      </c>
      <c r="B234" s="1" t="s">
        <v>337</v>
      </c>
      <c r="C234" s="2" t="s">
        <v>374</v>
      </c>
      <c r="D234" s="2" t="s">
        <v>4</v>
      </c>
      <c r="E234" s="2" t="s">
        <v>6</v>
      </c>
      <c r="F234" s="1">
        <v>967.84717439373605</v>
      </c>
    </row>
    <row r="235" spans="1:6" ht="13" hidden="1">
      <c r="A235" s="2" t="s">
        <v>5</v>
      </c>
      <c r="B235" s="1" t="s">
        <v>338</v>
      </c>
      <c r="C235" s="2" t="s">
        <v>374</v>
      </c>
      <c r="D235" s="2" t="s">
        <v>4</v>
      </c>
      <c r="E235" s="2" t="s">
        <v>6</v>
      </c>
      <c r="F235" s="1">
        <v>1483.37426163138</v>
      </c>
    </row>
    <row r="236" spans="1:6" ht="13" hidden="1">
      <c r="A236" s="2" t="s">
        <v>6</v>
      </c>
      <c r="B236" s="1" t="s">
        <v>339</v>
      </c>
      <c r="C236" s="2" t="s">
        <v>374</v>
      </c>
      <c r="D236" s="2" t="s">
        <v>4</v>
      </c>
      <c r="E236" s="2" t="s">
        <v>6</v>
      </c>
      <c r="F236" s="1">
        <v>1092.32977196619</v>
      </c>
    </row>
    <row r="237" spans="1:6" ht="13">
      <c r="A237" s="2" t="s">
        <v>7</v>
      </c>
      <c r="B237" s="1" t="s">
        <v>340</v>
      </c>
      <c r="C237" s="2" t="s">
        <v>374</v>
      </c>
      <c r="D237" s="2" t="s">
        <v>4</v>
      </c>
      <c r="E237" s="2" t="s">
        <v>6</v>
      </c>
      <c r="F237" s="1">
        <v>616.76839061998101</v>
      </c>
    </row>
    <row r="238" spans="1:6" ht="13" hidden="1">
      <c r="A238" s="2" t="s">
        <v>8</v>
      </c>
      <c r="B238" s="1" t="s">
        <v>341</v>
      </c>
      <c r="C238" s="2" t="s">
        <v>374</v>
      </c>
      <c r="D238" s="2" t="s">
        <v>4</v>
      </c>
      <c r="E238" s="2" t="s">
        <v>6</v>
      </c>
      <c r="F238" s="1">
        <v>934.69613456770298</v>
      </c>
    </row>
    <row r="239" spans="1:6" ht="13" hidden="1">
      <c r="A239" s="2" t="s">
        <v>9</v>
      </c>
      <c r="B239" s="1" t="s">
        <v>342</v>
      </c>
      <c r="C239" s="2" t="s">
        <v>374</v>
      </c>
      <c r="D239" s="2" t="s">
        <v>4</v>
      </c>
      <c r="E239" s="2" t="s">
        <v>6</v>
      </c>
      <c r="F239" s="1">
        <v>986.99311400152999</v>
      </c>
    </row>
    <row r="240" spans="1:6" ht="13" hidden="1">
      <c r="A240" s="2" t="s">
        <v>10</v>
      </c>
      <c r="B240" s="1" t="s">
        <v>343</v>
      </c>
      <c r="C240" s="2" t="s">
        <v>374</v>
      </c>
      <c r="D240" s="2" t="s">
        <v>4</v>
      </c>
      <c r="E240" s="2" t="s">
        <v>6</v>
      </c>
      <c r="F240" s="1">
        <v>895.88030797770898</v>
      </c>
    </row>
    <row r="241" spans="1:6" ht="13" hidden="1">
      <c r="A241" s="2" t="s">
        <v>11</v>
      </c>
      <c r="B241" s="1" t="s">
        <v>344</v>
      </c>
      <c r="C241" s="2" t="s">
        <v>374</v>
      </c>
      <c r="D241" s="2" t="s">
        <v>4</v>
      </c>
      <c r="E241" s="2" t="s">
        <v>6</v>
      </c>
      <c r="F241" s="1">
        <v>1440.56119253413</v>
      </c>
    </row>
    <row r="242" spans="1:6" ht="13" hidden="1">
      <c r="A242" s="2" t="s">
        <v>12</v>
      </c>
      <c r="B242" s="1" t="s">
        <v>345</v>
      </c>
      <c r="C242" s="2" t="s">
        <v>374</v>
      </c>
      <c r="D242" s="2" t="s">
        <v>4</v>
      </c>
      <c r="E242" s="2" t="s">
        <v>6</v>
      </c>
      <c r="F242" s="1">
        <v>1830.2084374819101</v>
      </c>
    </row>
    <row r="243" spans="1:6" ht="13" hidden="1">
      <c r="A243" s="2" t="s">
        <v>13</v>
      </c>
      <c r="B243" s="1" t="s">
        <v>346</v>
      </c>
      <c r="C243" s="2" t="s">
        <v>374</v>
      </c>
      <c r="D243" s="2" t="s">
        <v>4</v>
      </c>
      <c r="E243" s="2" t="s">
        <v>6</v>
      </c>
      <c r="F243" s="1">
        <v>971.18247246871101</v>
      </c>
    </row>
    <row r="244" spans="1:6" ht="13" hidden="1">
      <c r="A244" s="2" t="s">
        <v>14</v>
      </c>
      <c r="B244" s="1" t="s">
        <v>347</v>
      </c>
      <c r="C244" s="2" t="s">
        <v>374</v>
      </c>
      <c r="D244" s="2" t="s">
        <v>4</v>
      </c>
      <c r="E244" s="2" t="s">
        <v>6</v>
      </c>
      <c r="F244" s="1">
        <v>1394.25485484296</v>
      </c>
    </row>
    <row r="245" spans="1:6" ht="13" hidden="1">
      <c r="A245" s="2" t="s">
        <v>15</v>
      </c>
      <c r="B245" s="1" t="s">
        <v>348</v>
      </c>
      <c r="C245" s="2" t="s">
        <v>374</v>
      </c>
      <c r="D245" s="2" t="s">
        <v>4</v>
      </c>
      <c r="E245" s="2" t="s">
        <v>6</v>
      </c>
      <c r="F245" s="1">
        <v>961.45240682733504</v>
      </c>
    </row>
    <row r="246" spans="1:6" ht="13" hidden="1">
      <c r="A246" s="2" t="s">
        <v>16</v>
      </c>
      <c r="B246" s="1" t="s">
        <v>349</v>
      </c>
      <c r="C246" s="2" t="s">
        <v>374</v>
      </c>
      <c r="D246" s="2" t="s">
        <v>4</v>
      </c>
      <c r="E246" s="2" t="s">
        <v>6</v>
      </c>
      <c r="F246" s="1">
        <v>1132.4602833834299</v>
      </c>
    </row>
    <row r="247" spans="1:6" ht="13" hidden="1">
      <c r="A247" s="2" t="s">
        <v>17</v>
      </c>
      <c r="B247" s="1" t="s">
        <v>350</v>
      </c>
      <c r="C247" s="2" t="s">
        <v>374</v>
      </c>
      <c r="D247" s="2" t="s">
        <v>4</v>
      </c>
      <c r="E247" s="2" t="s">
        <v>6</v>
      </c>
      <c r="F247" s="1">
        <v>1305.09414177036</v>
      </c>
    </row>
    <row r="248" spans="1:6" ht="13" hidden="1">
      <c r="A248" s="2" t="s">
        <v>18</v>
      </c>
      <c r="B248" s="1" t="s">
        <v>351</v>
      </c>
      <c r="C248" s="2" t="s">
        <v>374</v>
      </c>
      <c r="D248" s="2" t="s">
        <v>4</v>
      </c>
      <c r="E248" s="2" t="s">
        <v>6</v>
      </c>
      <c r="F248" s="1">
        <v>1581.47885059177</v>
      </c>
    </row>
    <row r="249" spans="1:6" ht="13" hidden="1">
      <c r="A249" s="2" t="s">
        <v>19</v>
      </c>
      <c r="B249" s="1" t="s">
        <v>352</v>
      </c>
      <c r="C249" s="2" t="s">
        <v>374</v>
      </c>
      <c r="D249" s="2" t="s">
        <v>4</v>
      </c>
      <c r="E249" s="2" t="s">
        <v>6</v>
      </c>
      <c r="F249" s="1">
        <v>1059.92331483777</v>
      </c>
    </row>
    <row r="250" spans="1:6" ht="13" hidden="1">
      <c r="A250" s="2" t="s">
        <v>20</v>
      </c>
      <c r="B250" s="1" t="s">
        <v>353</v>
      </c>
      <c r="C250" s="2" t="s">
        <v>374</v>
      </c>
      <c r="D250" s="2" t="s">
        <v>4</v>
      </c>
      <c r="E250" s="2" t="s">
        <v>6</v>
      </c>
      <c r="F250" s="1">
        <v>1140.5959031657401</v>
      </c>
    </row>
    <row r="251" spans="1:6" ht="13" hidden="1">
      <c r="A251" s="2" t="s">
        <v>21</v>
      </c>
      <c r="B251" s="1" t="s">
        <v>354</v>
      </c>
      <c r="C251" s="2" t="s">
        <v>374</v>
      </c>
      <c r="D251" s="2" t="s">
        <v>4</v>
      </c>
      <c r="E251" s="2" t="s">
        <v>6</v>
      </c>
      <c r="F251" s="1">
        <v>587.45777647231603</v>
      </c>
    </row>
    <row r="252" spans="1:6" ht="13" hidden="1">
      <c r="A252" s="2" t="s">
        <v>22</v>
      </c>
      <c r="B252" s="1" t="s">
        <v>355</v>
      </c>
      <c r="C252" s="2" t="s">
        <v>374</v>
      </c>
      <c r="D252" s="2" t="s">
        <v>4</v>
      </c>
      <c r="E252" s="2" t="s">
        <v>6</v>
      </c>
      <c r="F252" s="1">
        <v>1049.9376599514401</v>
      </c>
    </row>
    <row r="253" spans="1:6" ht="13" hidden="1">
      <c r="A253" s="2" t="s">
        <v>23</v>
      </c>
      <c r="B253" s="1" t="s">
        <v>356</v>
      </c>
      <c r="C253" s="2" t="s">
        <v>374</v>
      </c>
      <c r="D253" s="2" t="s">
        <v>4</v>
      </c>
      <c r="E253" s="2" t="s">
        <v>6</v>
      </c>
      <c r="F253" s="1">
        <v>1193.39565375744</v>
      </c>
    </row>
    <row r="254" spans="1:6" ht="13" hidden="1">
      <c r="A254" s="2" t="s">
        <v>24</v>
      </c>
      <c r="B254" s="1" t="s">
        <v>357</v>
      </c>
      <c r="C254" s="2" t="s">
        <v>374</v>
      </c>
      <c r="D254" s="2" t="s">
        <v>4</v>
      </c>
      <c r="E254" s="2" t="s">
        <v>6</v>
      </c>
      <c r="F254" s="1">
        <v>1988.9054255175199</v>
      </c>
    </row>
    <row r="255" spans="1:6" ht="13" hidden="1">
      <c r="A255" s="2" t="s">
        <v>25</v>
      </c>
      <c r="B255" s="1" t="s">
        <v>358</v>
      </c>
      <c r="C255" s="2" t="s">
        <v>374</v>
      </c>
      <c r="D255" s="2" t="s">
        <v>4</v>
      </c>
      <c r="E255" s="2" t="s">
        <v>6</v>
      </c>
      <c r="F255" s="1">
        <v>1373.9560627954199</v>
      </c>
    </row>
    <row r="256" spans="1:6" ht="13" hidden="1">
      <c r="A256" s="2" t="s">
        <v>26</v>
      </c>
      <c r="B256" s="1" t="s">
        <v>359</v>
      </c>
      <c r="C256" s="2" t="s">
        <v>374</v>
      </c>
      <c r="D256" s="2" t="s">
        <v>4</v>
      </c>
      <c r="E256" s="2" t="s">
        <v>6</v>
      </c>
      <c r="F256" s="1">
        <v>954.42438591299197</v>
      </c>
    </row>
    <row r="257" spans="1:6" ht="13" hidden="1">
      <c r="A257" s="2" t="s">
        <v>27</v>
      </c>
      <c r="B257" s="1" t="s">
        <v>360</v>
      </c>
      <c r="C257" s="2" t="s">
        <v>374</v>
      </c>
      <c r="D257" s="2" t="s">
        <v>4</v>
      </c>
      <c r="E257" s="2" t="s">
        <v>6</v>
      </c>
      <c r="F257" s="1">
        <v>994.62264505696999</v>
      </c>
    </row>
    <row r="258" spans="1:6" ht="13" hidden="1">
      <c r="A258" s="2" t="s">
        <v>28</v>
      </c>
      <c r="B258" s="1" t="s">
        <v>361</v>
      </c>
      <c r="C258" s="2" t="s">
        <v>374</v>
      </c>
      <c r="D258" s="2" t="s">
        <v>4</v>
      </c>
      <c r="E258" s="2" t="s">
        <v>6</v>
      </c>
      <c r="F258" s="1">
        <v>789.15234467549999</v>
      </c>
    </row>
    <row r="259" spans="1:6" ht="13" hidden="1">
      <c r="A259" s="2" t="s">
        <v>29</v>
      </c>
      <c r="B259" s="1" t="s">
        <v>362</v>
      </c>
      <c r="C259" s="2" t="s">
        <v>374</v>
      </c>
      <c r="D259" s="2" t="s">
        <v>4</v>
      </c>
      <c r="E259" s="2" t="s">
        <v>6</v>
      </c>
      <c r="F259" s="1">
        <v>1106.8026954786701</v>
      </c>
    </row>
    <row r="260" spans="1:6" ht="13" hidden="1">
      <c r="A260" s="2" t="s">
        <v>30</v>
      </c>
      <c r="B260" s="1" t="s">
        <v>363</v>
      </c>
      <c r="C260" s="2" t="s">
        <v>374</v>
      </c>
      <c r="D260" s="2" t="s">
        <v>4</v>
      </c>
      <c r="E260" s="2" t="s">
        <v>6</v>
      </c>
      <c r="F260" s="1">
        <v>1323.57645553423</v>
      </c>
    </row>
    <row r="261" spans="1:6" ht="13" hidden="1">
      <c r="A261" s="2" t="s">
        <v>31</v>
      </c>
      <c r="B261" s="1" t="s">
        <v>364</v>
      </c>
      <c r="C261" s="2" t="s">
        <v>374</v>
      </c>
      <c r="D261" s="2" t="s">
        <v>4</v>
      </c>
      <c r="E261" s="2" t="s">
        <v>6</v>
      </c>
      <c r="F261" s="1">
        <v>1119.7041515636199</v>
      </c>
    </row>
    <row r="262" spans="1:6" ht="13" hidden="1">
      <c r="A262" s="2" t="s">
        <v>32</v>
      </c>
      <c r="B262" s="1" t="s">
        <v>365</v>
      </c>
      <c r="C262" s="2" t="s">
        <v>374</v>
      </c>
      <c r="D262" s="2" t="s">
        <v>4</v>
      </c>
      <c r="E262" s="2" t="s">
        <v>6</v>
      </c>
      <c r="F262" s="1">
        <v>1750.4025100111501</v>
      </c>
    </row>
    <row r="263" spans="1:6" ht="13" hidden="1">
      <c r="A263" s="2" t="s">
        <v>33</v>
      </c>
      <c r="B263" s="1" t="s">
        <v>366</v>
      </c>
      <c r="C263" s="2" t="s">
        <v>374</v>
      </c>
      <c r="D263" s="2" t="s">
        <v>4</v>
      </c>
      <c r="E263" s="2" t="s">
        <v>6</v>
      </c>
      <c r="F263" s="1">
        <v>1277.4188063254501</v>
      </c>
    </row>
    <row r="264" spans="1:6" ht="13" hidden="1">
      <c r="A264" s="2" t="s">
        <v>34</v>
      </c>
      <c r="B264" s="1" t="s">
        <v>367</v>
      </c>
      <c r="C264" s="2" t="s">
        <v>374</v>
      </c>
      <c r="D264" s="2" t="s">
        <v>4</v>
      </c>
      <c r="E264" s="2" t="s">
        <v>6</v>
      </c>
      <c r="F264" s="1">
        <v>1250.5010020040099</v>
      </c>
    </row>
    <row r="265" spans="1:6" ht="13" hidden="1">
      <c r="A265" s="2" t="s">
        <v>35</v>
      </c>
      <c r="B265" s="1" t="s">
        <v>368</v>
      </c>
      <c r="C265" s="2" t="s">
        <v>374</v>
      </c>
      <c r="D265" s="2" t="s">
        <v>4</v>
      </c>
      <c r="E265" s="2" t="s">
        <v>6</v>
      </c>
      <c r="F265" s="1">
        <v>1218.7340479836701</v>
      </c>
    </row>
    <row r="266" spans="1:6" ht="13" hidden="1">
      <c r="A266" s="2" t="s">
        <v>3</v>
      </c>
      <c r="B266" s="1" t="s">
        <v>336</v>
      </c>
      <c r="C266" s="2" t="s">
        <v>375</v>
      </c>
      <c r="D266" s="2" t="s">
        <v>4</v>
      </c>
      <c r="E266" s="2" t="s">
        <v>6</v>
      </c>
      <c r="F266" s="1">
        <v>1233.6447654838501</v>
      </c>
    </row>
    <row r="267" spans="1:6" ht="13" hidden="1">
      <c r="A267" s="2" t="s">
        <v>4</v>
      </c>
      <c r="B267" s="1" t="s">
        <v>337</v>
      </c>
      <c r="C267" s="2" t="s">
        <v>375</v>
      </c>
      <c r="D267" s="2" t="s">
        <v>4</v>
      </c>
      <c r="E267" s="2" t="s">
        <v>6</v>
      </c>
      <c r="F267" s="1">
        <v>1097.28018419917</v>
      </c>
    </row>
    <row r="268" spans="1:6" ht="13" hidden="1">
      <c r="A268" s="2" t="s">
        <v>5</v>
      </c>
      <c r="B268" s="1" t="s">
        <v>338</v>
      </c>
      <c r="C268" s="2" t="s">
        <v>375</v>
      </c>
      <c r="D268" s="2" t="s">
        <v>4</v>
      </c>
      <c r="E268" s="2" t="s">
        <v>6</v>
      </c>
      <c r="F268" s="1">
        <v>1377.52477055084</v>
      </c>
    </row>
    <row r="269" spans="1:6" ht="13" hidden="1">
      <c r="A269" s="2" t="s">
        <v>6</v>
      </c>
      <c r="B269" s="1" t="s">
        <v>339</v>
      </c>
      <c r="C269" s="2" t="s">
        <v>375</v>
      </c>
      <c r="D269" s="2" t="s">
        <v>4</v>
      </c>
      <c r="E269" s="2" t="s">
        <v>6</v>
      </c>
      <c r="F269" s="1">
        <v>912.16713255848197</v>
      </c>
    </row>
    <row r="270" spans="1:6" ht="13">
      <c r="A270" s="2" t="s">
        <v>7</v>
      </c>
      <c r="B270" s="1" t="s">
        <v>340</v>
      </c>
      <c r="C270" s="2" t="s">
        <v>375</v>
      </c>
      <c r="D270" s="2" t="s">
        <v>4</v>
      </c>
      <c r="E270" s="2" t="s">
        <v>6</v>
      </c>
      <c r="F270" s="1">
        <v>845.906192790859</v>
      </c>
    </row>
    <row r="271" spans="1:6" ht="13" hidden="1">
      <c r="A271" s="2" t="s">
        <v>8</v>
      </c>
      <c r="B271" s="1" t="s">
        <v>341</v>
      </c>
      <c r="C271" s="2" t="s">
        <v>375</v>
      </c>
      <c r="D271" s="2" t="s">
        <v>4</v>
      </c>
      <c r="E271" s="2" t="s">
        <v>6</v>
      </c>
      <c r="F271" s="1">
        <v>693.98430688753297</v>
      </c>
    </row>
    <row r="272" spans="1:6" ht="13" hidden="1">
      <c r="A272" s="2" t="s">
        <v>9</v>
      </c>
      <c r="B272" s="1" t="s">
        <v>342</v>
      </c>
      <c r="C272" s="2" t="s">
        <v>375</v>
      </c>
      <c r="D272" s="2" t="s">
        <v>4</v>
      </c>
      <c r="E272" s="2" t="s">
        <v>6</v>
      </c>
      <c r="F272" s="1">
        <v>865.76883232203602</v>
      </c>
    </row>
    <row r="273" spans="1:6" ht="13" hidden="1">
      <c r="A273" s="2" t="s">
        <v>10</v>
      </c>
      <c r="B273" s="1" t="s">
        <v>343</v>
      </c>
      <c r="C273" s="2" t="s">
        <v>375</v>
      </c>
      <c r="D273" s="2" t="s">
        <v>4</v>
      </c>
      <c r="E273" s="2" t="s">
        <v>6</v>
      </c>
      <c r="F273" s="1">
        <v>858.23077038391796</v>
      </c>
    </row>
    <row r="274" spans="1:6" ht="13" hidden="1">
      <c r="A274" s="2" t="s">
        <v>11</v>
      </c>
      <c r="B274" s="1" t="s">
        <v>344</v>
      </c>
      <c r="C274" s="2" t="s">
        <v>375</v>
      </c>
      <c r="D274" s="2" t="s">
        <v>4</v>
      </c>
      <c r="E274" s="2" t="s">
        <v>6</v>
      </c>
      <c r="F274" s="1">
        <v>1452.41125724791</v>
      </c>
    </row>
    <row r="275" spans="1:6" ht="13" hidden="1">
      <c r="A275" s="2" t="s">
        <v>12</v>
      </c>
      <c r="B275" s="1" t="s">
        <v>345</v>
      </c>
      <c r="C275" s="2" t="s">
        <v>375</v>
      </c>
      <c r="D275" s="2" t="s">
        <v>4</v>
      </c>
      <c r="E275" s="2" t="s">
        <v>6</v>
      </c>
      <c r="F275" s="1">
        <v>1840.5735339335499</v>
      </c>
    </row>
    <row r="276" spans="1:6" ht="13" hidden="1">
      <c r="A276" s="2" t="s">
        <v>13</v>
      </c>
      <c r="B276" s="1" t="s">
        <v>346</v>
      </c>
      <c r="C276" s="2" t="s">
        <v>375</v>
      </c>
      <c r="D276" s="2" t="s">
        <v>4</v>
      </c>
      <c r="E276" s="2" t="s">
        <v>6</v>
      </c>
      <c r="F276" s="1">
        <v>974.53808021631403</v>
      </c>
    </row>
    <row r="277" spans="1:6" ht="13" hidden="1">
      <c r="A277" s="2" t="s">
        <v>14</v>
      </c>
      <c r="B277" s="1" t="s">
        <v>347</v>
      </c>
      <c r="C277" s="2" t="s">
        <v>375</v>
      </c>
      <c r="D277" s="2" t="s">
        <v>4</v>
      </c>
      <c r="E277" s="2" t="s">
        <v>6</v>
      </c>
      <c r="F277" s="1">
        <v>1331.18226892247</v>
      </c>
    </row>
    <row r="278" spans="1:6" ht="13" hidden="1">
      <c r="A278" s="2" t="s">
        <v>15</v>
      </c>
      <c r="B278" s="1" t="s">
        <v>348</v>
      </c>
      <c r="C278" s="2" t="s">
        <v>375</v>
      </c>
      <c r="D278" s="2" t="s">
        <v>4</v>
      </c>
      <c r="E278" s="2" t="s">
        <v>6</v>
      </c>
      <c r="F278" s="1">
        <v>836.693928315682</v>
      </c>
    </row>
    <row r="279" spans="1:6" ht="13" hidden="1">
      <c r="A279" s="2" t="s">
        <v>16</v>
      </c>
      <c r="B279" s="1" t="s">
        <v>349</v>
      </c>
      <c r="C279" s="2" t="s">
        <v>375</v>
      </c>
      <c r="D279" s="2" t="s">
        <v>4</v>
      </c>
      <c r="E279" s="2" t="s">
        <v>6</v>
      </c>
      <c r="F279" s="1">
        <v>1066.48714723546</v>
      </c>
    </row>
    <row r="280" spans="1:6" ht="13" hidden="1">
      <c r="A280" s="2" t="s">
        <v>17</v>
      </c>
      <c r="B280" s="1" t="s">
        <v>350</v>
      </c>
      <c r="C280" s="2" t="s">
        <v>375</v>
      </c>
      <c r="D280" s="2" t="s">
        <v>4</v>
      </c>
      <c r="E280" s="2" t="s">
        <v>6</v>
      </c>
      <c r="F280" s="1">
        <v>1233.4091269631399</v>
      </c>
    </row>
    <row r="281" spans="1:6" ht="13" hidden="1">
      <c r="A281" s="2" t="s">
        <v>18</v>
      </c>
      <c r="B281" s="1" t="s">
        <v>351</v>
      </c>
      <c r="C281" s="2" t="s">
        <v>375</v>
      </c>
      <c r="D281" s="2" t="s">
        <v>4</v>
      </c>
      <c r="E281" s="2" t="s">
        <v>6</v>
      </c>
      <c r="F281" s="1">
        <v>1424.5742375109101</v>
      </c>
    </row>
    <row r="282" spans="1:6" ht="13" hidden="1">
      <c r="A282" s="2" t="s">
        <v>19</v>
      </c>
      <c r="B282" s="1" t="s">
        <v>352</v>
      </c>
      <c r="C282" s="2" t="s">
        <v>375</v>
      </c>
      <c r="D282" s="2" t="s">
        <v>4</v>
      </c>
      <c r="E282" s="2" t="s">
        <v>6</v>
      </c>
      <c r="F282" s="1">
        <v>982.12794387840302</v>
      </c>
    </row>
    <row r="283" spans="1:6" ht="13" hidden="1">
      <c r="A283" s="2" t="s">
        <v>20</v>
      </c>
      <c r="B283" s="1" t="s">
        <v>353</v>
      </c>
      <c r="C283" s="2" t="s">
        <v>375</v>
      </c>
      <c r="D283" s="2" t="s">
        <v>4</v>
      </c>
      <c r="E283" s="2" t="s">
        <v>6</v>
      </c>
      <c r="F283" s="1">
        <v>1092.6269418038501</v>
      </c>
    </row>
    <row r="284" spans="1:6" ht="13" hidden="1">
      <c r="A284" s="2" t="s">
        <v>21</v>
      </c>
      <c r="B284" s="1" t="s">
        <v>354</v>
      </c>
      <c r="C284" s="2" t="s">
        <v>375</v>
      </c>
      <c r="D284" s="2" t="s">
        <v>4</v>
      </c>
      <c r="E284" s="2" t="s">
        <v>6</v>
      </c>
      <c r="F284" s="1">
        <v>671.33266676189101</v>
      </c>
    </row>
    <row r="285" spans="1:6" ht="13" hidden="1">
      <c r="A285" s="2" t="s">
        <v>22</v>
      </c>
      <c r="B285" s="1" t="s">
        <v>355</v>
      </c>
      <c r="C285" s="2" t="s">
        <v>375</v>
      </c>
      <c r="D285" s="2" t="s">
        <v>4</v>
      </c>
      <c r="E285" s="2" t="s">
        <v>6</v>
      </c>
      <c r="F285" s="1">
        <v>1066.0539669403499</v>
      </c>
    </row>
    <row r="286" spans="1:6" ht="13" hidden="1">
      <c r="A286" s="2" t="s">
        <v>23</v>
      </c>
      <c r="B286" s="1" t="s">
        <v>356</v>
      </c>
      <c r="C286" s="2" t="s">
        <v>375</v>
      </c>
      <c r="D286" s="2" t="s">
        <v>4</v>
      </c>
      <c r="E286" s="2" t="s">
        <v>6</v>
      </c>
      <c r="F286" s="1">
        <v>1137.4774622151799</v>
      </c>
    </row>
    <row r="287" spans="1:6" ht="13" hidden="1">
      <c r="A287" s="2" t="s">
        <v>24</v>
      </c>
      <c r="B287" s="1" t="s">
        <v>357</v>
      </c>
      <c r="C287" s="2" t="s">
        <v>375</v>
      </c>
      <c r="D287" s="2" t="s">
        <v>4</v>
      </c>
      <c r="E287" s="2" t="s">
        <v>6</v>
      </c>
      <c r="F287" s="1">
        <v>1765.2243955075301</v>
      </c>
    </row>
    <row r="288" spans="1:6" ht="13" hidden="1">
      <c r="A288" s="2" t="s">
        <v>25</v>
      </c>
      <c r="B288" s="1" t="s">
        <v>358</v>
      </c>
      <c r="C288" s="2" t="s">
        <v>375</v>
      </c>
      <c r="D288" s="2" t="s">
        <v>4</v>
      </c>
      <c r="E288" s="2" t="s">
        <v>6</v>
      </c>
      <c r="F288" s="1">
        <v>1241.34873525283</v>
      </c>
    </row>
    <row r="289" spans="1:6" ht="13" hidden="1">
      <c r="A289" s="2" t="s">
        <v>26</v>
      </c>
      <c r="B289" s="1" t="s">
        <v>359</v>
      </c>
      <c r="C289" s="2" t="s">
        <v>375</v>
      </c>
      <c r="D289" s="2" t="s">
        <v>4</v>
      </c>
      <c r="E289" s="2" t="s">
        <v>6</v>
      </c>
      <c r="F289" s="1">
        <v>1121.1790008109199</v>
      </c>
    </row>
    <row r="290" spans="1:6" ht="13" hidden="1">
      <c r="A290" s="2" t="s">
        <v>27</v>
      </c>
      <c r="B290" s="1" t="s">
        <v>360</v>
      </c>
      <c r="C290" s="2" t="s">
        <v>375</v>
      </c>
      <c r="D290" s="2" t="s">
        <v>4</v>
      </c>
      <c r="E290" s="2" t="s">
        <v>6</v>
      </c>
      <c r="F290" s="1">
        <v>976.040922255238</v>
      </c>
    </row>
    <row r="291" spans="1:6" ht="13" hidden="1">
      <c r="A291" s="2" t="s">
        <v>28</v>
      </c>
      <c r="B291" s="1" t="s">
        <v>361</v>
      </c>
      <c r="C291" s="2" t="s">
        <v>375</v>
      </c>
      <c r="D291" s="2" t="s">
        <v>4</v>
      </c>
      <c r="E291" s="2" t="s">
        <v>6</v>
      </c>
      <c r="F291" s="1">
        <v>677.85151315672397</v>
      </c>
    </row>
    <row r="292" spans="1:6" ht="13" hidden="1">
      <c r="A292" s="2" t="s">
        <v>29</v>
      </c>
      <c r="B292" s="1" t="s">
        <v>362</v>
      </c>
      <c r="C292" s="2" t="s">
        <v>375</v>
      </c>
      <c r="D292" s="2" t="s">
        <v>4</v>
      </c>
      <c r="E292" s="2" t="s">
        <v>6</v>
      </c>
      <c r="F292" s="1">
        <v>1218.4054528954</v>
      </c>
    </row>
    <row r="293" spans="1:6" ht="13" hidden="1">
      <c r="A293" s="2" t="s">
        <v>30</v>
      </c>
      <c r="B293" s="1" t="s">
        <v>363</v>
      </c>
      <c r="C293" s="2" t="s">
        <v>375</v>
      </c>
      <c r="D293" s="2" t="s">
        <v>4</v>
      </c>
      <c r="E293" s="2" t="s">
        <v>6</v>
      </c>
      <c r="F293" s="1">
        <v>1239.4319954034299</v>
      </c>
    </row>
    <row r="294" spans="1:6" ht="13" hidden="1">
      <c r="A294" s="2" t="s">
        <v>31</v>
      </c>
      <c r="B294" s="1" t="s">
        <v>364</v>
      </c>
      <c r="C294" s="2" t="s">
        <v>375</v>
      </c>
      <c r="D294" s="2" t="s">
        <v>4</v>
      </c>
      <c r="E294" s="2" t="s">
        <v>6</v>
      </c>
      <c r="F294" s="1">
        <v>1109.60406325753</v>
      </c>
    </row>
    <row r="295" spans="1:6" ht="13" hidden="1">
      <c r="A295" s="2" t="s">
        <v>32</v>
      </c>
      <c r="B295" s="1" t="s">
        <v>365</v>
      </c>
      <c r="C295" s="2" t="s">
        <v>375</v>
      </c>
      <c r="D295" s="2" t="s">
        <v>4</v>
      </c>
      <c r="E295" s="2" t="s">
        <v>6</v>
      </c>
      <c r="F295" s="1">
        <v>1436.8979195337199</v>
      </c>
    </row>
    <row r="296" spans="1:6" ht="13" hidden="1">
      <c r="A296" s="2" t="s">
        <v>33</v>
      </c>
      <c r="B296" s="1" t="s">
        <v>366</v>
      </c>
      <c r="C296" s="2" t="s">
        <v>375</v>
      </c>
      <c r="D296" s="2" t="s">
        <v>4</v>
      </c>
      <c r="E296" s="2" t="s">
        <v>6</v>
      </c>
      <c r="F296" s="1">
        <v>1346.89214218299</v>
      </c>
    </row>
    <row r="297" spans="1:6" ht="13" hidden="1">
      <c r="A297" s="2" t="s">
        <v>34</v>
      </c>
      <c r="B297" s="1" t="s">
        <v>367</v>
      </c>
      <c r="C297" s="2" t="s">
        <v>375</v>
      </c>
      <c r="D297" s="2" t="s">
        <v>4</v>
      </c>
      <c r="E297" s="2" t="s">
        <v>6</v>
      </c>
      <c r="F297" s="1">
        <v>1412.3541011565301</v>
      </c>
    </row>
    <row r="298" spans="1:6" ht="13" hidden="1">
      <c r="A298" s="2" t="s">
        <v>35</v>
      </c>
      <c r="B298" s="1" t="s">
        <v>368</v>
      </c>
      <c r="C298" s="2" t="s">
        <v>375</v>
      </c>
      <c r="D298" s="2" t="s">
        <v>4</v>
      </c>
      <c r="E298" s="2" t="s">
        <v>6</v>
      </c>
      <c r="F298" s="1">
        <v>1073.85492000877</v>
      </c>
    </row>
    <row r="299" spans="1:6" ht="13" hidden="1">
      <c r="A299" s="2" t="s">
        <v>3</v>
      </c>
      <c r="B299" s="1" t="s">
        <v>336</v>
      </c>
      <c r="C299" s="2" t="s">
        <v>376</v>
      </c>
      <c r="D299" s="2" t="s">
        <v>4</v>
      </c>
      <c r="E299" s="2" t="s">
        <v>6</v>
      </c>
      <c r="F299" s="1">
        <v>1229.7018471731101</v>
      </c>
    </row>
    <row r="300" spans="1:6" ht="13" hidden="1">
      <c r="A300" s="2" t="s">
        <v>4</v>
      </c>
      <c r="B300" s="1" t="s">
        <v>337</v>
      </c>
      <c r="C300" s="2" t="s">
        <v>376</v>
      </c>
      <c r="D300" s="2" t="s">
        <v>4</v>
      </c>
      <c r="E300" s="2" t="s">
        <v>6</v>
      </c>
      <c r="F300" s="1">
        <v>923.58438702583805</v>
      </c>
    </row>
    <row r="301" spans="1:6" ht="13" hidden="1">
      <c r="A301" s="2" t="s">
        <v>5</v>
      </c>
      <c r="B301" s="1" t="s">
        <v>338</v>
      </c>
      <c r="C301" s="2" t="s">
        <v>376</v>
      </c>
      <c r="D301" s="2" t="s">
        <v>4</v>
      </c>
      <c r="E301" s="2" t="s">
        <v>6</v>
      </c>
      <c r="F301" s="1">
        <v>1447.0364076420001</v>
      </c>
    </row>
    <row r="302" spans="1:6" ht="13" hidden="1">
      <c r="A302" s="2" t="s">
        <v>6</v>
      </c>
      <c r="B302" s="1" t="s">
        <v>339</v>
      </c>
      <c r="C302" s="2" t="s">
        <v>376</v>
      </c>
      <c r="D302" s="2" t="s">
        <v>4</v>
      </c>
      <c r="E302" s="2" t="s">
        <v>6</v>
      </c>
      <c r="F302" s="1">
        <v>1086.87504684806</v>
      </c>
    </row>
    <row r="303" spans="1:6" ht="13">
      <c r="A303" s="2" t="s">
        <v>7</v>
      </c>
      <c r="B303" s="1" t="s">
        <v>340</v>
      </c>
      <c r="C303" s="2" t="s">
        <v>376</v>
      </c>
      <c r="D303" s="2" t="s">
        <v>4</v>
      </c>
      <c r="E303" s="2" t="s">
        <v>6</v>
      </c>
      <c r="F303" s="1">
        <v>852.64133456904494</v>
      </c>
    </row>
    <row r="304" spans="1:6" ht="13" hidden="1">
      <c r="A304" s="2" t="s">
        <v>8</v>
      </c>
      <c r="B304" s="1" t="s">
        <v>341</v>
      </c>
      <c r="C304" s="2" t="s">
        <v>376</v>
      </c>
      <c r="D304" s="2" t="s">
        <v>4</v>
      </c>
      <c r="E304" s="2" t="s">
        <v>6</v>
      </c>
      <c r="F304" s="1">
        <v>748.016358488587</v>
      </c>
    </row>
    <row r="305" spans="1:6" ht="13" hidden="1">
      <c r="A305" s="2" t="s">
        <v>9</v>
      </c>
      <c r="B305" s="1" t="s">
        <v>342</v>
      </c>
      <c r="C305" s="2" t="s">
        <v>376</v>
      </c>
      <c r="D305" s="2" t="s">
        <v>4</v>
      </c>
      <c r="E305" s="2" t="s">
        <v>6</v>
      </c>
      <c r="F305" s="1">
        <v>917.89171746145598</v>
      </c>
    </row>
    <row r="306" spans="1:6" ht="13" hidden="1">
      <c r="A306" s="2" t="s">
        <v>10</v>
      </c>
      <c r="B306" s="1" t="s">
        <v>343</v>
      </c>
      <c r="C306" s="2" t="s">
        <v>376</v>
      </c>
      <c r="D306" s="2" t="s">
        <v>4</v>
      </c>
      <c r="E306" s="2" t="s">
        <v>6</v>
      </c>
      <c r="F306" s="1">
        <v>794.26959987758096</v>
      </c>
    </row>
    <row r="307" spans="1:6" ht="13" hidden="1">
      <c r="A307" s="2" t="s">
        <v>11</v>
      </c>
      <c r="B307" s="1" t="s">
        <v>344</v>
      </c>
      <c r="C307" s="2" t="s">
        <v>376</v>
      </c>
      <c r="D307" s="2" t="s">
        <v>4</v>
      </c>
      <c r="E307" s="2" t="s">
        <v>6</v>
      </c>
      <c r="F307" s="1">
        <v>1577.4934574004101</v>
      </c>
    </row>
    <row r="308" spans="1:6" ht="13" hidden="1">
      <c r="A308" s="2" t="s">
        <v>12</v>
      </c>
      <c r="B308" s="1" t="s">
        <v>345</v>
      </c>
      <c r="C308" s="2" t="s">
        <v>376</v>
      </c>
      <c r="D308" s="2" t="s">
        <v>4</v>
      </c>
      <c r="E308" s="2" t="s">
        <v>6</v>
      </c>
      <c r="F308" s="1">
        <v>1874.2778167977001</v>
      </c>
    </row>
    <row r="309" spans="1:6" ht="13" hidden="1">
      <c r="A309" s="2" t="s">
        <v>13</v>
      </c>
      <c r="B309" s="1" t="s">
        <v>346</v>
      </c>
      <c r="C309" s="2" t="s">
        <v>376</v>
      </c>
      <c r="D309" s="2" t="s">
        <v>4</v>
      </c>
      <c r="E309" s="2" t="s">
        <v>6</v>
      </c>
      <c r="F309" s="1">
        <v>937.25308557883602</v>
      </c>
    </row>
    <row r="310" spans="1:6" ht="13" hidden="1">
      <c r="A310" s="2" t="s">
        <v>14</v>
      </c>
      <c r="B310" s="1" t="s">
        <v>347</v>
      </c>
      <c r="C310" s="2" t="s">
        <v>376</v>
      </c>
      <c r="D310" s="2" t="s">
        <v>4</v>
      </c>
      <c r="E310" s="2" t="s">
        <v>6</v>
      </c>
      <c r="F310" s="1">
        <v>1191.69277805461</v>
      </c>
    </row>
    <row r="311" spans="1:6" ht="13" hidden="1">
      <c r="A311" s="2" t="s">
        <v>15</v>
      </c>
      <c r="B311" s="1" t="s">
        <v>348</v>
      </c>
      <c r="C311" s="2" t="s">
        <v>376</v>
      </c>
      <c r="D311" s="2" t="s">
        <v>4</v>
      </c>
      <c r="E311" s="2" t="s">
        <v>6</v>
      </c>
      <c r="F311" s="1">
        <v>921.84170094662204</v>
      </c>
    </row>
    <row r="312" spans="1:6" ht="13" hidden="1">
      <c r="A312" s="2" t="s">
        <v>16</v>
      </c>
      <c r="B312" s="1" t="s">
        <v>349</v>
      </c>
      <c r="C312" s="2" t="s">
        <v>376</v>
      </c>
      <c r="D312" s="2" t="s">
        <v>4</v>
      </c>
      <c r="E312" s="2" t="s">
        <v>6</v>
      </c>
      <c r="F312" s="1">
        <v>994.99849778201894</v>
      </c>
    </row>
    <row r="313" spans="1:6" ht="13" hidden="1">
      <c r="A313" s="2" t="s">
        <v>17</v>
      </c>
      <c r="B313" s="1" t="s">
        <v>350</v>
      </c>
      <c r="C313" s="2" t="s">
        <v>376</v>
      </c>
      <c r="D313" s="2" t="s">
        <v>4</v>
      </c>
      <c r="E313" s="2" t="s">
        <v>6</v>
      </c>
      <c r="F313" s="1">
        <v>1231.46255829796</v>
      </c>
    </row>
    <row r="314" spans="1:6" ht="13" hidden="1">
      <c r="A314" s="2" t="s">
        <v>18</v>
      </c>
      <c r="B314" s="1" t="s">
        <v>351</v>
      </c>
      <c r="C314" s="2" t="s">
        <v>376</v>
      </c>
      <c r="D314" s="2" t="s">
        <v>4</v>
      </c>
      <c r="E314" s="2" t="s">
        <v>6</v>
      </c>
      <c r="F314" s="1">
        <v>1374.3453287454299</v>
      </c>
    </row>
    <row r="315" spans="1:6" ht="13" hidden="1">
      <c r="A315" s="2" t="s">
        <v>19</v>
      </c>
      <c r="B315" s="1" t="s">
        <v>352</v>
      </c>
      <c r="C315" s="2" t="s">
        <v>376</v>
      </c>
      <c r="D315" s="2" t="s">
        <v>4</v>
      </c>
      <c r="E315" s="2" t="s">
        <v>6</v>
      </c>
      <c r="F315" s="1">
        <v>1007.47619757609</v>
      </c>
    </row>
    <row r="316" spans="1:6" ht="13" hidden="1">
      <c r="A316" s="2" t="s">
        <v>20</v>
      </c>
      <c r="B316" s="1" t="s">
        <v>353</v>
      </c>
      <c r="C316" s="2" t="s">
        <v>376</v>
      </c>
      <c r="D316" s="2" t="s">
        <v>4</v>
      </c>
      <c r="E316" s="2" t="s">
        <v>6</v>
      </c>
      <c r="F316" s="1">
        <v>949.78861411941898</v>
      </c>
    </row>
    <row r="317" spans="1:6" ht="13" hidden="1">
      <c r="A317" s="2" t="s">
        <v>21</v>
      </c>
      <c r="B317" s="1" t="s">
        <v>354</v>
      </c>
      <c r="C317" s="2" t="s">
        <v>376</v>
      </c>
      <c r="D317" s="2" t="s">
        <v>4</v>
      </c>
      <c r="E317" s="2" t="s">
        <v>6</v>
      </c>
      <c r="F317" s="1">
        <v>739.52726421717796</v>
      </c>
    </row>
    <row r="318" spans="1:6" ht="13" hidden="1">
      <c r="A318" s="2" t="s">
        <v>22</v>
      </c>
      <c r="B318" s="1" t="s">
        <v>355</v>
      </c>
      <c r="C318" s="2" t="s">
        <v>376</v>
      </c>
      <c r="D318" s="2" t="s">
        <v>4</v>
      </c>
      <c r="E318" s="2" t="s">
        <v>6</v>
      </c>
      <c r="F318" s="1">
        <v>1140.2373247033399</v>
      </c>
    </row>
    <row r="319" spans="1:6" ht="13" hidden="1">
      <c r="A319" s="2" t="s">
        <v>23</v>
      </c>
      <c r="B319" s="1" t="s">
        <v>356</v>
      </c>
      <c r="C319" s="2" t="s">
        <v>376</v>
      </c>
      <c r="D319" s="2" t="s">
        <v>4</v>
      </c>
      <c r="E319" s="2" t="s">
        <v>6</v>
      </c>
      <c r="F319" s="1">
        <v>1063.2997533144601</v>
      </c>
    </row>
    <row r="320" spans="1:6" ht="13" hidden="1">
      <c r="A320" s="2" t="s">
        <v>24</v>
      </c>
      <c r="B320" s="1" t="s">
        <v>357</v>
      </c>
      <c r="C320" s="2" t="s">
        <v>376</v>
      </c>
      <c r="D320" s="2" t="s">
        <v>4</v>
      </c>
      <c r="E320" s="2" t="s">
        <v>6</v>
      </c>
      <c r="F320" s="1">
        <v>1792.8409160680301</v>
      </c>
    </row>
    <row r="321" spans="1:6" ht="13" hidden="1">
      <c r="A321" s="2" t="s">
        <v>25</v>
      </c>
      <c r="B321" s="1" t="s">
        <v>358</v>
      </c>
      <c r="C321" s="2" t="s">
        <v>376</v>
      </c>
      <c r="D321" s="2" t="s">
        <v>4</v>
      </c>
      <c r="E321" s="2" t="s">
        <v>6</v>
      </c>
      <c r="F321" s="1">
        <v>1161.8976836368099</v>
      </c>
    </row>
    <row r="322" spans="1:6" ht="13" hidden="1">
      <c r="A322" s="2" t="s">
        <v>26</v>
      </c>
      <c r="B322" s="1" t="s">
        <v>359</v>
      </c>
      <c r="C322" s="2" t="s">
        <v>376</v>
      </c>
      <c r="D322" s="2" t="s">
        <v>4</v>
      </c>
      <c r="E322" s="2" t="s">
        <v>6</v>
      </c>
      <c r="F322" s="1">
        <v>954.58790163594199</v>
      </c>
    </row>
    <row r="323" spans="1:6" ht="13" hidden="1">
      <c r="A323" s="2" t="s">
        <v>27</v>
      </c>
      <c r="B323" s="1" t="s">
        <v>360</v>
      </c>
      <c r="C323" s="2" t="s">
        <v>376</v>
      </c>
      <c r="D323" s="2" t="s">
        <v>4</v>
      </c>
      <c r="E323" s="2" t="s">
        <v>6</v>
      </c>
      <c r="F323" s="1">
        <v>1047.1406491499199</v>
      </c>
    </row>
    <row r="324" spans="1:6" ht="13" hidden="1">
      <c r="A324" s="2" t="s">
        <v>28</v>
      </c>
      <c r="B324" s="1" t="s">
        <v>361</v>
      </c>
      <c r="C324" s="2" t="s">
        <v>376</v>
      </c>
      <c r="D324" s="2" t="s">
        <v>4</v>
      </c>
      <c r="E324" s="2" t="s">
        <v>6</v>
      </c>
      <c r="F324" s="1">
        <v>902.97929095398604</v>
      </c>
    </row>
    <row r="325" spans="1:6" ht="13" hidden="1">
      <c r="A325" s="2" t="s">
        <v>29</v>
      </c>
      <c r="B325" s="1" t="s">
        <v>362</v>
      </c>
      <c r="C325" s="2" t="s">
        <v>376</v>
      </c>
      <c r="D325" s="2" t="s">
        <v>4</v>
      </c>
      <c r="E325" s="2" t="s">
        <v>6</v>
      </c>
      <c r="F325" s="1">
        <v>1111.9333229475001</v>
      </c>
    </row>
    <row r="326" spans="1:6" ht="13" hidden="1">
      <c r="A326" s="2" t="s">
        <v>30</v>
      </c>
      <c r="B326" s="1" t="s">
        <v>363</v>
      </c>
      <c r="C326" s="2" t="s">
        <v>376</v>
      </c>
      <c r="D326" s="2" t="s">
        <v>4</v>
      </c>
      <c r="E326" s="2" t="s">
        <v>6</v>
      </c>
      <c r="F326" s="1">
        <v>1447.72638942868</v>
      </c>
    </row>
    <row r="327" spans="1:6" ht="13" hidden="1">
      <c r="A327" s="2" t="s">
        <v>31</v>
      </c>
      <c r="B327" s="1" t="s">
        <v>364</v>
      </c>
      <c r="C327" s="2" t="s">
        <v>376</v>
      </c>
      <c r="D327" s="2" t="s">
        <v>4</v>
      </c>
      <c r="E327" s="2" t="s">
        <v>6</v>
      </c>
      <c r="F327" s="1">
        <v>1231.55657977434</v>
      </c>
    </row>
    <row r="328" spans="1:6" ht="13" hidden="1">
      <c r="A328" s="2" t="s">
        <v>32</v>
      </c>
      <c r="B328" s="1" t="s">
        <v>365</v>
      </c>
      <c r="C328" s="2" t="s">
        <v>376</v>
      </c>
      <c r="D328" s="2" t="s">
        <v>4</v>
      </c>
      <c r="E328" s="2" t="s">
        <v>6</v>
      </c>
      <c r="F328" s="1">
        <v>1437.37166324435</v>
      </c>
    </row>
    <row r="329" spans="1:6" ht="13" hidden="1">
      <c r="A329" s="2" t="s">
        <v>33</v>
      </c>
      <c r="B329" s="1" t="s">
        <v>366</v>
      </c>
      <c r="C329" s="2" t="s">
        <v>376</v>
      </c>
      <c r="D329" s="2" t="s">
        <v>4</v>
      </c>
      <c r="E329" s="2" t="s">
        <v>6</v>
      </c>
      <c r="F329" s="1">
        <v>1345.53892300291</v>
      </c>
    </row>
    <row r="330" spans="1:6" ht="13" hidden="1">
      <c r="A330" s="2" t="s">
        <v>34</v>
      </c>
      <c r="B330" s="1" t="s">
        <v>367</v>
      </c>
      <c r="C330" s="2" t="s">
        <v>376</v>
      </c>
      <c r="D330" s="2" t="s">
        <v>4</v>
      </c>
      <c r="E330" s="2" t="s">
        <v>6</v>
      </c>
      <c r="F330" s="1">
        <v>1221.0270370272499</v>
      </c>
    </row>
    <row r="331" spans="1:6" ht="13" hidden="1">
      <c r="A331" s="2" t="s">
        <v>35</v>
      </c>
      <c r="B331" s="1" t="s">
        <v>368</v>
      </c>
      <c r="C331" s="2" t="s">
        <v>376</v>
      </c>
      <c r="D331" s="2" t="s">
        <v>4</v>
      </c>
      <c r="E331" s="2" t="s">
        <v>6</v>
      </c>
      <c r="F331" s="1">
        <v>956.77894482675401</v>
      </c>
    </row>
    <row r="332" spans="1:6" ht="13" hidden="1">
      <c r="A332" s="2" t="s">
        <v>3</v>
      </c>
      <c r="B332" s="1" t="s">
        <v>336</v>
      </c>
      <c r="C332" s="2" t="s">
        <v>377</v>
      </c>
      <c r="D332" s="2" t="s">
        <v>4</v>
      </c>
      <c r="E332" s="2" t="s">
        <v>6</v>
      </c>
      <c r="F332" s="1">
        <v>1228.9468987078401</v>
      </c>
    </row>
    <row r="333" spans="1:6" ht="13" hidden="1">
      <c r="A333" s="2" t="s">
        <v>4</v>
      </c>
      <c r="B333" s="1" t="s">
        <v>337</v>
      </c>
      <c r="C333" s="2" t="s">
        <v>377</v>
      </c>
      <c r="D333" s="2" t="s">
        <v>4</v>
      </c>
      <c r="E333" s="2" t="s">
        <v>6</v>
      </c>
      <c r="F333" s="1">
        <v>973.21846952384396</v>
      </c>
    </row>
    <row r="334" spans="1:6" ht="13" hidden="1">
      <c r="A334" s="2" t="s">
        <v>5</v>
      </c>
      <c r="B334" s="1" t="s">
        <v>338</v>
      </c>
      <c r="C334" s="2" t="s">
        <v>377</v>
      </c>
      <c r="D334" s="2" t="s">
        <v>4</v>
      </c>
      <c r="E334" s="2" t="s">
        <v>6</v>
      </c>
      <c r="F334" s="1">
        <v>1433.4399044373399</v>
      </c>
    </row>
    <row r="335" spans="1:6" ht="13" hidden="1">
      <c r="A335" s="2" t="s">
        <v>6</v>
      </c>
      <c r="B335" s="1" t="s">
        <v>339</v>
      </c>
      <c r="C335" s="2" t="s">
        <v>377</v>
      </c>
      <c r="D335" s="2" t="s">
        <v>4</v>
      </c>
      <c r="E335" s="2" t="s">
        <v>6</v>
      </c>
      <c r="F335" s="1">
        <v>965.14745308311001</v>
      </c>
    </row>
    <row r="336" spans="1:6" ht="13">
      <c r="A336" s="2" t="s">
        <v>7</v>
      </c>
      <c r="B336" s="1" t="s">
        <v>340</v>
      </c>
      <c r="C336" s="2" t="s">
        <v>377</v>
      </c>
      <c r="D336" s="2" t="s">
        <v>4</v>
      </c>
      <c r="E336" s="2" t="s">
        <v>6</v>
      </c>
      <c r="F336" s="1">
        <v>953.31214861891999</v>
      </c>
    </row>
    <row r="337" spans="1:6" ht="13" hidden="1">
      <c r="A337" s="2" t="s">
        <v>8</v>
      </c>
      <c r="B337" s="1" t="s">
        <v>341</v>
      </c>
      <c r="C337" s="2" t="s">
        <v>377</v>
      </c>
      <c r="D337" s="2" t="s">
        <v>4</v>
      </c>
      <c r="E337" s="2" t="s">
        <v>6</v>
      </c>
      <c r="F337" s="1">
        <v>910.99216617631396</v>
      </c>
    </row>
    <row r="338" spans="1:6" ht="13" hidden="1">
      <c r="A338" s="2" t="s">
        <v>9</v>
      </c>
      <c r="B338" s="1" t="s">
        <v>342</v>
      </c>
      <c r="C338" s="2" t="s">
        <v>377</v>
      </c>
      <c r="D338" s="2" t="s">
        <v>4</v>
      </c>
      <c r="E338" s="2" t="s">
        <v>6</v>
      </c>
      <c r="F338" s="1">
        <v>787.45693594881504</v>
      </c>
    </row>
    <row r="339" spans="1:6" ht="13" hidden="1">
      <c r="A339" s="2" t="s">
        <v>10</v>
      </c>
      <c r="B339" s="1" t="s">
        <v>343</v>
      </c>
      <c r="C339" s="2" t="s">
        <v>377</v>
      </c>
      <c r="D339" s="2" t="s">
        <v>4</v>
      </c>
      <c r="E339" s="2" t="s">
        <v>6</v>
      </c>
      <c r="F339" s="1">
        <v>890.14059843714699</v>
      </c>
    </row>
    <row r="340" spans="1:6" ht="13" hidden="1">
      <c r="A340" s="2" t="s">
        <v>11</v>
      </c>
      <c r="B340" s="1" t="s">
        <v>344</v>
      </c>
      <c r="C340" s="2" t="s">
        <v>377</v>
      </c>
      <c r="D340" s="2" t="s">
        <v>4</v>
      </c>
      <c r="E340" s="2" t="s">
        <v>6</v>
      </c>
      <c r="F340" s="1">
        <v>1393.26461321996</v>
      </c>
    </row>
    <row r="341" spans="1:6" ht="13" hidden="1">
      <c r="A341" s="2" t="s">
        <v>12</v>
      </c>
      <c r="B341" s="1" t="s">
        <v>345</v>
      </c>
      <c r="C341" s="2" t="s">
        <v>377</v>
      </c>
      <c r="D341" s="2" t="s">
        <v>4</v>
      </c>
      <c r="E341" s="2" t="s">
        <v>6</v>
      </c>
      <c r="F341" s="1">
        <v>1817.1112769331201</v>
      </c>
    </row>
    <row r="342" spans="1:6" ht="13" hidden="1">
      <c r="A342" s="2" t="s">
        <v>13</v>
      </c>
      <c r="B342" s="1" t="s">
        <v>346</v>
      </c>
      <c r="C342" s="2" t="s">
        <v>377</v>
      </c>
      <c r="D342" s="2" t="s">
        <v>4</v>
      </c>
      <c r="E342" s="2" t="s">
        <v>6</v>
      </c>
      <c r="F342" s="1">
        <v>1114.54938795629</v>
      </c>
    </row>
    <row r="343" spans="1:6" ht="13" hidden="1">
      <c r="A343" s="2" t="s">
        <v>14</v>
      </c>
      <c r="B343" s="1" t="s">
        <v>347</v>
      </c>
      <c r="C343" s="2" t="s">
        <v>377</v>
      </c>
      <c r="D343" s="2" t="s">
        <v>4</v>
      </c>
      <c r="E343" s="2" t="s">
        <v>6</v>
      </c>
      <c r="F343" s="1">
        <v>1278.01413687984</v>
      </c>
    </row>
    <row r="344" spans="1:6" ht="13" hidden="1">
      <c r="A344" s="2" t="s">
        <v>15</v>
      </c>
      <c r="B344" s="1" t="s">
        <v>348</v>
      </c>
      <c r="C344" s="2" t="s">
        <v>377</v>
      </c>
      <c r="D344" s="2" t="s">
        <v>4</v>
      </c>
      <c r="E344" s="2" t="s">
        <v>6</v>
      </c>
      <c r="F344" s="1">
        <v>785.22166280793294</v>
      </c>
    </row>
    <row r="345" spans="1:6" ht="13" hidden="1">
      <c r="A345" s="2" t="s">
        <v>16</v>
      </c>
      <c r="B345" s="1" t="s">
        <v>349</v>
      </c>
      <c r="C345" s="2" t="s">
        <v>377</v>
      </c>
      <c r="D345" s="2" t="s">
        <v>4</v>
      </c>
      <c r="E345" s="2" t="s">
        <v>6</v>
      </c>
      <c r="F345" s="1">
        <v>1023.03141287505</v>
      </c>
    </row>
    <row r="346" spans="1:6" ht="13" hidden="1">
      <c r="A346" s="2" t="s">
        <v>17</v>
      </c>
      <c r="B346" s="1" t="s">
        <v>350</v>
      </c>
      <c r="C346" s="2" t="s">
        <v>377</v>
      </c>
      <c r="D346" s="2" t="s">
        <v>4</v>
      </c>
      <c r="E346" s="2" t="s">
        <v>6</v>
      </c>
      <c r="F346" s="1">
        <v>1208.42062234939</v>
      </c>
    </row>
    <row r="347" spans="1:6" ht="13" hidden="1">
      <c r="A347" s="2" t="s">
        <v>18</v>
      </c>
      <c r="B347" s="1" t="s">
        <v>351</v>
      </c>
      <c r="C347" s="2" t="s">
        <v>377</v>
      </c>
      <c r="D347" s="2" t="s">
        <v>4</v>
      </c>
      <c r="E347" s="2" t="s">
        <v>6</v>
      </c>
      <c r="F347" s="1">
        <v>1413.04997346137</v>
      </c>
    </row>
    <row r="348" spans="1:6" ht="13" hidden="1">
      <c r="A348" s="2" t="s">
        <v>19</v>
      </c>
      <c r="B348" s="1" t="s">
        <v>352</v>
      </c>
      <c r="C348" s="2" t="s">
        <v>377</v>
      </c>
      <c r="D348" s="2" t="s">
        <v>4</v>
      </c>
      <c r="E348" s="2" t="s">
        <v>6</v>
      </c>
      <c r="F348" s="1">
        <v>912.22777800735605</v>
      </c>
    </row>
    <row r="349" spans="1:6" ht="13" hidden="1">
      <c r="A349" s="2" t="s">
        <v>20</v>
      </c>
      <c r="B349" s="1" t="s">
        <v>353</v>
      </c>
      <c r="C349" s="2" t="s">
        <v>377</v>
      </c>
      <c r="D349" s="2" t="s">
        <v>4</v>
      </c>
      <c r="E349" s="2" t="s">
        <v>6</v>
      </c>
      <c r="F349" s="1">
        <v>1060.7822560059001</v>
      </c>
    </row>
    <row r="350" spans="1:6" ht="13" hidden="1">
      <c r="A350" s="2" t="s">
        <v>21</v>
      </c>
      <c r="B350" s="1" t="s">
        <v>354</v>
      </c>
      <c r="C350" s="2" t="s">
        <v>377</v>
      </c>
      <c r="D350" s="2" t="s">
        <v>4</v>
      </c>
      <c r="E350" s="2" t="s">
        <v>6</v>
      </c>
      <c r="F350" s="1">
        <v>629.01938694080604</v>
      </c>
    </row>
    <row r="351" spans="1:6" ht="13" hidden="1">
      <c r="A351" s="2" t="s">
        <v>22</v>
      </c>
      <c r="B351" s="1" t="s">
        <v>355</v>
      </c>
      <c r="C351" s="2" t="s">
        <v>377</v>
      </c>
      <c r="D351" s="2" t="s">
        <v>4</v>
      </c>
      <c r="E351" s="2" t="s">
        <v>6</v>
      </c>
      <c r="F351" s="1">
        <v>1088.3818515604501</v>
      </c>
    </row>
    <row r="352" spans="1:6" ht="13" hidden="1">
      <c r="A352" s="2" t="s">
        <v>23</v>
      </c>
      <c r="B352" s="1" t="s">
        <v>356</v>
      </c>
      <c r="C352" s="2" t="s">
        <v>377</v>
      </c>
      <c r="D352" s="2" t="s">
        <v>4</v>
      </c>
      <c r="E352" s="2" t="s">
        <v>6</v>
      </c>
      <c r="F352" s="1">
        <v>1069.0710800727099</v>
      </c>
    </row>
    <row r="353" spans="1:6" ht="13" hidden="1">
      <c r="A353" s="2" t="s">
        <v>24</v>
      </c>
      <c r="B353" s="1" t="s">
        <v>357</v>
      </c>
      <c r="C353" s="2" t="s">
        <v>377</v>
      </c>
      <c r="D353" s="2" t="s">
        <v>4</v>
      </c>
      <c r="E353" s="2" t="s">
        <v>6</v>
      </c>
      <c r="F353" s="1">
        <v>1756.3590984023299</v>
      </c>
    </row>
    <row r="354" spans="1:6" ht="13" hidden="1">
      <c r="A354" s="2" t="s">
        <v>25</v>
      </c>
      <c r="B354" s="1" t="s">
        <v>358</v>
      </c>
      <c r="C354" s="2" t="s">
        <v>377</v>
      </c>
      <c r="D354" s="2" t="s">
        <v>4</v>
      </c>
      <c r="E354" s="2" t="s">
        <v>6</v>
      </c>
      <c r="F354" s="1">
        <v>1231.7261307147901</v>
      </c>
    </row>
    <row r="355" spans="1:6" ht="13" hidden="1">
      <c r="A355" s="2" t="s">
        <v>26</v>
      </c>
      <c r="B355" s="1" t="s">
        <v>359</v>
      </c>
      <c r="C355" s="2" t="s">
        <v>377</v>
      </c>
      <c r="D355" s="2" t="s">
        <v>4</v>
      </c>
      <c r="E355" s="2" t="s">
        <v>6</v>
      </c>
      <c r="F355" s="1">
        <v>1024.5243279905801</v>
      </c>
    </row>
    <row r="356" spans="1:6" ht="13" hidden="1">
      <c r="A356" s="2" t="s">
        <v>27</v>
      </c>
      <c r="B356" s="1" t="s">
        <v>360</v>
      </c>
      <c r="C356" s="2" t="s">
        <v>377</v>
      </c>
      <c r="D356" s="2" t="s">
        <v>4</v>
      </c>
      <c r="E356" s="2" t="s">
        <v>6</v>
      </c>
      <c r="F356" s="1">
        <v>959.49846136202905</v>
      </c>
    </row>
    <row r="357" spans="1:6" ht="13" hidden="1">
      <c r="A357" s="2" t="s">
        <v>28</v>
      </c>
      <c r="B357" s="1" t="s">
        <v>361</v>
      </c>
      <c r="C357" s="2" t="s">
        <v>377</v>
      </c>
      <c r="D357" s="2" t="s">
        <v>4</v>
      </c>
      <c r="E357" s="2" t="s">
        <v>6</v>
      </c>
      <c r="F357" s="1">
        <v>627.51004016064303</v>
      </c>
    </row>
    <row r="358" spans="1:6" ht="13" hidden="1">
      <c r="A358" s="2" t="s">
        <v>29</v>
      </c>
      <c r="B358" s="1" t="s">
        <v>362</v>
      </c>
      <c r="C358" s="2" t="s">
        <v>377</v>
      </c>
      <c r="D358" s="2" t="s">
        <v>4</v>
      </c>
      <c r="E358" s="2" t="s">
        <v>6</v>
      </c>
      <c r="F358" s="1">
        <v>1228.5012285012299</v>
      </c>
    </row>
    <row r="359" spans="1:6" ht="13" hidden="1">
      <c r="A359" s="2" t="s">
        <v>30</v>
      </c>
      <c r="B359" s="1" t="s">
        <v>363</v>
      </c>
      <c r="C359" s="2" t="s">
        <v>377</v>
      </c>
      <c r="D359" s="2" t="s">
        <v>4</v>
      </c>
      <c r="E359" s="2" t="s">
        <v>6</v>
      </c>
      <c r="F359" s="1">
        <v>1553.5311979625801</v>
      </c>
    </row>
    <row r="360" spans="1:6" ht="13" hidden="1">
      <c r="A360" s="2" t="s">
        <v>31</v>
      </c>
      <c r="B360" s="1" t="s">
        <v>364</v>
      </c>
      <c r="C360" s="2" t="s">
        <v>377</v>
      </c>
      <c r="D360" s="2" t="s">
        <v>4</v>
      </c>
      <c r="E360" s="2" t="s">
        <v>6</v>
      </c>
      <c r="F360" s="1">
        <v>1247.2842651495</v>
      </c>
    </row>
    <row r="361" spans="1:6" ht="13" hidden="1">
      <c r="A361" s="2" t="s">
        <v>32</v>
      </c>
      <c r="B361" s="1" t="s">
        <v>365</v>
      </c>
      <c r="C361" s="2" t="s">
        <v>377</v>
      </c>
      <c r="D361" s="2" t="s">
        <v>4</v>
      </c>
      <c r="E361" s="2" t="s">
        <v>6</v>
      </c>
      <c r="F361" s="1">
        <v>1682.72113193973</v>
      </c>
    </row>
    <row r="362" spans="1:6" ht="13" hidden="1">
      <c r="A362" s="2" t="s">
        <v>33</v>
      </c>
      <c r="B362" s="1" t="s">
        <v>366</v>
      </c>
      <c r="C362" s="2" t="s">
        <v>377</v>
      </c>
      <c r="D362" s="2" t="s">
        <v>4</v>
      </c>
      <c r="E362" s="2" t="s">
        <v>6</v>
      </c>
      <c r="F362" s="1">
        <v>1303.17513555816</v>
      </c>
    </row>
    <row r="363" spans="1:6" ht="13" hidden="1">
      <c r="A363" s="2" t="s">
        <v>34</v>
      </c>
      <c r="B363" s="1" t="s">
        <v>367</v>
      </c>
      <c r="C363" s="2" t="s">
        <v>377</v>
      </c>
      <c r="D363" s="2" t="s">
        <v>4</v>
      </c>
      <c r="E363" s="2" t="s">
        <v>6</v>
      </c>
      <c r="F363" s="1">
        <v>1235.53584946469</v>
      </c>
    </row>
    <row r="364" spans="1:6" ht="13" hidden="1">
      <c r="A364" s="2" t="s">
        <v>35</v>
      </c>
      <c r="B364" s="1" t="s">
        <v>368</v>
      </c>
      <c r="C364" s="2" t="s">
        <v>377</v>
      </c>
      <c r="D364" s="2" t="s">
        <v>4</v>
      </c>
      <c r="E364" s="2" t="s">
        <v>6</v>
      </c>
      <c r="F364" s="1">
        <v>1119.83409865205</v>
      </c>
    </row>
    <row r="365" spans="1:6" ht="13" hidden="1">
      <c r="A365" s="2" t="s">
        <v>3</v>
      </c>
      <c r="B365" s="1" t="s">
        <v>336</v>
      </c>
      <c r="C365" s="2" t="s">
        <v>378</v>
      </c>
      <c r="D365" s="2" t="s">
        <v>4</v>
      </c>
      <c r="E365" s="2" t="s">
        <v>6</v>
      </c>
      <c r="F365" s="1">
        <v>1236.6677071322899</v>
      </c>
    </row>
    <row r="366" spans="1:6" ht="13" hidden="1">
      <c r="A366" s="2" t="s">
        <v>4</v>
      </c>
      <c r="B366" s="1" t="s">
        <v>337</v>
      </c>
      <c r="C366" s="2" t="s">
        <v>378</v>
      </c>
      <c r="D366" s="2" t="s">
        <v>4</v>
      </c>
      <c r="E366" s="2" t="s">
        <v>6</v>
      </c>
      <c r="F366" s="1">
        <v>1006.01498469872</v>
      </c>
    </row>
    <row r="367" spans="1:6" ht="13" hidden="1">
      <c r="A367" s="2" t="s">
        <v>5</v>
      </c>
      <c r="B367" s="1" t="s">
        <v>338</v>
      </c>
      <c r="C367" s="2" t="s">
        <v>378</v>
      </c>
      <c r="D367" s="2" t="s">
        <v>4</v>
      </c>
      <c r="E367" s="2" t="s">
        <v>6</v>
      </c>
      <c r="F367" s="1">
        <v>1498.5967203855</v>
      </c>
    </row>
    <row r="368" spans="1:6" ht="13" hidden="1">
      <c r="A368" s="2" t="s">
        <v>6</v>
      </c>
      <c r="B368" s="1" t="s">
        <v>339</v>
      </c>
      <c r="C368" s="2" t="s">
        <v>378</v>
      </c>
      <c r="D368" s="2" t="s">
        <v>4</v>
      </c>
      <c r="E368" s="2" t="s">
        <v>6</v>
      </c>
      <c r="F368" s="1">
        <v>845.28887165568096</v>
      </c>
    </row>
    <row r="369" spans="1:6" ht="13">
      <c r="A369" s="2" t="s">
        <v>7</v>
      </c>
      <c r="B369" s="1" t="s">
        <v>340</v>
      </c>
      <c r="C369" s="2" t="s">
        <v>378</v>
      </c>
      <c r="D369" s="2" t="s">
        <v>4</v>
      </c>
      <c r="E369" s="2" t="s">
        <v>6</v>
      </c>
      <c r="F369" s="1">
        <v>1329.6398891966801</v>
      </c>
    </row>
    <row r="370" spans="1:6" ht="13" hidden="1">
      <c r="A370" s="2" t="s">
        <v>8</v>
      </c>
      <c r="B370" s="1" t="s">
        <v>341</v>
      </c>
      <c r="C370" s="2" t="s">
        <v>378</v>
      </c>
      <c r="D370" s="2" t="s">
        <v>4</v>
      </c>
      <c r="E370" s="2" t="s">
        <v>6</v>
      </c>
      <c r="F370" s="1">
        <v>875.67791633562501</v>
      </c>
    </row>
    <row r="371" spans="1:6" ht="13" hidden="1">
      <c r="A371" s="2" t="s">
        <v>9</v>
      </c>
      <c r="B371" s="1" t="s">
        <v>342</v>
      </c>
      <c r="C371" s="2" t="s">
        <v>378</v>
      </c>
      <c r="D371" s="2" t="s">
        <v>4</v>
      </c>
      <c r="E371" s="2" t="s">
        <v>6</v>
      </c>
      <c r="F371" s="1">
        <v>925.10107585828803</v>
      </c>
    </row>
    <row r="372" spans="1:6" ht="13" hidden="1">
      <c r="A372" s="2" t="s">
        <v>10</v>
      </c>
      <c r="B372" s="1" t="s">
        <v>343</v>
      </c>
      <c r="C372" s="2" t="s">
        <v>378</v>
      </c>
      <c r="D372" s="2" t="s">
        <v>4</v>
      </c>
      <c r="E372" s="2" t="s">
        <v>6</v>
      </c>
      <c r="F372" s="1">
        <v>964.08000990293704</v>
      </c>
    </row>
    <row r="373" spans="1:6" ht="13" hidden="1">
      <c r="A373" s="2" t="s">
        <v>11</v>
      </c>
      <c r="B373" s="1" t="s">
        <v>344</v>
      </c>
      <c r="C373" s="2" t="s">
        <v>378</v>
      </c>
      <c r="D373" s="2" t="s">
        <v>4</v>
      </c>
      <c r="E373" s="2" t="s">
        <v>6</v>
      </c>
      <c r="F373" s="1">
        <v>1534.8089147583701</v>
      </c>
    </row>
    <row r="374" spans="1:6" ht="13" hidden="1">
      <c r="A374" s="2" t="s">
        <v>12</v>
      </c>
      <c r="B374" s="1" t="s">
        <v>345</v>
      </c>
      <c r="C374" s="2" t="s">
        <v>378</v>
      </c>
      <c r="D374" s="2" t="s">
        <v>4</v>
      </c>
      <c r="E374" s="2" t="s">
        <v>6</v>
      </c>
      <c r="F374" s="1">
        <v>1855.47644296319</v>
      </c>
    </row>
    <row r="375" spans="1:6" ht="13" hidden="1">
      <c r="A375" s="2" t="s">
        <v>13</v>
      </c>
      <c r="B375" s="1" t="s">
        <v>346</v>
      </c>
      <c r="C375" s="2" t="s">
        <v>378</v>
      </c>
      <c r="D375" s="2" t="s">
        <v>4</v>
      </c>
      <c r="E375" s="2" t="s">
        <v>6</v>
      </c>
      <c r="F375" s="1">
        <v>1338.77860117921</v>
      </c>
    </row>
    <row r="376" spans="1:6" ht="13" hidden="1">
      <c r="A376" s="2" t="s">
        <v>14</v>
      </c>
      <c r="B376" s="1" t="s">
        <v>347</v>
      </c>
      <c r="C376" s="2" t="s">
        <v>378</v>
      </c>
      <c r="D376" s="2" t="s">
        <v>4</v>
      </c>
      <c r="E376" s="2" t="s">
        <v>6</v>
      </c>
      <c r="F376" s="1">
        <v>1168.7573683451701</v>
      </c>
    </row>
    <row r="377" spans="1:6" ht="13" hidden="1">
      <c r="A377" s="2" t="s">
        <v>15</v>
      </c>
      <c r="B377" s="1" t="s">
        <v>348</v>
      </c>
      <c r="C377" s="2" t="s">
        <v>378</v>
      </c>
      <c r="D377" s="2" t="s">
        <v>4</v>
      </c>
      <c r="E377" s="2" t="s">
        <v>6</v>
      </c>
      <c r="F377" s="1">
        <v>922.24032137564404</v>
      </c>
    </row>
    <row r="378" spans="1:6" ht="13" hidden="1">
      <c r="A378" s="2" t="s">
        <v>16</v>
      </c>
      <c r="B378" s="1" t="s">
        <v>349</v>
      </c>
      <c r="C378" s="2" t="s">
        <v>378</v>
      </c>
      <c r="D378" s="2" t="s">
        <v>4</v>
      </c>
      <c r="E378" s="2" t="s">
        <v>6</v>
      </c>
      <c r="F378" s="1">
        <v>1058.72388481084</v>
      </c>
    </row>
    <row r="379" spans="1:6" ht="13" hidden="1">
      <c r="A379" s="2" t="s">
        <v>17</v>
      </c>
      <c r="B379" s="1" t="s">
        <v>350</v>
      </c>
      <c r="C379" s="2" t="s">
        <v>378</v>
      </c>
      <c r="D379" s="2" t="s">
        <v>4</v>
      </c>
      <c r="E379" s="2" t="s">
        <v>6</v>
      </c>
      <c r="F379" s="1">
        <v>1273.9094754119101</v>
      </c>
    </row>
    <row r="380" spans="1:6" ht="13" hidden="1">
      <c r="A380" s="2" t="s">
        <v>18</v>
      </c>
      <c r="B380" s="1" t="s">
        <v>351</v>
      </c>
      <c r="C380" s="2" t="s">
        <v>378</v>
      </c>
      <c r="D380" s="2" t="s">
        <v>4</v>
      </c>
      <c r="E380" s="2" t="s">
        <v>6</v>
      </c>
      <c r="F380" s="1">
        <v>1360.93887036614</v>
      </c>
    </row>
    <row r="381" spans="1:6" ht="13" hidden="1">
      <c r="A381" s="2" t="s">
        <v>19</v>
      </c>
      <c r="B381" s="1" t="s">
        <v>352</v>
      </c>
      <c r="C381" s="2" t="s">
        <v>378</v>
      </c>
      <c r="D381" s="2" t="s">
        <v>4</v>
      </c>
      <c r="E381" s="2" t="s">
        <v>6</v>
      </c>
      <c r="F381" s="1">
        <v>1040.14504014504</v>
      </c>
    </row>
    <row r="382" spans="1:6" ht="13" hidden="1">
      <c r="A382" s="2" t="s">
        <v>20</v>
      </c>
      <c r="B382" s="1" t="s">
        <v>353</v>
      </c>
      <c r="C382" s="2" t="s">
        <v>378</v>
      </c>
      <c r="D382" s="2" t="s">
        <v>4</v>
      </c>
      <c r="E382" s="2" t="s">
        <v>6</v>
      </c>
      <c r="F382" s="1">
        <v>1237.1075112139699</v>
      </c>
    </row>
    <row r="383" spans="1:6" ht="13" hidden="1">
      <c r="A383" s="2" t="s">
        <v>21</v>
      </c>
      <c r="B383" s="1" t="s">
        <v>354</v>
      </c>
      <c r="C383" s="2" t="s">
        <v>378</v>
      </c>
      <c r="D383" s="2" t="s">
        <v>4</v>
      </c>
      <c r="E383" s="2" t="s">
        <v>6</v>
      </c>
      <c r="F383" s="1">
        <v>647.89782791087896</v>
      </c>
    </row>
    <row r="384" spans="1:6" ht="13" hidden="1">
      <c r="A384" s="2" t="s">
        <v>22</v>
      </c>
      <c r="B384" s="1" t="s">
        <v>355</v>
      </c>
      <c r="C384" s="2" t="s">
        <v>378</v>
      </c>
      <c r="D384" s="2" t="s">
        <v>4</v>
      </c>
      <c r="E384" s="2" t="s">
        <v>6</v>
      </c>
      <c r="F384" s="1">
        <v>867.40881919778201</v>
      </c>
    </row>
    <row r="385" spans="1:6" ht="13" hidden="1">
      <c r="A385" s="2" t="s">
        <v>23</v>
      </c>
      <c r="B385" s="1" t="s">
        <v>356</v>
      </c>
      <c r="C385" s="2" t="s">
        <v>378</v>
      </c>
      <c r="D385" s="2" t="s">
        <v>4</v>
      </c>
      <c r="E385" s="2" t="s">
        <v>6</v>
      </c>
      <c r="F385" s="1">
        <v>1029.78774005589</v>
      </c>
    </row>
    <row r="386" spans="1:6" ht="13" hidden="1">
      <c r="A386" s="2" t="s">
        <v>24</v>
      </c>
      <c r="B386" s="1" t="s">
        <v>357</v>
      </c>
      <c r="C386" s="2" t="s">
        <v>378</v>
      </c>
      <c r="D386" s="2" t="s">
        <v>4</v>
      </c>
      <c r="E386" s="2" t="s">
        <v>6</v>
      </c>
      <c r="F386" s="1">
        <v>1660.8638015496299</v>
      </c>
    </row>
    <row r="387" spans="1:6" ht="13" hidden="1">
      <c r="A387" s="2" t="s">
        <v>25</v>
      </c>
      <c r="B387" s="1" t="s">
        <v>358</v>
      </c>
      <c r="C387" s="2" t="s">
        <v>378</v>
      </c>
      <c r="D387" s="2" t="s">
        <v>4</v>
      </c>
      <c r="E387" s="2" t="s">
        <v>6</v>
      </c>
      <c r="F387" s="1">
        <v>1148.92484822098</v>
      </c>
    </row>
    <row r="388" spans="1:6" ht="13" hidden="1">
      <c r="A388" s="2" t="s">
        <v>26</v>
      </c>
      <c r="B388" s="1" t="s">
        <v>359</v>
      </c>
      <c r="C388" s="2" t="s">
        <v>378</v>
      </c>
      <c r="D388" s="2" t="s">
        <v>4</v>
      </c>
      <c r="E388" s="2" t="s">
        <v>6</v>
      </c>
      <c r="F388" s="1">
        <v>1114.6154397534201</v>
      </c>
    </row>
    <row r="389" spans="1:6" ht="13" hidden="1">
      <c r="A389" s="2" t="s">
        <v>27</v>
      </c>
      <c r="B389" s="1" t="s">
        <v>360</v>
      </c>
      <c r="C389" s="2" t="s">
        <v>378</v>
      </c>
      <c r="D389" s="2" t="s">
        <v>4</v>
      </c>
      <c r="E389" s="2" t="s">
        <v>6</v>
      </c>
      <c r="F389" s="1">
        <v>1021.03485337018</v>
      </c>
    </row>
    <row r="390" spans="1:6" ht="13" hidden="1">
      <c r="A390" s="2" t="s">
        <v>28</v>
      </c>
      <c r="B390" s="1" t="s">
        <v>361</v>
      </c>
      <c r="C390" s="2" t="s">
        <v>378</v>
      </c>
      <c r="D390" s="2" t="s">
        <v>4</v>
      </c>
      <c r="E390" s="2" t="s">
        <v>6</v>
      </c>
      <c r="F390" s="1">
        <v>783.67404833247599</v>
      </c>
    </row>
    <row r="391" spans="1:6" ht="13" hidden="1">
      <c r="A391" s="2" t="s">
        <v>29</v>
      </c>
      <c r="B391" s="1" t="s">
        <v>362</v>
      </c>
      <c r="C391" s="2" t="s">
        <v>378</v>
      </c>
      <c r="D391" s="2" t="s">
        <v>4</v>
      </c>
      <c r="E391" s="2" t="s">
        <v>6</v>
      </c>
      <c r="F391" s="1">
        <v>1153.74085807032</v>
      </c>
    </row>
    <row r="392" spans="1:6" ht="13" hidden="1">
      <c r="A392" s="2" t="s">
        <v>30</v>
      </c>
      <c r="B392" s="1" t="s">
        <v>363</v>
      </c>
      <c r="C392" s="2" t="s">
        <v>378</v>
      </c>
      <c r="D392" s="2" t="s">
        <v>4</v>
      </c>
      <c r="E392" s="2" t="s">
        <v>6</v>
      </c>
      <c r="F392" s="1">
        <v>1605.9710656586999</v>
      </c>
    </row>
    <row r="393" spans="1:6" ht="13" hidden="1">
      <c r="A393" s="2" t="s">
        <v>31</v>
      </c>
      <c r="B393" s="1" t="s">
        <v>364</v>
      </c>
      <c r="C393" s="2" t="s">
        <v>378</v>
      </c>
      <c r="D393" s="2" t="s">
        <v>4</v>
      </c>
      <c r="E393" s="2" t="s">
        <v>6</v>
      </c>
      <c r="F393" s="1">
        <v>1199.9430857034399</v>
      </c>
    </row>
    <row r="394" spans="1:6" ht="13" hidden="1">
      <c r="A394" s="2" t="s">
        <v>32</v>
      </c>
      <c r="B394" s="1" t="s">
        <v>365</v>
      </c>
      <c r="C394" s="2" t="s">
        <v>378</v>
      </c>
      <c r="D394" s="2" t="s">
        <v>4</v>
      </c>
      <c r="E394" s="2" t="s">
        <v>6</v>
      </c>
      <c r="F394" s="1">
        <v>1341.49211579195</v>
      </c>
    </row>
    <row r="395" spans="1:6" ht="13" hidden="1">
      <c r="A395" s="2" t="s">
        <v>33</v>
      </c>
      <c r="B395" s="1" t="s">
        <v>366</v>
      </c>
      <c r="C395" s="2" t="s">
        <v>378</v>
      </c>
      <c r="D395" s="2" t="s">
        <v>4</v>
      </c>
      <c r="E395" s="2" t="s">
        <v>6</v>
      </c>
      <c r="F395" s="1">
        <v>1362.4657306637901</v>
      </c>
    </row>
    <row r="396" spans="1:6" ht="13" hidden="1">
      <c r="A396" s="2" t="s">
        <v>34</v>
      </c>
      <c r="B396" s="1" t="s">
        <v>367</v>
      </c>
      <c r="C396" s="2" t="s">
        <v>378</v>
      </c>
      <c r="D396" s="2" t="s">
        <v>4</v>
      </c>
      <c r="E396" s="2" t="s">
        <v>6</v>
      </c>
      <c r="F396" s="1">
        <v>1177.5288249243599</v>
      </c>
    </row>
    <row r="397" spans="1:6" ht="13" hidden="1">
      <c r="A397" s="2" t="s">
        <v>35</v>
      </c>
      <c r="B397" s="1" t="s">
        <v>368</v>
      </c>
      <c r="C397" s="2" t="s">
        <v>378</v>
      </c>
      <c r="D397" s="2" t="s">
        <v>4</v>
      </c>
      <c r="E397" s="2" t="s">
        <v>6</v>
      </c>
      <c r="F397" s="1">
        <v>858.66443274293897</v>
      </c>
    </row>
    <row r="398" spans="1:6" ht="13" hidden="1">
      <c r="A398" s="2" t="s">
        <v>3</v>
      </c>
      <c r="B398" s="1" t="s">
        <v>336</v>
      </c>
      <c r="C398" s="2" t="s">
        <v>379</v>
      </c>
      <c r="D398" s="2" t="s">
        <v>4</v>
      </c>
      <c r="E398" s="2" t="s">
        <v>6</v>
      </c>
      <c r="F398" s="1">
        <v>1226.36197298973</v>
      </c>
    </row>
    <row r="399" spans="1:6" ht="13" hidden="1">
      <c r="A399" s="2" t="s">
        <v>4</v>
      </c>
      <c r="B399" s="1" t="s">
        <v>337</v>
      </c>
      <c r="C399" s="2" t="s">
        <v>379</v>
      </c>
      <c r="D399" s="2" t="s">
        <v>4</v>
      </c>
      <c r="E399" s="2" t="s">
        <v>6</v>
      </c>
      <c r="F399" s="1">
        <v>899.96896658735898</v>
      </c>
    </row>
    <row r="400" spans="1:6" ht="13" hidden="1">
      <c r="A400" s="2" t="s">
        <v>5</v>
      </c>
      <c r="B400" s="1" t="s">
        <v>338</v>
      </c>
      <c r="C400" s="2" t="s">
        <v>379</v>
      </c>
      <c r="D400" s="2" t="s">
        <v>4</v>
      </c>
      <c r="E400" s="2" t="s">
        <v>6</v>
      </c>
      <c r="F400" s="1">
        <v>1337.4982741957799</v>
      </c>
    </row>
    <row r="401" spans="1:6" ht="13" hidden="1">
      <c r="A401" s="2" t="s">
        <v>6</v>
      </c>
      <c r="B401" s="1" t="s">
        <v>339</v>
      </c>
      <c r="C401" s="2" t="s">
        <v>379</v>
      </c>
      <c r="D401" s="2" t="s">
        <v>4</v>
      </c>
      <c r="E401" s="2" t="s">
        <v>6</v>
      </c>
      <c r="F401" s="1">
        <v>936.40265314085104</v>
      </c>
    </row>
    <row r="402" spans="1:6" ht="13">
      <c r="A402" s="2" t="s">
        <v>7</v>
      </c>
      <c r="B402" s="1" t="s">
        <v>340</v>
      </c>
      <c r="C402" s="2" t="s">
        <v>379</v>
      </c>
      <c r="D402" s="2" t="s">
        <v>4</v>
      </c>
      <c r="E402" s="2" t="s">
        <v>6</v>
      </c>
      <c r="F402" s="1">
        <v>1471.2166534399601</v>
      </c>
    </row>
    <row r="403" spans="1:6" ht="13" hidden="1">
      <c r="A403" s="2" t="s">
        <v>8</v>
      </c>
      <c r="B403" s="1" t="s">
        <v>341</v>
      </c>
      <c r="C403" s="2" t="s">
        <v>379</v>
      </c>
      <c r="D403" s="2" t="s">
        <v>4</v>
      </c>
      <c r="E403" s="2" t="s">
        <v>6</v>
      </c>
      <c r="F403" s="1">
        <v>1217.22053869204</v>
      </c>
    </row>
    <row r="404" spans="1:6" ht="13" hidden="1">
      <c r="A404" s="2" t="s">
        <v>9</v>
      </c>
      <c r="B404" s="1" t="s">
        <v>342</v>
      </c>
      <c r="C404" s="2" t="s">
        <v>379</v>
      </c>
      <c r="D404" s="2" t="s">
        <v>4</v>
      </c>
      <c r="E404" s="2" t="s">
        <v>6</v>
      </c>
      <c r="F404" s="1">
        <v>794.75738984941404</v>
      </c>
    </row>
    <row r="405" spans="1:6" ht="13" hidden="1">
      <c r="A405" s="2" t="s">
        <v>10</v>
      </c>
      <c r="B405" s="1" t="s">
        <v>343</v>
      </c>
      <c r="C405" s="2" t="s">
        <v>379</v>
      </c>
      <c r="D405" s="2" t="s">
        <v>4</v>
      </c>
      <c r="E405" s="2" t="s">
        <v>6</v>
      </c>
      <c r="F405" s="1">
        <v>1035.88148061993</v>
      </c>
    </row>
    <row r="406" spans="1:6" ht="13" hidden="1">
      <c r="A406" s="2" t="s">
        <v>11</v>
      </c>
      <c r="B406" s="1" t="s">
        <v>344</v>
      </c>
      <c r="C406" s="2" t="s">
        <v>379</v>
      </c>
      <c r="D406" s="2" t="s">
        <v>4</v>
      </c>
      <c r="E406" s="2" t="s">
        <v>6</v>
      </c>
      <c r="F406" s="1">
        <v>1418.15171724429</v>
      </c>
    </row>
    <row r="407" spans="1:6" ht="13" hidden="1">
      <c r="A407" s="2" t="s">
        <v>12</v>
      </c>
      <c r="B407" s="1" t="s">
        <v>345</v>
      </c>
      <c r="C407" s="2" t="s">
        <v>379</v>
      </c>
      <c r="D407" s="2" t="s">
        <v>4</v>
      </c>
      <c r="E407" s="2" t="s">
        <v>6</v>
      </c>
      <c r="F407" s="1">
        <v>1754.82373784318</v>
      </c>
    </row>
    <row r="408" spans="1:6" ht="13" hidden="1">
      <c r="A408" s="2" t="s">
        <v>13</v>
      </c>
      <c r="B408" s="1" t="s">
        <v>346</v>
      </c>
      <c r="C408" s="2" t="s">
        <v>379</v>
      </c>
      <c r="D408" s="2" t="s">
        <v>4</v>
      </c>
      <c r="E408" s="2" t="s">
        <v>6</v>
      </c>
      <c r="F408" s="1">
        <v>1174.72319740751</v>
      </c>
    </row>
    <row r="409" spans="1:6" ht="13" hidden="1">
      <c r="A409" s="2" t="s">
        <v>14</v>
      </c>
      <c r="B409" s="1" t="s">
        <v>347</v>
      </c>
      <c r="C409" s="2" t="s">
        <v>379</v>
      </c>
      <c r="D409" s="2" t="s">
        <v>4</v>
      </c>
      <c r="E409" s="2" t="s">
        <v>6</v>
      </c>
      <c r="F409" s="1">
        <v>1131.0921719791199</v>
      </c>
    </row>
    <row r="410" spans="1:6" ht="13" hidden="1">
      <c r="A410" s="2" t="s">
        <v>15</v>
      </c>
      <c r="B410" s="1" t="s">
        <v>348</v>
      </c>
      <c r="C410" s="2" t="s">
        <v>379</v>
      </c>
      <c r="D410" s="2" t="s">
        <v>4</v>
      </c>
      <c r="E410" s="2" t="s">
        <v>6</v>
      </c>
      <c r="F410" s="1">
        <v>900.149616148733</v>
      </c>
    </row>
    <row r="411" spans="1:6" ht="13" hidden="1">
      <c r="A411" s="2" t="s">
        <v>16</v>
      </c>
      <c r="B411" s="1" t="s">
        <v>349</v>
      </c>
      <c r="C411" s="2" t="s">
        <v>379</v>
      </c>
      <c r="D411" s="2" t="s">
        <v>4</v>
      </c>
      <c r="E411" s="2" t="s">
        <v>6</v>
      </c>
      <c r="F411" s="1">
        <v>1120.3822693623399</v>
      </c>
    </row>
    <row r="412" spans="1:6" ht="13" hidden="1">
      <c r="A412" s="2" t="s">
        <v>17</v>
      </c>
      <c r="B412" s="1" t="s">
        <v>350</v>
      </c>
      <c r="C412" s="2" t="s">
        <v>379</v>
      </c>
      <c r="D412" s="2" t="s">
        <v>4</v>
      </c>
      <c r="E412" s="2" t="s">
        <v>6</v>
      </c>
      <c r="F412" s="1">
        <v>1157.6451494287901</v>
      </c>
    </row>
    <row r="413" spans="1:6" ht="13" hidden="1">
      <c r="A413" s="2" t="s">
        <v>18</v>
      </c>
      <c r="B413" s="1" t="s">
        <v>351</v>
      </c>
      <c r="C413" s="2" t="s">
        <v>379</v>
      </c>
      <c r="D413" s="2" t="s">
        <v>4</v>
      </c>
      <c r="E413" s="2" t="s">
        <v>6</v>
      </c>
      <c r="F413" s="1">
        <v>1319.28964435076</v>
      </c>
    </row>
    <row r="414" spans="1:6" ht="13" hidden="1">
      <c r="A414" s="2" t="s">
        <v>19</v>
      </c>
      <c r="B414" s="1" t="s">
        <v>352</v>
      </c>
      <c r="C414" s="2" t="s">
        <v>379</v>
      </c>
      <c r="D414" s="2" t="s">
        <v>4</v>
      </c>
      <c r="E414" s="2" t="s">
        <v>6</v>
      </c>
      <c r="F414" s="1">
        <v>1050.1627012635799</v>
      </c>
    </row>
    <row r="415" spans="1:6" ht="13" hidden="1">
      <c r="A415" s="2" t="s">
        <v>20</v>
      </c>
      <c r="B415" s="1" t="s">
        <v>353</v>
      </c>
      <c r="C415" s="2" t="s">
        <v>379</v>
      </c>
      <c r="D415" s="2" t="s">
        <v>4</v>
      </c>
      <c r="E415" s="2" t="s">
        <v>6</v>
      </c>
      <c r="F415" s="1">
        <v>1072.9125163640499</v>
      </c>
    </row>
    <row r="416" spans="1:6" ht="13" hidden="1">
      <c r="A416" s="2" t="s">
        <v>21</v>
      </c>
      <c r="B416" s="1" t="s">
        <v>354</v>
      </c>
      <c r="C416" s="2" t="s">
        <v>379</v>
      </c>
      <c r="D416" s="2" t="s">
        <v>4</v>
      </c>
      <c r="E416" s="2" t="s">
        <v>6</v>
      </c>
      <c r="F416" s="1">
        <v>988.84618989596004</v>
      </c>
    </row>
    <row r="417" spans="1:6" ht="13" hidden="1">
      <c r="A417" s="2" t="s">
        <v>22</v>
      </c>
      <c r="B417" s="1" t="s">
        <v>355</v>
      </c>
      <c r="C417" s="2" t="s">
        <v>379</v>
      </c>
      <c r="D417" s="2" t="s">
        <v>4</v>
      </c>
      <c r="E417" s="2" t="s">
        <v>6</v>
      </c>
      <c r="F417" s="1">
        <v>1052.68929217611</v>
      </c>
    </row>
    <row r="418" spans="1:6" ht="13" hidden="1">
      <c r="A418" s="2" t="s">
        <v>23</v>
      </c>
      <c r="B418" s="1" t="s">
        <v>356</v>
      </c>
      <c r="C418" s="2" t="s">
        <v>379</v>
      </c>
      <c r="D418" s="2" t="s">
        <v>4</v>
      </c>
      <c r="E418" s="2" t="s">
        <v>6</v>
      </c>
      <c r="F418" s="1">
        <v>1058.9693642642101</v>
      </c>
    </row>
    <row r="419" spans="1:6" ht="13" hidden="1">
      <c r="A419" s="2" t="s">
        <v>24</v>
      </c>
      <c r="B419" s="1" t="s">
        <v>357</v>
      </c>
      <c r="C419" s="2" t="s">
        <v>379</v>
      </c>
      <c r="D419" s="2" t="s">
        <v>4</v>
      </c>
      <c r="E419" s="2" t="s">
        <v>6</v>
      </c>
      <c r="F419" s="1">
        <v>1582.9391802121199</v>
      </c>
    </row>
    <row r="420" spans="1:6" ht="13" hidden="1">
      <c r="A420" s="2" t="s">
        <v>25</v>
      </c>
      <c r="B420" s="1" t="s">
        <v>358</v>
      </c>
      <c r="C420" s="2" t="s">
        <v>379</v>
      </c>
      <c r="D420" s="2" t="s">
        <v>4</v>
      </c>
      <c r="E420" s="2" t="s">
        <v>6</v>
      </c>
      <c r="F420" s="1">
        <v>1207.75835266544</v>
      </c>
    </row>
    <row r="421" spans="1:6" ht="13" hidden="1">
      <c r="A421" s="2" t="s">
        <v>26</v>
      </c>
      <c r="B421" s="1" t="s">
        <v>359</v>
      </c>
      <c r="C421" s="2" t="s">
        <v>379</v>
      </c>
      <c r="D421" s="2" t="s">
        <v>4</v>
      </c>
      <c r="E421" s="2" t="s">
        <v>6</v>
      </c>
      <c r="F421" s="1">
        <v>1030.11940830512</v>
      </c>
    </row>
    <row r="422" spans="1:6" ht="13" hidden="1">
      <c r="A422" s="2" t="s">
        <v>27</v>
      </c>
      <c r="B422" s="1" t="s">
        <v>360</v>
      </c>
      <c r="C422" s="2" t="s">
        <v>379</v>
      </c>
      <c r="D422" s="2" t="s">
        <v>4</v>
      </c>
      <c r="E422" s="2" t="s">
        <v>6</v>
      </c>
      <c r="F422" s="1">
        <v>945.93016466191796</v>
      </c>
    </row>
    <row r="423" spans="1:6" ht="13" hidden="1">
      <c r="A423" s="2" t="s">
        <v>28</v>
      </c>
      <c r="B423" s="1" t="s">
        <v>361</v>
      </c>
      <c r="C423" s="2" t="s">
        <v>379</v>
      </c>
      <c r="D423" s="2" t="s">
        <v>4</v>
      </c>
      <c r="E423" s="2" t="s">
        <v>6</v>
      </c>
      <c r="F423" s="1">
        <v>762.65184943073496</v>
      </c>
    </row>
    <row r="424" spans="1:6" ht="13" hidden="1">
      <c r="A424" s="2" t="s">
        <v>29</v>
      </c>
      <c r="B424" s="1" t="s">
        <v>362</v>
      </c>
      <c r="C424" s="2" t="s">
        <v>379</v>
      </c>
      <c r="D424" s="2" t="s">
        <v>4</v>
      </c>
      <c r="E424" s="2" t="s">
        <v>6</v>
      </c>
      <c r="F424" s="1">
        <v>1315.40428189465</v>
      </c>
    </row>
    <row r="425" spans="1:6" ht="13" hidden="1">
      <c r="A425" s="2" t="s">
        <v>30</v>
      </c>
      <c r="B425" s="1" t="s">
        <v>363</v>
      </c>
      <c r="C425" s="2" t="s">
        <v>379</v>
      </c>
      <c r="D425" s="2" t="s">
        <v>4</v>
      </c>
      <c r="E425" s="2" t="s">
        <v>6</v>
      </c>
      <c r="F425" s="1">
        <v>1538.0059230009899</v>
      </c>
    </row>
    <row r="426" spans="1:6" ht="13" hidden="1">
      <c r="A426" s="2" t="s">
        <v>31</v>
      </c>
      <c r="B426" s="1" t="s">
        <v>364</v>
      </c>
      <c r="C426" s="2" t="s">
        <v>379</v>
      </c>
      <c r="D426" s="2" t="s">
        <v>4</v>
      </c>
      <c r="E426" s="2" t="s">
        <v>6</v>
      </c>
      <c r="F426" s="1">
        <v>1162.21680915763</v>
      </c>
    </row>
    <row r="427" spans="1:6" ht="13" hidden="1">
      <c r="A427" s="2" t="s">
        <v>32</v>
      </c>
      <c r="B427" s="1" t="s">
        <v>365</v>
      </c>
      <c r="C427" s="2" t="s">
        <v>379</v>
      </c>
      <c r="D427" s="2" t="s">
        <v>4</v>
      </c>
      <c r="E427" s="2" t="s">
        <v>6</v>
      </c>
      <c r="F427" s="1">
        <v>1481.0045074050199</v>
      </c>
    </row>
    <row r="428" spans="1:6" ht="13" hidden="1">
      <c r="A428" s="2" t="s">
        <v>33</v>
      </c>
      <c r="B428" s="1" t="s">
        <v>366</v>
      </c>
      <c r="C428" s="2" t="s">
        <v>379</v>
      </c>
      <c r="D428" s="2" t="s">
        <v>4</v>
      </c>
      <c r="E428" s="2" t="s">
        <v>6</v>
      </c>
      <c r="F428" s="1">
        <v>1329.10994983569</v>
      </c>
    </row>
    <row r="429" spans="1:6" ht="13" hidden="1">
      <c r="A429" s="2" t="s">
        <v>34</v>
      </c>
      <c r="B429" s="1" t="s">
        <v>367</v>
      </c>
      <c r="C429" s="2" t="s">
        <v>379</v>
      </c>
      <c r="D429" s="2" t="s">
        <v>4</v>
      </c>
      <c r="E429" s="2" t="s">
        <v>6</v>
      </c>
      <c r="F429" s="1">
        <v>1366.6755817063399</v>
      </c>
    </row>
    <row r="430" spans="1:6" ht="13" hidden="1">
      <c r="A430" s="2" t="s">
        <v>35</v>
      </c>
      <c r="B430" s="1" t="s">
        <v>368</v>
      </c>
      <c r="C430" s="2" t="s">
        <v>379</v>
      </c>
      <c r="D430" s="2" t="s">
        <v>4</v>
      </c>
      <c r="E430" s="2" t="s">
        <v>6</v>
      </c>
      <c r="F430" s="1">
        <v>1023.86954221517</v>
      </c>
    </row>
    <row r="431" spans="1:6" ht="13" hidden="1">
      <c r="A431" s="2" t="s">
        <v>3</v>
      </c>
      <c r="B431" s="1" t="s">
        <v>336</v>
      </c>
      <c r="C431" s="2" t="s">
        <v>284</v>
      </c>
      <c r="D431" s="2" t="s">
        <v>4</v>
      </c>
      <c r="E431" s="2" t="s">
        <v>6</v>
      </c>
      <c r="F431" s="1">
        <v>1203.6970353781501</v>
      </c>
    </row>
    <row r="432" spans="1:6" ht="13" hidden="1">
      <c r="A432" s="2" t="s">
        <v>4</v>
      </c>
      <c r="B432" s="1" t="s">
        <v>337</v>
      </c>
      <c r="C432" s="2" t="s">
        <v>284</v>
      </c>
      <c r="D432" s="2" t="s">
        <v>4</v>
      </c>
      <c r="E432" s="2" t="s">
        <v>6</v>
      </c>
      <c r="F432" s="1">
        <v>904.34294927968006</v>
      </c>
    </row>
    <row r="433" spans="1:6" ht="13" hidden="1">
      <c r="A433" s="2" t="s">
        <v>5</v>
      </c>
      <c r="B433" s="1" t="s">
        <v>338</v>
      </c>
      <c r="C433" s="2" t="s">
        <v>284</v>
      </c>
      <c r="D433" s="2" t="s">
        <v>4</v>
      </c>
      <c r="E433" s="2" t="s">
        <v>6</v>
      </c>
      <c r="F433" s="1">
        <v>1229.8505340608201</v>
      </c>
    </row>
    <row r="434" spans="1:6" ht="13" hidden="1">
      <c r="A434" s="2" t="s">
        <v>6</v>
      </c>
      <c r="B434" s="1" t="s">
        <v>339</v>
      </c>
      <c r="C434" s="2" t="s">
        <v>284</v>
      </c>
      <c r="D434" s="2" t="s">
        <v>4</v>
      </c>
      <c r="E434" s="2" t="s">
        <v>6</v>
      </c>
      <c r="F434" s="1">
        <v>1080.59798505037</v>
      </c>
    </row>
    <row r="435" spans="1:6" ht="13">
      <c r="A435" s="2" t="s">
        <v>7</v>
      </c>
      <c r="B435" s="1" t="s">
        <v>340</v>
      </c>
      <c r="C435" s="2" t="s">
        <v>284</v>
      </c>
      <c r="D435" s="2" t="s">
        <v>4</v>
      </c>
      <c r="E435" s="2" t="s">
        <v>6</v>
      </c>
      <c r="F435" s="1">
        <v>1204.0975259090601</v>
      </c>
    </row>
    <row r="436" spans="1:6" ht="13" hidden="1">
      <c r="A436" s="2" t="s">
        <v>8</v>
      </c>
      <c r="B436" s="1" t="s">
        <v>341</v>
      </c>
      <c r="C436" s="2" t="s">
        <v>284</v>
      </c>
      <c r="D436" s="2" t="s">
        <v>4</v>
      </c>
      <c r="E436" s="2" t="s">
        <v>6</v>
      </c>
      <c r="F436" s="1">
        <v>1144.2493489036401</v>
      </c>
    </row>
    <row r="437" spans="1:6" ht="13" hidden="1">
      <c r="A437" s="2" t="s">
        <v>9</v>
      </c>
      <c r="B437" s="1" t="s">
        <v>342</v>
      </c>
      <c r="C437" s="2" t="s">
        <v>284</v>
      </c>
      <c r="D437" s="2" t="s">
        <v>4</v>
      </c>
      <c r="E437" s="2" t="s">
        <v>6</v>
      </c>
      <c r="F437" s="1">
        <v>799.200799200799</v>
      </c>
    </row>
    <row r="438" spans="1:6" ht="13" hidden="1">
      <c r="A438" s="2" t="s">
        <v>10</v>
      </c>
      <c r="B438" s="1" t="s">
        <v>343</v>
      </c>
      <c r="C438" s="2" t="s">
        <v>284</v>
      </c>
      <c r="D438" s="2" t="s">
        <v>4</v>
      </c>
      <c r="E438" s="2" t="s">
        <v>6</v>
      </c>
      <c r="F438" s="1">
        <v>923.90955111133303</v>
      </c>
    </row>
    <row r="439" spans="1:6" ht="13" hidden="1">
      <c r="A439" s="2" t="s">
        <v>11</v>
      </c>
      <c r="B439" s="1" t="s">
        <v>344</v>
      </c>
      <c r="C439" s="2" t="s">
        <v>284</v>
      </c>
      <c r="D439" s="2" t="s">
        <v>4</v>
      </c>
      <c r="E439" s="2" t="s">
        <v>6</v>
      </c>
      <c r="F439" s="1">
        <v>1637.43250583086</v>
      </c>
    </row>
    <row r="440" spans="1:6" ht="13" hidden="1">
      <c r="A440" s="2" t="s">
        <v>12</v>
      </c>
      <c r="B440" s="1" t="s">
        <v>345</v>
      </c>
      <c r="C440" s="2" t="s">
        <v>284</v>
      </c>
      <c r="D440" s="2" t="s">
        <v>4</v>
      </c>
      <c r="E440" s="2" t="s">
        <v>6</v>
      </c>
      <c r="F440" s="1">
        <v>1915.4585599273</v>
      </c>
    </row>
    <row r="441" spans="1:6" ht="13" hidden="1">
      <c r="A441" s="2" t="s">
        <v>13</v>
      </c>
      <c r="B441" s="1" t="s">
        <v>346</v>
      </c>
      <c r="C441" s="2" t="s">
        <v>284</v>
      </c>
      <c r="D441" s="2" t="s">
        <v>4</v>
      </c>
      <c r="E441" s="2" t="s">
        <v>6</v>
      </c>
      <c r="F441" s="1">
        <v>1204.48567077392</v>
      </c>
    </row>
    <row r="442" spans="1:6" ht="13" hidden="1">
      <c r="A442" s="2" t="s">
        <v>14</v>
      </c>
      <c r="B442" s="1" t="s">
        <v>347</v>
      </c>
      <c r="C442" s="2" t="s">
        <v>284</v>
      </c>
      <c r="D442" s="2" t="s">
        <v>4</v>
      </c>
      <c r="E442" s="2" t="s">
        <v>6</v>
      </c>
      <c r="F442" s="1">
        <v>1129.8762070872499</v>
      </c>
    </row>
    <row r="443" spans="1:6" ht="13" hidden="1">
      <c r="A443" s="2" t="s">
        <v>15</v>
      </c>
      <c r="B443" s="1" t="s">
        <v>348</v>
      </c>
      <c r="C443" s="2" t="s">
        <v>284</v>
      </c>
      <c r="D443" s="2" t="s">
        <v>4</v>
      </c>
      <c r="E443" s="2" t="s">
        <v>6</v>
      </c>
      <c r="F443" s="1">
        <v>1026.28190562751</v>
      </c>
    </row>
    <row r="444" spans="1:6" ht="13" hidden="1">
      <c r="A444" s="2" t="s">
        <v>16</v>
      </c>
      <c r="B444" s="1" t="s">
        <v>349</v>
      </c>
      <c r="C444" s="2" t="s">
        <v>284</v>
      </c>
      <c r="D444" s="2" t="s">
        <v>4</v>
      </c>
      <c r="E444" s="2" t="s">
        <v>6</v>
      </c>
      <c r="F444" s="1">
        <v>1092.4273621596899</v>
      </c>
    </row>
    <row r="445" spans="1:6" ht="13" hidden="1">
      <c r="A445" s="2" t="s">
        <v>17</v>
      </c>
      <c r="B445" s="1" t="s">
        <v>350</v>
      </c>
      <c r="C445" s="2" t="s">
        <v>284</v>
      </c>
      <c r="D445" s="2" t="s">
        <v>4</v>
      </c>
      <c r="E445" s="2" t="s">
        <v>6</v>
      </c>
      <c r="F445" s="1">
        <v>1098.5786934411301</v>
      </c>
    </row>
    <row r="446" spans="1:6" ht="13" hidden="1">
      <c r="A446" s="2" t="s">
        <v>18</v>
      </c>
      <c r="B446" s="1" t="s">
        <v>351</v>
      </c>
      <c r="C446" s="2" t="s">
        <v>284</v>
      </c>
      <c r="D446" s="2" t="s">
        <v>4</v>
      </c>
      <c r="E446" s="2" t="s">
        <v>6</v>
      </c>
      <c r="F446" s="1">
        <v>1263.23180667983</v>
      </c>
    </row>
    <row r="447" spans="1:6" ht="13" hidden="1">
      <c r="A447" s="2" t="s">
        <v>19</v>
      </c>
      <c r="B447" s="1" t="s">
        <v>352</v>
      </c>
      <c r="C447" s="2" t="s">
        <v>284</v>
      </c>
      <c r="D447" s="2" t="s">
        <v>4</v>
      </c>
      <c r="E447" s="2" t="s">
        <v>6</v>
      </c>
      <c r="F447" s="1">
        <v>866.86519080571804</v>
      </c>
    </row>
    <row r="448" spans="1:6" ht="13" hidden="1">
      <c r="A448" s="2" t="s">
        <v>20</v>
      </c>
      <c r="B448" s="1" t="s">
        <v>353</v>
      </c>
      <c r="C448" s="2" t="s">
        <v>284</v>
      </c>
      <c r="D448" s="2" t="s">
        <v>4</v>
      </c>
      <c r="E448" s="2" t="s">
        <v>6</v>
      </c>
      <c r="F448" s="1">
        <v>1012.00487154208</v>
      </c>
    </row>
    <row r="449" spans="1:6" ht="13" hidden="1">
      <c r="A449" s="2" t="s">
        <v>21</v>
      </c>
      <c r="B449" s="1" t="s">
        <v>354</v>
      </c>
      <c r="C449" s="2" t="s">
        <v>284</v>
      </c>
      <c r="D449" s="2" t="s">
        <v>4</v>
      </c>
      <c r="E449" s="2" t="s">
        <v>6</v>
      </c>
      <c r="F449" s="1">
        <v>949.30609097918295</v>
      </c>
    </row>
    <row r="450" spans="1:6" ht="13" hidden="1">
      <c r="A450" s="2" t="s">
        <v>22</v>
      </c>
      <c r="B450" s="1" t="s">
        <v>355</v>
      </c>
      <c r="C450" s="2" t="s">
        <v>284</v>
      </c>
      <c r="D450" s="2" t="s">
        <v>4</v>
      </c>
      <c r="E450" s="2" t="s">
        <v>6</v>
      </c>
      <c r="F450" s="1">
        <v>1069.7380527441801</v>
      </c>
    </row>
    <row r="451" spans="1:6" ht="13" hidden="1">
      <c r="A451" s="2" t="s">
        <v>23</v>
      </c>
      <c r="B451" s="1" t="s">
        <v>356</v>
      </c>
      <c r="C451" s="2" t="s">
        <v>284</v>
      </c>
      <c r="D451" s="2" t="s">
        <v>4</v>
      </c>
      <c r="E451" s="2" t="s">
        <v>6</v>
      </c>
      <c r="F451" s="1">
        <v>985.22167487684703</v>
      </c>
    </row>
    <row r="452" spans="1:6" ht="13" hidden="1">
      <c r="A452" s="2" t="s">
        <v>24</v>
      </c>
      <c r="B452" s="1" t="s">
        <v>357</v>
      </c>
      <c r="C452" s="2" t="s">
        <v>284</v>
      </c>
      <c r="D452" s="2" t="s">
        <v>4</v>
      </c>
      <c r="E452" s="2" t="s">
        <v>6</v>
      </c>
      <c r="F452" s="1">
        <v>1506.1059398023399</v>
      </c>
    </row>
    <row r="453" spans="1:6" ht="13" hidden="1">
      <c r="A453" s="2" t="s">
        <v>25</v>
      </c>
      <c r="B453" s="1" t="s">
        <v>358</v>
      </c>
      <c r="C453" s="2" t="s">
        <v>284</v>
      </c>
      <c r="D453" s="2" t="s">
        <v>4</v>
      </c>
      <c r="E453" s="2" t="s">
        <v>6</v>
      </c>
      <c r="F453" s="1">
        <v>1192.8040672663301</v>
      </c>
    </row>
    <row r="454" spans="1:6" ht="13" hidden="1">
      <c r="A454" s="2" t="s">
        <v>26</v>
      </c>
      <c r="B454" s="1" t="s">
        <v>359</v>
      </c>
      <c r="C454" s="2" t="s">
        <v>284</v>
      </c>
      <c r="D454" s="2" t="s">
        <v>4</v>
      </c>
      <c r="E454" s="2" t="s">
        <v>6</v>
      </c>
      <c r="F454" s="1">
        <v>995.56362874209697</v>
      </c>
    </row>
    <row r="455" spans="1:6" ht="13" hidden="1">
      <c r="A455" s="2" t="s">
        <v>27</v>
      </c>
      <c r="B455" s="1" t="s">
        <v>360</v>
      </c>
      <c r="C455" s="2" t="s">
        <v>284</v>
      </c>
      <c r="D455" s="2" t="s">
        <v>4</v>
      </c>
      <c r="E455" s="2" t="s">
        <v>6</v>
      </c>
      <c r="F455" s="1">
        <v>940.38325053229198</v>
      </c>
    </row>
    <row r="456" spans="1:6" ht="13" hidden="1">
      <c r="A456" s="2" t="s">
        <v>28</v>
      </c>
      <c r="B456" s="1" t="s">
        <v>361</v>
      </c>
      <c r="C456" s="2" t="s">
        <v>284</v>
      </c>
      <c r="D456" s="2" t="s">
        <v>4</v>
      </c>
      <c r="E456" s="2" t="s">
        <v>6</v>
      </c>
      <c r="F456" s="1">
        <v>932.45309760918997</v>
      </c>
    </row>
    <row r="457" spans="1:6" ht="13" hidden="1">
      <c r="A457" s="2" t="s">
        <v>29</v>
      </c>
      <c r="B457" s="1" t="s">
        <v>362</v>
      </c>
      <c r="C457" s="2" t="s">
        <v>284</v>
      </c>
      <c r="D457" s="2" t="s">
        <v>4</v>
      </c>
      <c r="E457" s="2" t="s">
        <v>6</v>
      </c>
      <c r="F457" s="1">
        <v>1111.08882693889</v>
      </c>
    </row>
    <row r="458" spans="1:6" ht="13" hidden="1">
      <c r="A458" s="2" t="s">
        <v>30</v>
      </c>
      <c r="B458" s="1" t="s">
        <v>363</v>
      </c>
      <c r="C458" s="2" t="s">
        <v>284</v>
      </c>
      <c r="D458" s="2" t="s">
        <v>4</v>
      </c>
      <c r="E458" s="2" t="s">
        <v>6</v>
      </c>
      <c r="F458" s="1">
        <v>1518.64224551703</v>
      </c>
    </row>
    <row r="459" spans="1:6" ht="13" hidden="1">
      <c r="A459" s="2" t="s">
        <v>31</v>
      </c>
      <c r="B459" s="1" t="s">
        <v>364</v>
      </c>
      <c r="C459" s="2" t="s">
        <v>284</v>
      </c>
      <c r="D459" s="2" t="s">
        <v>4</v>
      </c>
      <c r="E459" s="2" t="s">
        <v>6</v>
      </c>
      <c r="F459" s="1">
        <v>1266.7502483025901</v>
      </c>
    </row>
    <row r="460" spans="1:6" ht="13" hidden="1">
      <c r="A460" s="2" t="s">
        <v>32</v>
      </c>
      <c r="B460" s="1" t="s">
        <v>365</v>
      </c>
      <c r="C460" s="2" t="s">
        <v>284</v>
      </c>
      <c r="D460" s="2" t="s">
        <v>4</v>
      </c>
      <c r="E460" s="2" t="s">
        <v>6</v>
      </c>
      <c r="F460" s="1">
        <v>1329.8494657203</v>
      </c>
    </row>
    <row r="461" spans="1:6" ht="13" hidden="1">
      <c r="A461" s="2" t="s">
        <v>33</v>
      </c>
      <c r="B461" s="1" t="s">
        <v>366</v>
      </c>
      <c r="C461" s="2" t="s">
        <v>284</v>
      </c>
      <c r="D461" s="2" t="s">
        <v>4</v>
      </c>
      <c r="E461" s="2" t="s">
        <v>6</v>
      </c>
      <c r="F461" s="1">
        <v>1375.4501051730899</v>
      </c>
    </row>
    <row r="462" spans="1:6" ht="13" hidden="1">
      <c r="A462" s="2" t="s">
        <v>34</v>
      </c>
      <c r="B462" s="1" t="s">
        <v>367</v>
      </c>
      <c r="C462" s="2" t="s">
        <v>284</v>
      </c>
      <c r="D462" s="2" t="s">
        <v>4</v>
      </c>
      <c r="E462" s="2" t="s">
        <v>6</v>
      </c>
      <c r="F462" s="1">
        <v>1185.1267901721201</v>
      </c>
    </row>
    <row r="463" spans="1:6" ht="13" hidden="1">
      <c r="A463" s="2" t="s">
        <v>35</v>
      </c>
      <c r="B463" s="1" t="s">
        <v>368</v>
      </c>
      <c r="C463" s="2" t="s">
        <v>284</v>
      </c>
      <c r="D463" s="2" t="s">
        <v>4</v>
      </c>
      <c r="E463" s="2" t="s">
        <v>6</v>
      </c>
      <c r="F463" s="1">
        <v>1039.87240829346</v>
      </c>
    </row>
    <row r="464" spans="1:6" ht="13" hidden="1">
      <c r="A464" s="2" t="s">
        <v>3</v>
      </c>
      <c r="B464" s="1" t="s">
        <v>336</v>
      </c>
      <c r="C464" s="2" t="s">
        <v>380</v>
      </c>
      <c r="D464" s="2" t="s">
        <v>4</v>
      </c>
      <c r="E464" s="2" t="s">
        <v>6</v>
      </c>
      <c r="F464" s="1">
        <v>1163.3026467458301</v>
      </c>
    </row>
    <row r="465" spans="1:6" ht="13" hidden="1">
      <c r="A465" s="2" t="s">
        <v>4</v>
      </c>
      <c r="B465" s="1" t="s">
        <v>337</v>
      </c>
      <c r="C465" s="2" t="s">
        <v>380</v>
      </c>
      <c r="D465" s="2" t="s">
        <v>4</v>
      </c>
      <c r="E465" s="2" t="s">
        <v>6</v>
      </c>
      <c r="F465" s="1">
        <v>1044.5414847161601</v>
      </c>
    </row>
    <row r="466" spans="1:6" ht="13" hidden="1">
      <c r="A466" s="2" t="s">
        <v>5</v>
      </c>
      <c r="B466" s="1" t="s">
        <v>338</v>
      </c>
      <c r="C466" s="2" t="s">
        <v>380</v>
      </c>
      <c r="D466" s="2" t="s">
        <v>4</v>
      </c>
      <c r="E466" s="2" t="s">
        <v>6</v>
      </c>
      <c r="F466" s="1">
        <v>1077.2025431426</v>
      </c>
    </row>
    <row r="467" spans="1:6" ht="13" hidden="1">
      <c r="A467" s="2" t="s">
        <v>6</v>
      </c>
      <c r="B467" s="1" t="s">
        <v>339</v>
      </c>
      <c r="C467" s="2" t="s">
        <v>380</v>
      </c>
      <c r="D467" s="2" t="s">
        <v>4</v>
      </c>
      <c r="E467" s="2" t="s">
        <v>6</v>
      </c>
      <c r="F467" s="1">
        <v>986.76293622141998</v>
      </c>
    </row>
    <row r="468" spans="1:6" ht="13">
      <c r="A468" s="2" t="s">
        <v>7</v>
      </c>
      <c r="B468" s="1" t="s">
        <v>340</v>
      </c>
      <c r="C468" s="2" t="s">
        <v>380</v>
      </c>
      <c r="D468" s="2" t="s">
        <v>4</v>
      </c>
      <c r="E468" s="2" t="s">
        <v>6</v>
      </c>
      <c r="F468" s="1">
        <v>1010.83469523637</v>
      </c>
    </row>
    <row r="469" spans="1:6" ht="13" hidden="1">
      <c r="A469" s="2" t="s">
        <v>8</v>
      </c>
      <c r="B469" s="1" t="s">
        <v>341</v>
      </c>
      <c r="C469" s="2" t="s">
        <v>380</v>
      </c>
      <c r="D469" s="2" t="s">
        <v>4</v>
      </c>
      <c r="E469" s="2" t="s">
        <v>6</v>
      </c>
      <c r="F469" s="1">
        <v>1369.9319225996801</v>
      </c>
    </row>
    <row r="470" spans="1:6" ht="13" hidden="1">
      <c r="A470" s="2" t="s">
        <v>9</v>
      </c>
      <c r="B470" s="1" t="s">
        <v>342</v>
      </c>
      <c r="C470" s="2" t="s">
        <v>380</v>
      </c>
      <c r="D470" s="2" t="s">
        <v>4</v>
      </c>
      <c r="E470" s="2" t="s">
        <v>6</v>
      </c>
      <c r="F470" s="1">
        <v>762.81960728916499</v>
      </c>
    </row>
    <row r="471" spans="1:6" ht="13" hidden="1">
      <c r="A471" s="2" t="s">
        <v>10</v>
      </c>
      <c r="B471" s="1" t="s">
        <v>343</v>
      </c>
      <c r="C471" s="2" t="s">
        <v>380</v>
      </c>
      <c r="D471" s="2" t="s">
        <v>4</v>
      </c>
      <c r="E471" s="2" t="s">
        <v>6</v>
      </c>
      <c r="F471" s="1">
        <v>977.47894299244501</v>
      </c>
    </row>
    <row r="472" spans="1:6" ht="13" hidden="1">
      <c r="A472" s="2" t="s">
        <v>11</v>
      </c>
      <c r="B472" s="1" t="s">
        <v>344</v>
      </c>
      <c r="C472" s="2" t="s">
        <v>380</v>
      </c>
      <c r="D472" s="2" t="s">
        <v>4</v>
      </c>
      <c r="E472" s="2" t="s">
        <v>6</v>
      </c>
      <c r="F472" s="1">
        <v>1538.2337457225599</v>
      </c>
    </row>
    <row r="473" spans="1:6" ht="13" hidden="1">
      <c r="A473" s="2" t="s">
        <v>12</v>
      </c>
      <c r="B473" s="1" t="s">
        <v>345</v>
      </c>
      <c r="C473" s="2" t="s">
        <v>380</v>
      </c>
      <c r="D473" s="2" t="s">
        <v>4</v>
      </c>
      <c r="E473" s="2" t="s">
        <v>6</v>
      </c>
      <c r="F473" s="1">
        <v>1512.1417020030301</v>
      </c>
    </row>
    <row r="474" spans="1:6" ht="13" hidden="1">
      <c r="A474" s="2" t="s">
        <v>13</v>
      </c>
      <c r="B474" s="1" t="s">
        <v>346</v>
      </c>
      <c r="C474" s="2" t="s">
        <v>380</v>
      </c>
      <c r="D474" s="2" t="s">
        <v>4</v>
      </c>
      <c r="E474" s="2" t="s">
        <v>6</v>
      </c>
      <c r="F474" s="1">
        <v>1250.5316886431301</v>
      </c>
    </row>
    <row r="475" spans="1:6" ht="13" hidden="1">
      <c r="A475" s="2" t="s">
        <v>14</v>
      </c>
      <c r="B475" s="1" t="s">
        <v>347</v>
      </c>
      <c r="C475" s="2" t="s">
        <v>380</v>
      </c>
      <c r="D475" s="2" t="s">
        <v>4</v>
      </c>
      <c r="E475" s="2" t="s">
        <v>6</v>
      </c>
      <c r="F475" s="1">
        <v>1157.9753940990599</v>
      </c>
    </row>
    <row r="476" spans="1:6" ht="13" hidden="1">
      <c r="A476" s="2" t="s">
        <v>15</v>
      </c>
      <c r="B476" s="1" t="s">
        <v>348</v>
      </c>
      <c r="C476" s="2" t="s">
        <v>380</v>
      </c>
      <c r="D476" s="2" t="s">
        <v>4</v>
      </c>
      <c r="E476" s="2" t="s">
        <v>6</v>
      </c>
      <c r="F476" s="1">
        <v>1010.15499732763</v>
      </c>
    </row>
    <row r="477" spans="1:6" ht="13" hidden="1">
      <c r="A477" s="2" t="s">
        <v>16</v>
      </c>
      <c r="B477" s="1" t="s">
        <v>349</v>
      </c>
      <c r="C477" s="2" t="s">
        <v>380</v>
      </c>
      <c r="D477" s="2" t="s">
        <v>4</v>
      </c>
      <c r="E477" s="2" t="s">
        <v>6</v>
      </c>
      <c r="F477" s="1">
        <v>1084.71275559883</v>
      </c>
    </row>
    <row r="478" spans="1:6" ht="13" hidden="1">
      <c r="A478" s="2" t="s">
        <v>17</v>
      </c>
      <c r="B478" s="1" t="s">
        <v>350</v>
      </c>
      <c r="C478" s="2" t="s">
        <v>380</v>
      </c>
      <c r="D478" s="2" t="s">
        <v>4</v>
      </c>
      <c r="E478" s="2" t="s">
        <v>6</v>
      </c>
      <c r="F478" s="1">
        <v>1165.8235852039199</v>
      </c>
    </row>
    <row r="479" spans="1:6" ht="13" hidden="1">
      <c r="A479" s="2" t="s">
        <v>18</v>
      </c>
      <c r="B479" s="1" t="s">
        <v>351</v>
      </c>
      <c r="C479" s="2" t="s">
        <v>380</v>
      </c>
      <c r="D479" s="2" t="s">
        <v>4</v>
      </c>
      <c r="E479" s="2" t="s">
        <v>6</v>
      </c>
      <c r="F479" s="1">
        <v>1275.0935630112999</v>
      </c>
    </row>
    <row r="480" spans="1:6" ht="13" hidden="1">
      <c r="A480" s="2" t="s">
        <v>19</v>
      </c>
      <c r="B480" s="1" t="s">
        <v>352</v>
      </c>
      <c r="C480" s="2" t="s">
        <v>380</v>
      </c>
      <c r="D480" s="2" t="s">
        <v>4</v>
      </c>
      <c r="E480" s="2" t="s">
        <v>6</v>
      </c>
      <c r="F480" s="1">
        <v>653.27293020812795</v>
      </c>
    </row>
    <row r="481" spans="1:6" ht="13" hidden="1">
      <c r="A481" s="2" t="s">
        <v>20</v>
      </c>
      <c r="B481" s="1" t="s">
        <v>353</v>
      </c>
      <c r="C481" s="2" t="s">
        <v>380</v>
      </c>
      <c r="D481" s="2" t="s">
        <v>4</v>
      </c>
      <c r="E481" s="2" t="s">
        <v>6</v>
      </c>
      <c r="F481" s="1">
        <v>1009.92256278892</v>
      </c>
    </row>
    <row r="482" spans="1:6" ht="13" hidden="1">
      <c r="A482" s="2" t="s">
        <v>21</v>
      </c>
      <c r="B482" s="1" t="s">
        <v>354</v>
      </c>
      <c r="C482" s="2" t="s">
        <v>380</v>
      </c>
      <c r="D482" s="2" t="s">
        <v>4</v>
      </c>
      <c r="E482" s="2" t="s">
        <v>6</v>
      </c>
      <c r="F482" s="1">
        <v>987.37785016286603</v>
      </c>
    </row>
    <row r="483" spans="1:6" ht="13" hidden="1">
      <c r="A483" s="2" t="s">
        <v>22</v>
      </c>
      <c r="B483" s="1" t="s">
        <v>355</v>
      </c>
      <c r="C483" s="2" t="s">
        <v>380</v>
      </c>
      <c r="D483" s="2" t="s">
        <v>4</v>
      </c>
      <c r="E483" s="2" t="s">
        <v>6</v>
      </c>
      <c r="F483" s="1">
        <v>1097.2719697871501</v>
      </c>
    </row>
    <row r="484" spans="1:6" ht="13" hidden="1">
      <c r="A484" s="2" t="s">
        <v>23</v>
      </c>
      <c r="B484" s="1" t="s">
        <v>356</v>
      </c>
      <c r="C484" s="2" t="s">
        <v>380</v>
      </c>
      <c r="D484" s="2" t="s">
        <v>4</v>
      </c>
      <c r="E484" s="2" t="s">
        <v>6</v>
      </c>
      <c r="F484" s="1">
        <v>1049.45559491014</v>
      </c>
    </row>
    <row r="485" spans="1:6" ht="13" hidden="1">
      <c r="A485" s="2" t="s">
        <v>24</v>
      </c>
      <c r="B485" s="1" t="s">
        <v>357</v>
      </c>
      <c r="C485" s="2" t="s">
        <v>380</v>
      </c>
      <c r="D485" s="2" t="s">
        <v>4</v>
      </c>
      <c r="E485" s="2" t="s">
        <v>6</v>
      </c>
      <c r="F485" s="1">
        <v>1416.62372666376</v>
      </c>
    </row>
    <row r="486" spans="1:6" ht="13" hidden="1">
      <c r="A486" s="2" t="s">
        <v>25</v>
      </c>
      <c r="B486" s="1" t="s">
        <v>358</v>
      </c>
      <c r="C486" s="2" t="s">
        <v>380</v>
      </c>
      <c r="D486" s="2" t="s">
        <v>4</v>
      </c>
      <c r="E486" s="2" t="s">
        <v>6</v>
      </c>
      <c r="F486" s="1">
        <v>1052.4805051906401</v>
      </c>
    </row>
    <row r="487" spans="1:6" ht="13" hidden="1">
      <c r="A487" s="2" t="s">
        <v>26</v>
      </c>
      <c r="B487" s="1" t="s">
        <v>359</v>
      </c>
      <c r="C487" s="2" t="s">
        <v>380</v>
      </c>
      <c r="D487" s="2" t="s">
        <v>4</v>
      </c>
      <c r="E487" s="2" t="s">
        <v>6</v>
      </c>
      <c r="F487" s="1">
        <v>901.81058495821696</v>
      </c>
    </row>
    <row r="488" spans="1:6" ht="13" hidden="1">
      <c r="A488" s="2" t="s">
        <v>27</v>
      </c>
      <c r="B488" s="1" t="s">
        <v>360</v>
      </c>
      <c r="C488" s="2" t="s">
        <v>380</v>
      </c>
      <c r="D488" s="2" t="s">
        <v>4</v>
      </c>
      <c r="E488" s="2" t="s">
        <v>6</v>
      </c>
      <c r="F488" s="1">
        <v>970.98945612676505</v>
      </c>
    </row>
    <row r="489" spans="1:6" ht="13" hidden="1">
      <c r="A489" s="2" t="s">
        <v>28</v>
      </c>
      <c r="B489" s="1" t="s">
        <v>361</v>
      </c>
      <c r="C489" s="2" t="s">
        <v>380</v>
      </c>
      <c r="D489" s="2" t="s">
        <v>4</v>
      </c>
      <c r="E489" s="2" t="s">
        <v>6</v>
      </c>
      <c r="F489" s="1">
        <v>855.78568818631095</v>
      </c>
    </row>
    <row r="490" spans="1:6" ht="13" hidden="1">
      <c r="A490" s="2" t="s">
        <v>29</v>
      </c>
      <c r="B490" s="1" t="s">
        <v>362</v>
      </c>
      <c r="C490" s="2" t="s">
        <v>380</v>
      </c>
      <c r="D490" s="2" t="s">
        <v>4</v>
      </c>
      <c r="E490" s="2" t="s">
        <v>6</v>
      </c>
      <c r="F490" s="1">
        <v>1067.1256454388999</v>
      </c>
    </row>
    <row r="491" spans="1:6" ht="13" hidden="1">
      <c r="A491" s="2" t="s">
        <v>30</v>
      </c>
      <c r="B491" s="1" t="s">
        <v>363</v>
      </c>
      <c r="C491" s="2" t="s">
        <v>380</v>
      </c>
      <c r="D491" s="2" t="s">
        <v>4</v>
      </c>
      <c r="E491" s="2" t="s">
        <v>6</v>
      </c>
      <c r="F491" s="1">
        <v>1656.3599848879501</v>
      </c>
    </row>
    <row r="492" spans="1:6" ht="13" hidden="1">
      <c r="A492" s="2" t="s">
        <v>31</v>
      </c>
      <c r="B492" s="1" t="s">
        <v>364</v>
      </c>
      <c r="C492" s="2" t="s">
        <v>380</v>
      </c>
      <c r="D492" s="2" t="s">
        <v>4</v>
      </c>
      <c r="E492" s="2" t="s">
        <v>6</v>
      </c>
      <c r="F492" s="1">
        <v>1214.24890492141</v>
      </c>
    </row>
    <row r="493" spans="1:6" ht="13" hidden="1">
      <c r="A493" s="2" t="s">
        <v>32</v>
      </c>
      <c r="B493" s="1" t="s">
        <v>365</v>
      </c>
      <c r="C493" s="2" t="s">
        <v>380</v>
      </c>
      <c r="D493" s="2" t="s">
        <v>4</v>
      </c>
      <c r="E493" s="2" t="s">
        <v>6</v>
      </c>
      <c r="F493" s="1">
        <v>1219.56048307266</v>
      </c>
    </row>
    <row r="494" spans="1:6" ht="13" hidden="1">
      <c r="A494" s="2" t="s">
        <v>33</v>
      </c>
      <c r="B494" s="1" t="s">
        <v>366</v>
      </c>
      <c r="C494" s="2" t="s">
        <v>380</v>
      </c>
      <c r="D494" s="2" t="s">
        <v>4</v>
      </c>
      <c r="E494" s="2" t="s">
        <v>6</v>
      </c>
      <c r="F494" s="1">
        <v>1207.17331144636</v>
      </c>
    </row>
    <row r="495" spans="1:6" ht="13" hidden="1">
      <c r="A495" s="2" t="s">
        <v>34</v>
      </c>
      <c r="B495" s="1" t="s">
        <v>367</v>
      </c>
      <c r="C495" s="2" t="s">
        <v>380</v>
      </c>
      <c r="D495" s="2" t="s">
        <v>4</v>
      </c>
      <c r="E495" s="2" t="s">
        <v>6</v>
      </c>
      <c r="F495" s="1">
        <v>1077.9238019381401</v>
      </c>
    </row>
    <row r="496" spans="1:6" ht="13" hidden="1">
      <c r="A496" s="2" t="s">
        <v>35</v>
      </c>
      <c r="B496" s="1" t="s">
        <v>368</v>
      </c>
      <c r="C496" s="2" t="s">
        <v>380</v>
      </c>
      <c r="D496" s="2" t="s">
        <v>4</v>
      </c>
      <c r="E496" s="2" t="s">
        <v>6</v>
      </c>
      <c r="F496" s="1">
        <v>1024.98187331092</v>
      </c>
    </row>
    <row r="497" spans="1:6" ht="13" hidden="1">
      <c r="A497" s="2" t="s">
        <v>3</v>
      </c>
      <c r="B497" s="1" t="s">
        <v>336</v>
      </c>
      <c r="C497" s="2" t="s">
        <v>381</v>
      </c>
      <c r="D497" s="2" t="s">
        <v>4</v>
      </c>
      <c r="E497" s="2" t="s">
        <v>6</v>
      </c>
      <c r="F497" s="1">
        <v>1173.67783318243</v>
      </c>
    </row>
    <row r="498" spans="1:6" ht="13" hidden="1">
      <c r="A498" s="2" t="s">
        <v>4</v>
      </c>
      <c r="B498" s="1" t="s">
        <v>337</v>
      </c>
      <c r="C498" s="2" t="s">
        <v>381</v>
      </c>
      <c r="D498" s="2" t="s">
        <v>4</v>
      </c>
      <c r="E498" s="2" t="s">
        <v>6</v>
      </c>
      <c r="F498" s="1">
        <v>898.088054727241</v>
      </c>
    </row>
    <row r="499" spans="1:6" ht="13" hidden="1">
      <c r="A499" s="2" t="s">
        <v>5</v>
      </c>
      <c r="B499" s="1" t="s">
        <v>338</v>
      </c>
      <c r="C499" s="2" t="s">
        <v>381</v>
      </c>
      <c r="D499" s="2" t="s">
        <v>4</v>
      </c>
      <c r="E499" s="2" t="s">
        <v>6</v>
      </c>
      <c r="F499" s="1">
        <v>1167.2785465499401</v>
      </c>
    </row>
    <row r="500" spans="1:6" ht="13" hidden="1">
      <c r="A500" s="2" t="s">
        <v>6</v>
      </c>
      <c r="B500" s="1" t="s">
        <v>339</v>
      </c>
      <c r="C500" s="2" t="s">
        <v>381</v>
      </c>
      <c r="D500" s="2" t="s">
        <v>4</v>
      </c>
      <c r="E500" s="2" t="s">
        <v>6</v>
      </c>
      <c r="F500" s="1">
        <v>936.78722710980799</v>
      </c>
    </row>
    <row r="501" spans="1:6" ht="13">
      <c r="A501" s="2" t="s">
        <v>7</v>
      </c>
      <c r="B501" s="1" t="s">
        <v>340</v>
      </c>
      <c r="C501" s="2" t="s">
        <v>381</v>
      </c>
      <c r="D501" s="2" t="s">
        <v>4</v>
      </c>
      <c r="E501" s="2" t="s">
        <v>6</v>
      </c>
      <c r="F501" s="1">
        <v>1368.8846565885001</v>
      </c>
    </row>
    <row r="502" spans="1:6" ht="13" hidden="1">
      <c r="A502" s="2" t="s">
        <v>8</v>
      </c>
      <c r="B502" s="1" t="s">
        <v>341</v>
      </c>
      <c r="C502" s="2" t="s">
        <v>381</v>
      </c>
      <c r="D502" s="2" t="s">
        <v>4</v>
      </c>
      <c r="E502" s="2" t="s">
        <v>6</v>
      </c>
      <c r="F502" s="1">
        <v>1231.29285750038</v>
      </c>
    </row>
    <row r="503" spans="1:6" ht="13" hidden="1">
      <c r="A503" s="2" t="s">
        <v>9</v>
      </c>
      <c r="B503" s="1" t="s">
        <v>342</v>
      </c>
      <c r="C503" s="2" t="s">
        <v>381</v>
      </c>
      <c r="D503" s="2" t="s">
        <v>4</v>
      </c>
      <c r="E503" s="2" t="s">
        <v>6</v>
      </c>
      <c r="F503" s="1">
        <v>817.19128329297803</v>
      </c>
    </row>
    <row r="504" spans="1:6" ht="13" hidden="1">
      <c r="A504" s="2" t="s">
        <v>10</v>
      </c>
      <c r="B504" s="1" t="s">
        <v>343</v>
      </c>
      <c r="C504" s="2" t="s">
        <v>381</v>
      </c>
      <c r="D504" s="2" t="s">
        <v>4</v>
      </c>
      <c r="E504" s="2" t="s">
        <v>6</v>
      </c>
      <c r="F504" s="1">
        <v>1006.04506319839</v>
      </c>
    </row>
    <row r="505" spans="1:6" ht="13" hidden="1">
      <c r="A505" s="2" t="s">
        <v>11</v>
      </c>
      <c r="B505" s="1" t="s">
        <v>344</v>
      </c>
      <c r="C505" s="2" t="s">
        <v>381</v>
      </c>
      <c r="D505" s="2" t="s">
        <v>4</v>
      </c>
      <c r="E505" s="2" t="s">
        <v>6</v>
      </c>
      <c r="F505" s="1">
        <v>1515.3469177198899</v>
      </c>
    </row>
    <row r="506" spans="1:6" ht="13" hidden="1">
      <c r="A506" s="2" t="s">
        <v>12</v>
      </c>
      <c r="B506" s="1" t="s">
        <v>345</v>
      </c>
      <c r="C506" s="2" t="s">
        <v>381</v>
      </c>
      <c r="D506" s="2" t="s">
        <v>4</v>
      </c>
      <c r="E506" s="2" t="s">
        <v>6</v>
      </c>
      <c r="F506" s="1">
        <v>1578.4195748094701</v>
      </c>
    </row>
    <row r="507" spans="1:6" ht="13" hidden="1">
      <c r="A507" s="2" t="s">
        <v>13</v>
      </c>
      <c r="B507" s="1" t="s">
        <v>346</v>
      </c>
      <c r="C507" s="2" t="s">
        <v>381</v>
      </c>
      <c r="D507" s="2" t="s">
        <v>4</v>
      </c>
      <c r="E507" s="2" t="s">
        <v>6</v>
      </c>
      <c r="F507" s="1">
        <v>1285.2298310107999</v>
      </c>
    </row>
    <row r="508" spans="1:6" ht="13" hidden="1">
      <c r="A508" s="2" t="s">
        <v>14</v>
      </c>
      <c r="B508" s="1" t="s">
        <v>347</v>
      </c>
      <c r="C508" s="2" t="s">
        <v>381</v>
      </c>
      <c r="D508" s="2" t="s">
        <v>4</v>
      </c>
      <c r="E508" s="2" t="s">
        <v>6</v>
      </c>
      <c r="F508" s="1">
        <v>1080.82788293055</v>
      </c>
    </row>
    <row r="509" spans="1:6" ht="13" hidden="1">
      <c r="A509" s="2" t="s">
        <v>15</v>
      </c>
      <c r="B509" s="1" t="s">
        <v>348</v>
      </c>
      <c r="C509" s="2" t="s">
        <v>381</v>
      </c>
      <c r="D509" s="2" t="s">
        <v>4</v>
      </c>
      <c r="E509" s="2" t="s">
        <v>6</v>
      </c>
      <c r="F509" s="1">
        <v>890.97528262119204</v>
      </c>
    </row>
    <row r="510" spans="1:6" ht="13" hidden="1">
      <c r="A510" s="2" t="s">
        <v>16</v>
      </c>
      <c r="B510" s="1" t="s">
        <v>349</v>
      </c>
      <c r="C510" s="2" t="s">
        <v>381</v>
      </c>
      <c r="D510" s="2" t="s">
        <v>4</v>
      </c>
      <c r="E510" s="2" t="s">
        <v>6</v>
      </c>
      <c r="F510" s="1">
        <v>1058.5647511685499</v>
      </c>
    </row>
    <row r="511" spans="1:6" ht="13" hidden="1">
      <c r="A511" s="2" t="s">
        <v>17</v>
      </c>
      <c r="B511" s="1" t="s">
        <v>350</v>
      </c>
      <c r="C511" s="2" t="s">
        <v>381</v>
      </c>
      <c r="D511" s="2" t="s">
        <v>4</v>
      </c>
      <c r="E511" s="2" t="s">
        <v>6</v>
      </c>
      <c r="F511" s="1">
        <v>1123.4962278257301</v>
      </c>
    </row>
    <row r="512" spans="1:6" ht="13" hidden="1">
      <c r="A512" s="2" t="s">
        <v>18</v>
      </c>
      <c r="B512" s="1" t="s">
        <v>351</v>
      </c>
      <c r="C512" s="2" t="s">
        <v>381</v>
      </c>
      <c r="D512" s="2" t="s">
        <v>4</v>
      </c>
      <c r="E512" s="2" t="s">
        <v>6</v>
      </c>
      <c r="F512" s="1">
        <v>1254.28025501807</v>
      </c>
    </row>
    <row r="513" spans="1:6" ht="13" hidden="1">
      <c r="A513" s="2" t="s">
        <v>19</v>
      </c>
      <c r="B513" s="1" t="s">
        <v>352</v>
      </c>
      <c r="C513" s="2" t="s">
        <v>381</v>
      </c>
      <c r="D513" s="2" t="s">
        <v>4</v>
      </c>
      <c r="E513" s="2" t="s">
        <v>6</v>
      </c>
      <c r="F513" s="1">
        <v>681.11941470858903</v>
      </c>
    </row>
    <row r="514" spans="1:6" ht="13" hidden="1">
      <c r="A514" s="2" t="s">
        <v>20</v>
      </c>
      <c r="B514" s="1" t="s">
        <v>353</v>
      </c>
      <c r="C514" s="2" t="s">
        <v>381</v>
      </c>
      <c r="D514" s="2" t="s">
        <v>4</v>
      </c>
      <c r="E514" s="2" t="s">
        <v>6</v>
      </c>
      <c r="F514" s="1">
        <v>930.64876957494403</v>
      </c>
    </row>
    <row r="515" spans="1:6" ht="13" hidden="1">
      <c r="A515" s="2" t="s">
        <v>21</v>
      </c>
      <c r="B515" s="1" t="s">
        <v>354</v>
      </c>
      <c r="C515" s="2" t="s">
        <v>381</v>
      </c>
      <c r="D515" s="2" t="s">
        <v>4</v>
      </c>
      <c r="E515" s="2" t="s">
        <v>6</v>
      </c>
      <c r="F515" s="1">
        <v>934.07773244578004</v>
      </c>
    </row>
    <row r="516" spans="1:6" ht="13" hidden="1">
      <c r="A516" s="2" t="s">
        <v>22</v>
      </c>
      <c r="B516" s="1" t="s">
        <v>355</v>
      </c>
      <c r="C516" s="2" t="s">
        <v>381</v>
      </c>
      <c r="D516" s="2" t="s">
        <v>4</v>
      </c>
      <c r="E516" s="2" t="s">
        <v>6</v>
      </c>
      <c r="F516" s="1">
        <v>1087.0141015182201</v>
      </c>
    </row>
    <row r="517" spans="1:6" ht="13" hidden="1">
      <c r="A517" s="2" t="s">
        <v>23</v>
      </c>
      <c r="B517" s="1" t="s">
        <v>356</v>
      </c>
      <c r="C517" s="2" t="s">
        <v>381</v>
      </c>
      <c r="D517" s="2" t="s">
        <v>4</v>
      </c>
      <c r="E517" s="2" t="s">
        <v>6</v>
      </c>
      <c r="F517" s="1">
        <v>951.97049018240796</v>
      </c>
    </row>
    <row r="518" spans="1:6" ht="13" hidden="1">
      <c r="A518" s="2" t="s">
        <v>24</v>
      </c>
      <c r="B518" s="1" t="s">
        <v>357</v>
      </c>
      <c r="C518" s="2" t="s">
        <v>381</v>
      </c>
      <c r="D518" s="2" t="s">
        <v>4</v>
      </c>
      <c r="E518" s="2" t="s">
        <v>6</v>
      </c>
      <c r="F518" s="1">
        <v>1382.5031420526</v>
      </c>
    </row>
    <row r="519" spans="1:6" ht="13" hidden="1">
      <c r="A519" s="2" t="s">
        <v>25</v>
      </c>
      <c r="B519" s="1" t="s">
        <v>358</v>
      </c>
      <c r="C519" s="2" t="s">
        <v>381</v>
      </c>
      <c r="D519" s="2" t="s">
        <v>4</v>
      </c>
      <c r="E519" s="2" t="s">
        <v>6</v>
      </c>
      <c r="F519" s="1">
        <v>1154.7455461536599</v>
      </c>
    </row>
    <row r="520" spans="1:6" ht="13" hidden="1">
      <c r="A520" s="2" t="s">
        <v>26</v>
      </c>
      <c r="B520" s="1" t="s">
        <v>359</v>
      </c>
      <c r="C520" s="2" t="s">
        <v>381</v>
      </c>
      <c r="D520" s="2" t="s">
        <v>4</v>
      </c>
      <c r="E520" s="2" t="s">
        <v>6</v>
      </c>
      <c r="F520" s="1">
        <v>1036.6607167376101</v>
      </c>
    </row>
    <row r="521" spans="1:6" ht="13" hidden="1">
      <c r="A521" s="2" t="s">
        <v>27</v>
      </c>
      <c r="B521" s="1" t="s">
        <v>360</v>
      </c>
      <c r="C521" s="2" t="s">
        <v>381</v>
      </c>
      <c r="D521" s="2" t="s">
        <v>4</v>
      </c>
      <c r="E521" s="2" t="s">
        <v>6</v>
      </c>
      <c r="F521" s="1">
        <v>1041.8774023872099</v>
      </c>
    </row>
    <row r="522" spans="1:6" ht="13" hidden="1">
      <c r="A522" s="2" t="s">
        <v>28</v>
      </c>
      <c r="B522" s="1" t="s">
        <v>361</v>
      </c>
      <c r="C522" s="2" t="s">
        <v>381</v>
      </c>
      <c r="D522" s="2" t="s">
        <v>4</v>
      </c>
      <c r="E522" s="2" t="s">
        <v>6</v>
      </c>
      <c r="F522" s="1">
        <v>1022.55162300345</v>
      </c>
    </row>
    <row r="523" spans="1:6" ht="13" hidden="1">
      <c r="A523" s="2" t="s">
        <v>29</v>
      </c>
      <c r="B523" s="1" t="s">
        <v>362</v>
      </c>
      <c r="C523" s="2" t="s">
        <v>381</v>
      </c>
      <c r="D523" s="2" t="s">
        <v>4</v>
      </c>
      <c r="E523" s="2" t="s">
        <v>6</v>
      </c>
      <c r="F523" s="1">
        <v>1120.9527038481101</v>
      </c>
    </row>
    <row r="524" spans="1:6" ht="13" hidden="1">
      <c r="A524" s="2" t="s">
        <v>30</v>
      </c>
      <c r="B524" s="1" t="s">
        <v>363</v>
      </c>
      <c r="C524" s="2" t="s">
        <v>381</v>
      </c>
      <c r="D524" s="2" t="s">
        <v>4</v>
      </c>
      <c r="E524" s="2" t="s">
        <v>6</v>
      </c>
      <c r="F524" s="1">
        <v>1725.8903092138701</v>
      </c>
    </row>
    <row r="525" spans="1:6" ht="13" hidden="1">
      <c r="A525" s="2" t="s">
        <v>31</v>
      </c>
      <c r="B525" s="1" t="s">
        <v>364</v>
      </c>
      <c r="C525" s="2" t="s">
        <v>381</v>
      </c>
      <c r="D525" s="2" t="s">
        <v>4</v>
      </c>
      <c r="E525" s="2" t="s">
        <v>6</v>
      </c>
      <c r="F525" s="1">
        <v>1232.19290535498</v>
      </c>
    </row>
    <row r="526" spans="1:6" ht="13" hidden="1">
      <c r="A526" s="2" t="s">
        <v>32</v>
      </c>
      <c r="B526" s="1" t="s">
        <v>365</v>
      </c>
      <c r="C526" s="2" t="s">
        <v>381</v>
      </c>
      <c r="D526" s="2" t="s">
        <v>4</v>
      </c>
      <c r="E526" s="2" t="s">
        <v>6</v>
      </c>
      <c r="F526" s="1">
        <v>1339.4487965255501</v>
      </c>
    </row>
    <row r="527" spans="1:6" ht="13" hidden="1">
      <c r="A527" s="2" t="s">
        <v>33</v>
      </c>
      <c r="B527" s="1" t="s">
        <v>366</v>
      </c>
      <c r="C527" s="2" t="s">
        <v>381</v>
      </c>
      <c r="D527" s="2" t="s">
        <v>4</v>
      </c>
      <c r="E527" s="2" t="s">
        <v>6</v>
      </c>
      <c r="F527" s="1">
        <v>1313.3725202057301</v>
      </c>
    </row>
    <row r="528" spans="1:6" ht="13" hidden="1">
      <c r="A528" s="2" t="s">
        <v>34</v>
      </c>
      <c r="B528" s="1" t="s">
        <v>367</v>
      </c>
      <c r="C528" s="2" t="s">
        <v>381</v>
      </c>
      <c r="D528" s="2" t="s">
        <v>4</v>
      </c>
      <c r="E528" s="2" t="s">
        <v>6</v>
      </c>
      <c r="F528" s="1">
        <v>1350.03552725072</v>
      </c>
    </row>
    <row r="529" spans="1:6" ht="13" hidden="1">
      <c r="A529" s="2" t="s">
        <v>35</v>
      </c>
      <c r="B529" s="1" t="s">
        <v>368</v>
      </c>
      <c r="C529" s="2" t="s">
        <v>381</v>
      </c>
      <c r="D529" s="2" t="s">
        <v>4</v>
      </c>
      <c r="E529" s="2" t="s">
        <v>6</v>
      </c>
      <c r="F529" s="1">
        <v>1047.5241798142699</v>
      </c>
    </row>
    <row r="530" spans="1:6" ht="13" hidden="1">
      <c r="A530" s="2" t="s">
        <v>3</v>
      </c>
      <c r="B530" s="1" t="s">
        <v>336</v>
      </c>
      <c r="C530" s="2" t="s">
        <v>382</v>
      </c>
      <c r="D530" s="2" t="s">
        <v>4</v>
      </c>
      <c r="E530" s="2" t="s">
        <v>6</v>
      </c>
      <c r="F530" s="1">
        <v>1155.29449953531</v>
      </c>
    </row>
    <row r="531" spans="1:6" ht="13" hidden="1">
      <c r="A531" s="2" t="s">
        <v>4</v>
      </c>
      <c r="B531" s="1" t="s">
        <v>337</v>
      </c>
      <c r="C531" s="2" t="s">
        <v>382</v>
      </c>
      <c r="D531" s="2" t="s">
        <v>4</v>
      </c>
      <c r="E531" s="2" t="s">
        <v>6</v>
      </c>
      <c r="F531" s="1">
        <v>959.69289827255295</v>
      </c>
    </row>
    <row r="532" spans="1:6" ht="13" hidden="1">
      <c r="A532" s="2" t="s">
        <v>5</v>
      </c>
      <c r="B532" s="1" t="s">
        <v>338</v>
      </c>
      <c r="C532" s="2" t="s">
        <v>382</v>
      </c>
      <c r="D532" s="2" t="s">
        <v>4</v>
      </c>
      <c r="E532" s="2" t="s">
        <v>6</v>
      </c>
      <c r="F532" s="1">
        <v>1114.8293335883</v>
      </c>
    </row>
    <row r="533" spans="1:6" ht="13" hidden="1">
      <c r="A533" s="2" t="s">
        <v>6</v>
      </c>
      <c r="B533" s="1" t="s">
        <v>339</v>
      </c>
      <c r="C533" s="2" t="s">
        <v>382</v>
      </c>
      <c r="D533" s="2" t="s">
        <v>4</v>
      </c>
      <c r="E533" s="2" t="s">
        <v>6</v>
      </c>
      <c r="F533" s="1">
        <v>907.33428547425001</v>
      </c>
    </row>
    <row r="534" spans="1:6" ht="13">
      <c r="A534" s="2" t="s">
        <v>7</v>
      </c>
      <c r="B534" s="1" t="s">
        <v>340</v>
      </c>
      <c r="C534" s="2" t="s">
        <v>382</v>
      </c>
      <c r="D534" s="2" t="s">
        <v>4</v>
      </c>
      <c r="E534" s="2" t="s">
        <v>6</v>
      </c>
      <c r="F534" s="1">
        <v>1318.9526346566199</v>
      </c>
    </row>
    <row r="535" spans="1:6" ht="13" hidden="1">
      <c r="A535" s="2" t="s">
        <v>8</v>
      </c>
      <c r="B535" s="1" t="s">
        <v>341</v>
      </c>
      <c r="C535" s="2" t="s">
        <v>382</v>
      </c>
      <c r="D535" s="2" t="s">
        <v>4</v>
      </c>
      <c r="E535" s="2" t="s">
        <v>6</v>
      </c>
      <c r="F535" s="1">
        <v>1282.1613085940901</v>
      </c>
    </row>
    <row r="536" spans="1:6" ht="13" hidden="1">
      <c r="A536" s="2" t="s">
        <v>9</v>
      </c>
      <c r="B536" s="1" t="s">
        <v>342</v>
      </c>
      <c r="C536" s="2" t="s">
        <v>382</v>
      </c>
      <c r="D536" s="2" t="s">
        <v>4</v>
      </c>
      <c r="E536" s="2" t="s">
        <v>6</v>
      </c>
      <c r="F536" s="1">
        <v>745.32191563590197</v>
      </c>
    </row>
    <row r="537" spans="1:6" ht="13" hidden="1">
      <c r="A537" s="2" t="s">
        <v>10</v>
      </c>
      <c r="B537" s="1" t="s">
        <v>343</v>
      </c>
      <c r="C537" s="2" t="s">
        <v>382</v>
      </c>
      <c r="D537" s="2" t="s">
        <v>4</v>
      </c>
      <c r="E537" s="2" t="s">
        <v>6</v>
      </c>
      <c r="F537" s="1">
        <v>1070.43358838532</v>
      </c>
    </row>
    <row r="538" spans="1:6" ht="13" hidden="1">
      <c r="A538" s="2" t="s">
        <v>11</v>
      </c>
      <c r="B538" s="1" t="s">
        <v>344</v>
      </c>
      <c r="C538" s="2" t="s">
        <v>382</v>
      </c>
      <c r="D538" s="2" t="s">
        <v>4</v>
      </c>
      <c r="E538" s="2" t="s">
        <v>6</v>
      </c>
      <c r="F538" s="1">
        <v>1390.77507076591</v>
      </c>
    </row>
    <row r="539" spans="1:6" ht="13" hidden="1">
      <c r="A539" s="2" t="s">
        <v>12</v>
      </c>
      <c r="B539" s="1" t="s">
        <v>345</v>
      </c>
      <c r="C539" s="2" t="s">
        <v>382</v>
      </c>
      <c r="D539" s="2" t="s">
        <v>4</v>
      </c>
      <c r="E539" s="2" t="s">
        <v>6</v>
      </c>
      <c r="F539" s="1">
        <v>1619.7355006389901</v>
      </c>
    </row>
    <row r="540" spans="1:6" ht="13" hidden="1">
      <c r="A540" s="2" t="s">
        <v>13</v>
      </c>
      <c r="B540" s="1" t="s">
        <v>346</v>
      </c>
      <c r="C540" s="2" t="s">
        <v>382</v>
      </c>
      <c r="D540" s="2" t="s">
        <v>4</v>
      </c>
      <c r="E540" s="2" t="s">
        <v>6</v>
      </c>
      <c r="F540" s="1">
        <v>1256.2740321112999</v>
      </c>
    </row>
    <row r="541" spans="1:6" ht="13" hidden="1">
      <c r="A541" s="2" t="s">
        <v>14</v>
      </c>
      <c r="B541" s="1" t="s">
        <v>347</v>
      </c>
      <c r="C541" s="2" t="s">
        <v>382</v>
      </c>
      <c r="D541" s="2" t="s">
        <v>4</v>
      </c>
      <c r="E541" s="2" t="s">
        <v>6</v>
      </c>
      <c r="F541" s="1">
        <v>1054.2564948164299</v>
      </c>
    </row>
    <row r="542" spans="1:6" ht="13" hidden="1">
      <c r="A542" s="2" t="s">
        <v>15</v>
      </c>
      <c r="B542" s="1" t="s">
        <v>348</v>
      </c>
      <c r="C542" s="2" t="s">
        <v>382</v>
      </c>
      <c r="D542" s="2" t="s">
        <v>4</v>
      </c>
      <c r="E542" s="2" t="s">
        <v>6</v>
      </c>
      <c r="F542" s="1">
        <v>938.95353049425501</v>
      </c>
    </row>
    <row r="543" spans="1:6" ht="13" hidden="1">
      <c r="A543" s="2" t="s">
        <v>16</v>
      </c>
      <c r="B543" s="1" t="s">
        <v>349</v>
      </c>
      <c r="C543" s="2" t="s">
        <v>382</v>
      </c>
      <c r="D543" s="2" t="s">
        <v>4</v>
      </c>
      <c r="E543" s="2" t="s">
        <v>6</v>
      </c>
      <c r="F543" s="1">
        <v>982.805982297284</v>
      </c>
    </row>
    <row r="544" spans="1:6" ht="13" hidden="1">
      <c r="A544" s="2" t="s">
        <v>17</v>
      </c>
      <c r="B544" s="1" t="s">
        <v>350</v>
      </c>
      <c r="C544" s="2" t="s">
        <v>382</v>
      </c>
      <c r="D544" s="2" t="s">
        <v>4</v>
      </c>
      <c r="E544" s="2" t="s">
        <v>6</v>
      </c>
      <c r="F544" s="1">
        <v>1144.6074480090299</v>
      </c>
    </row>
    <row r="545" spans="1:6" ht="13" hidden="1">
      <c r="A545" s="2" t="s">
        <v>18</v>
      </c>
      <c r="B545" s="1" t="s">
        <v>351</v>
      </c>
      <c r="C545" s="2" t="s">
        <v>382</v>
      </c>
      <c r="D545" s="2" t="s">
        <v>4</v>
      </c>
      <c r="E545" s="2" t="s">
        <v>6</v>
      </c>
      <c r="F545" s="1">
        <v>1197.76005325098</v>
      </c>
    </row>
    <row r="546" spans="1:6" ht="13" hidden="1">
      <c r="A546" s="2" t="s">
        <v>19</v>
      </c>
      <c r="B546" s="1" t="s">
        <v>352</v>
      </c>
      <c r="C546" s="2" t="s">
        <v>382</v>
      </c>
      <c r="D546" s="2" t="s">
        <v>4</v>
      </c>
      <c r="E546" s="2" t="s">
        <v>6</v>
      </c>
      <c r="F546" s="1">
        <v>665.17568938485704</v>
      </c>
    </row>
    <row r="547" spans="1:6" ht="13" hidden="1">
      <c r="A547" s="2" t="s">
        <v>20</v>
      </c>
      <c r="B547" s="1" t="s">
        <v>353</v>
      </c>
      <c r="C547" s="2" t="s">
        <v>382</v>
      </c>
      <c r="D547" s="2" t="s">
        <v>4</v>
      </c>
      <c r="E547" s="2" t="s">
        <v>6</v>
      </c>
      <c r="F547" s="1">
        <v>1084.0612029982001</v>
      </c>
    </row>
    <row r="548" spans="1:6" ht="13" hidden="1">
      <c r="A548" s="2" t="s">
        <v>21</v>
      </c>
      <c r="B548" s="1" t="s">
        <v>354</v>
      </c>
      <c r="C548" s="2" t="s">
        <v>382</v>
      </c>
      <c r="D548" s="2" t="s">
        <v>4</v>
      </c>
      <c r="E548" s="2" t="s">
        <v>6</v>
      </c>
      <c r="F548" s="1">
        <v>1063.1078941415999</v>
      </c>
    </row>
    <row r="549" spans="1:6" ht="13" hidden="1">
      <c r="A549" s="2" t="s">
        <v>22</v>
      </c>
      <c r="B549" s="1" t="s">
        <v>355</v>
      </c>
      <c r="C549" s="2" t="s">
        <v>382</v>
      </c>
      <c r="D549" s="2" t="s">
        <v>4</v>
      </c>
      <c r="E549" s="2" t="s">
        <v>6</v>
      </c>
      <c r="F549" s="1">
        <v>1083.1638659959301</v>
      </c>
    </row>
    <row r="550" spans="1:6" ht="13" hidden="1">
      <c r="A550" s="2" t="s">
        <v>23</v>
      </c>
      <c r="B550" s="1" t="s">
        <v>356</v>
      </c>
      <c r="C550" s="2" t="s">
        <v>382</v>
      </c>
      <c r="D550" s="2" t="s">
        <v>4</v>
      </c>
      <c r="E550" s="2" t="s">
        <v>6</v>
      </c>
      <c r="F550" s="1">
        <v>912.53328338038705</v>
      </c>
    </row>
    <row r="551" spans="1:6" ht="13" hidden="1">
      <c r="A551" s="2" t="s">
        <v>24</v>
      </c>
      <c r="B551" s="1" t="s">
        <v>357</v>
      </c>
      <c r="C551" s="2" t="s">
        <v>382</v>
      </c>
      <c r="D551" s="2" t="s">
        <v>4</v>
      </c>
      <c r="E551" s="2" t="s">
        <v>6</v>
      </c>
      <c r="F551" s="1">
        <v>1442.9344283665801</v>
      </c>
    </row>
    <row r="552" spans="1:6" ht="13" hidden="1">
      <c r="A552" s="2" t="s">
        <v>25</v>
      </c>
      <c r="B552" s="1" t="s">
        <v>358</v>
      </c>
      <c r="C552" s="2" t="s">
        <v>382</v>
      </c>
      <c r="D552" s="2" t="s">
        <v>4</v>
      </c>
      <c r="E552" s="2" t="s">
        <v>6</v>
      </c>
      <c r="F552" s="1">
        <v>1131.76048903837</v>
      </c>
    </row>
    <row r="553" spans="1:6" ht="13" hidden="1">
      <c r="A553" s="2" t="s">
        <v>26</v>
      </c>
      <c r="B553" s="1" t="s">
        <v>359</v>
      </c>
      <c r="C553" s="2" t="s">
        <v>382</v>
      </c>
      <c r="D553" s="2" t="s">
        <v>4</v>
      </c>
      <c r="E553" s="2" t="s">
        <v>6</v>
      </c>
      <c r="F553" s="1">
        <v>1089.46378508819</v>
      </c>
    </row>
    <row r="554" spans="1:6" ht="13" hidden="1">
      <c r="A554" s="2" t="s">
        <v>27</v>
      </c>
      <c r="B554" s="1" t="s">
        <v>360</v>
      </c>
      <c r="C554" s="2" t="s">
        <v>382</v>
      </c>
      <c r="D554" s="2" t="s">
        <v>4</v>
      </c>
      <c r="E554" s="2" t="s">
        <v>6</v>
      </c>
      <c r="F554" s="1">
        <v>1030.73305903099</v>
      </c>
    </row>
    <row r="555" spans="1:6" ht="13" hidden="1">
      <c r="A555" s="2" t="s">
        <v>28</v>
      </c>
      <c r="B555" s="1" t="s">
        <v>361</v>
      </c>
      <c r="C555" s="2" t="s">
        <v>382</v>
      </c>
      <c r="D555" s="2" t="s">
        <v>4</v>
      </c>
      <c r="E555" s="2" t="s">
        <v>6</v>
      </c>
      <c r="F555" s="1">
        <v>862.32648915619495</v>
      </c>
    </row>
    <row r="556" spans="1:6" ht="13" hidden="1">
      <c r="A556" s="2" t="s">
        <v>29</v>
      </c>
      <c r="B556" s="1" t="s">
        <v>362</v>
      </c>
      <c r="C556" s="2" t="s">
        <v>382</v>
      </c>
      <c r="D556" s="2" t="s">
        <v>4</v>
      </c>
      <c r="E556" s="2" t="s">
        <v>6</v>
      </c>
      <c r="F556" s="1">
        <v>1201.5340619388601</v>
      </c>
    </row>
    <row r="557" spans="1:6" ht="13" hidden="1">
      <c r="A557" s="2" t="s">
        <v>30</v>
      </c>
      <c r="B557" s="1" t="s">
        <v>363</v>
      </c>
      <c r="C557" s="2" t="s">
        <v>382</v>
      </c>
      <c r="D557" s="2" t="s">
        <v>4</v>
      </c>
      <c r="E557" s="2" t="s">
        <v>6</v>
      </c>
      <c r="F557" s="1">
        <v>1695.38103794525</v>
      </c>
    </row>
    <row r="558" spans="1:6" ht="13" hidden="1">
      <c r="A558" s="2" t="s">
        <v>31</v>
      </c>
      <c r="B558" s="1" t="s">
        <v>364</v>
      </c>
      <c r="C558" s="2" t="s">
        <v>382</v>
      </c>
      <c r="D558" s="2" t="s">
        <v>4</v>
      </c>
      <c r="E558" s="2" t="s">
        <v>6</v>
      </c>
      <c r="F558" s="1">
        <v>1148.72213159326</v>
      </c>
    </row>
    <row r="559" spans="1:6" ht="13" hidden="1">
      <c r="A559" s="2" t="s">
        <v>32</v>
      </c>
      <c r="B559" s="1" t="s">
        <v>365</v>
      </c>
      <c r="C559" s="2" t="s">
        <v>382</v>
      </c>
      <c r="D559" s="2" t="s">
        <v>4</v>
      </c>
      <c r="E559" s="2" t="s">
        <v>6</v>
      </c>
      <c r="F559" s="1">
        <v>1322.0018885741299</v>
      </c>
    </row>
    <row r="560" spans="1:6" ht="13" hidden="1">
      <c r="A560" s="2" t="s">
        <v>33</v>
      </c>
      <c r="B560" s="1" t="s">
        <v>366</v>
      </c>
      <c r="C560" s="2" t="s">
        <v>382</v>
      </c>
      <c r="D560" s="2" t="s">
        <v>4</v>
      </c>
      <c r="E560" s="2" t="s">
        <v>6</v>
      </c>
      <c r="F560" s="1">
        <v>1228.5973513572001</v>
      </c>
    </row>
    <row r="561" spans="1:6" ht="13" hidden="1">
      <c r="A561" s="2" t="s">
        <v>34</v>
      </c>
      <c r="B561" s="1" t="s">
        <v>367</v>
      </c>
      <c r="C561" s="2" t="s">
        <v>382</v>
      </c>
      <c r="D561" s="2" t="s">
        <v>4</v>
      </c>
      <c r="E561" s="2" t="s">
        <v>6</v>
      </c>
      <c r="F561" s="1">
        <v>1074.5466756212199</v>
      </c>
    </row>
    <row r="562" spans="1:6" ht="13" hidden="1">
      <c r="A562" s="2" t="s">
        <v>35</v>
      </c>
      <c r="B562" s="1" t="s">
        <v>368</v>
      </c>
      <c r="C562" s="2" t="s">
        <v>382</v>
      </c>
      <c r="D562" s="2" t="s">
        <v>4</v>
      </c>
      <c r="E562" s="2" t="s">
        <v>6</v>
      </c>
      <c r="F562" s="1">
        <v>869.05954188608496</v>
      </c>
    </row>
    <row r="563" spans="1:6" ht="13" hidden="1">
      <c r="A563" s="2" t="s">
        <v>3</v>
      </c>
      <c r="B563" s="1" t="s">
        <v>336</v>
      </c>
      <c r="C563" s="2" t="s">
        <v>383</v>
      </c>
      <c r="D563" s="2" t="s">
        <v>4</v>
      </c>
      <c r="E563" s="2" t="s">
        <v>6</v>
      </c>
      <c r="F563" s="1">
        <v>1212.76155475307</v>
      </c>
    </row>
    <row r="564" spans="1:6" ht="13" hidden="1">
      <c r="A564" s="2" t="s">
        <v>4</v>
      </c>
      <c r="B564" s="1" t="s">
        <v>337</v>
      </c>
      <c r="C564" s="2" t="s">
        <v>383</v>
      </c>
      <c r="D564" s="2" t="s">
        <v>4</v>
      </c>
      <c r="E564" s="2" t="s">
        <v>6</v>
      </c>
      <c r="F564" s="1">
        <v>984.29972619831597</v>
      </c>
    </row>
    <row r="565" spans="1:6" ht="13" hidden="1">
      <c r="A565" s="2" t="s">
        <v>5</v>
      </c>
      <c r="B565" s="1" t="s">
        <v>338</v>
      </c>
      <c r="C565" s="2" t="s">
        <v>383</v>
      </c>
      <c r="D565" s="2" t="s">
        <v>4</v>
      </c>
      <c r="E565" s="2" t="s">
        <v>6</v>
      </c>
      <c r="F565" s="1">
        <v>1129.41266706295</v>
      </c>
    </row>
    <row r="566" spans="1:6" ht="13" hidden="1">
      <c r="A566" s="2" t="s">
        <v>6</v>
      </c>
      <c r="B566" s="1" t="s">
        <v>339</v>
      </c>
      <c r="C566" s="2" t="s">
        <v>383</v>
      </c>
      <c r="D566" s="2" t="s">
        <v>4</v>
      </c>
      <c r="E566" s="2" t="s">
        <v>6</v>
      </c>
      <c r="F566" s="1">
        <v>1174.20112387822</v>
      </c>
    </row>
    <row r="567" spans="1:6" ht="13">
      <c r="A567" s="2" t="s">
        <v>7</v>
      </c>
      <c r="B567" s="1" t="s">
        <v>340</v>
      </c>
      <c r="C567" s="2" t="s">
        <v>383</v>
      </c>
      <c r="D567" s="2" t="s">
        <v>4</v>
      </c>
      <c r="E567" s="2" t="s">
        <v>6</v>
      </c>
      <c r="F567" s="1">
        <v>1253.5963830661699</v>
      </c>
    </row>
    <row r="568" spans="1:6" ht="13" hidden="1">
      <c r="A568" s="2" t="s">
        <v>8</v>
      </c>
      <c r="B568" s="1" t="s">
        <v>341</v>
      </c>
      <c r="C568" s="2" t="s">
        <v>383</v>
      </c>
      <c r="D568" s="2" t="s">
        <v>4</v>
      </c>
      <c r="E568" s="2" t="s">
        <v>6</v>
      </c>
      <c r="F568" s="1">
        <v>1248.10555406972</v>
      </c>
    </row>
    <row r="569" spans="1:6" ht="13" hidden="1">
      <c r="A569" s="2" t="s">
        <v>9</v>
      </c>
      <c r="B569" s="1" t="s">
        <v>342</v>
      </c>
      <c r="C569" s="2" t="s">
        <v>383</v>
      </c>
      <c r="D569" s="2" t="s">
        <v>4</v>
      </c>
      <c r="E569" s="2" t="s">
        <v>6</v>
      </c>
      <c r="F569" s="1">
        <v>812.68424826706996</v>
      </c>
    </row>
    <row r="570" spans="1:6" ht="13" hidden="1">
      <c r="A570" s="2" t="s">
        <v>10</v>
      </c>
      <c r="B570" s="1" t="s">
        <v>343</v>
      </c>
      <c r="C570" s="2" t="s">
        <v>383</v>
      </c>
      <c r="D570" s="2" t="s">
        <v>4</v>
      </c>
      <c r="E570" s="2" t="s">
        <v>6</v>
      </c>
      <c r="F570" s="1">
        <v>1237.7451965996199</v>
      </c>
    </row>
    <row r="571" spans="1:6" ht="13" hidden="1">
      <c r="A571" s="2" t="s">
        <v>11</v>
      </c>
      <c r="B571" s="1" t="s">
        <v>344</v>
      </c>
      <c r="C571" s="2" t="s">
        <v>383</v>
      </c>
      <c r="D571" s="2" t="s">
        <v>4</v>
      </c>
      <c r="E571" s="2" t="s">
        <v>6</v>
      </c>
      <c r="F571" s="1">
        <v>1463.6652963797901</v>
      </c>
    </row>
    <row r="572" spans="1:6" ht="13" hidden="1">
      <c r="A572" s="2" t="s">
        <v>12</v>
      </c>
      <c r="B572" s="1" t="s">
        <v>345</v>
      </c>
      <c r="C572" s="2" t="s">
        <v>383</v>
      </c>
      <c r="D572" s="2" t="s">
        <v>4</v>
      </c>
      <c r="E572" s="2" t="s">
        <v>6</v>
      </c>
      <c r="F572" s="1">
        <v>1736.7141368530699</v>
      </c>
    </row>
    <row r="573" spans="1:6" ht="13" hidden="1">
      <c r="A573" s="2" t="s">
        <v>13</v>
      </c>
      <c r="B573" s="1" t="s">
        <v>346</v>
      </c>
      <c r="C573" s="2" t="s">
        <v>383</v>
      </c>
      <c r="D573" s="2" t="s">
        <v>4</v>
      </c>
      <c r="E573" s="2" t="s">
        <v>6</v>
      </c>
      <c r="F573" s="1">
        <v>1256.7161460704899</v>
      </c>
    </row>
    <row r="574" spans="1:6" ht="13" hidden="1">
      <c r="A574" s="2" t="s">
        <v>14</v>
      </c>
      <c r="B574" s="1" t="s">
        <v>347</v>
      </c>
      <c r="C574" s="2" t="s">
        <v>383</v>
      </c>
      <c r="D574" s="2" t="s">
        <v>4</v>
      </c>
      <c r="E574" s="2" t="s">
        <v>6</v>
      </c>
      <c r="F574" s="1">
        <v>1091.4526052348001</v>
      </c>
    </row>
    <row r="575" spans="1:6" ht="13" hidden="1">
      <c r="A575" s="2" t="s">
        <v>15</v>
      </c>
      <c r="B575" s="1" t="s">
        <v>348</v>
      </c>
      <c r="C575" s="2" t="s">
        <v>383</v>
      </c>
      <c r="D575" s="2" t="s">
        <v>4</v>
      </c>
      <c r="E575" s="2" t="s">
        <v>6</v>
      </c>
      <c r="F575" s="1">
        <v>860.79830198691104</v>
      </c>
    </row>
    <row r="576" spans="1:6" ht="13" hidden="1">
      <c r="A576" s="2" t="s">
        <v>16</v>
      </c>
      <c r="B576" s="1" t="s">
        <v>349</v>
      </c>
      <c r="C576" s="2" t="s">
        <v>383</v>
      </c>
      <c r="D576" s="2" t="s">
        <v>4</v>
      </c>
      <c r="E576" s="2" t="s">
        <v>6</v>
      </c>
      <c r="F576" s="1">
        <v>989.34711528319804</v>
      </c>
    </row>
    <row r="577" spans="1:6" ht="13" hidden="1">
      <c r="A577" s="2" t="s">
        <v>17</v>
      </c>
      <c r="B577" s="1" t="s">
        <v>350</v>
      </c>
      <c r="C577" s="2" t="s">
        <v>383</v>
      </c>
      <c r="D577" s="2" t="s">
        <v>4</v>
      </c>
      <c r="E577" s="2" t="s">
        <v>6</v>
      </c>
      <c r="F577" s="1">
        <v>1241.7470977441501</v>
      </c>
    </row>
    <row r="578" spans="1:6" ht="13" hidden="1">
      <c r="A578" s="2" t="s">
        <v>18</v>
      </c>
      <c r="B578" s="1" t="s">
        <v>351</v>
      </c>
      <c r="C578" s="2" t="s">
        <v>383</v>
      </c>
      <c r="D578" s="2" t="s">
        <v>4</v>
      </c>
      <c r="E578" s="2" t="s">
        <v>6</v>
      </c>
      <c r="F578" s="1">
        <v>1251.8633626331</v>
      </c>
    </row>
    <row r="579" spans="1:6" ht="13" hidden="1">
      <c r="A579" s="2" t="s">
        <v>19</v>
      </c>
      <c r="B579" s="1" t="s">
        <v>352</v>
      </c>
      <c r="C579" s="2" t="s">
        <v>383</v>
      </c>
      <c r="D579" s="2" t="s">
        <v>4</v>
      </c>
      <c r="E579" s="2" t="s">
        <v>6</v>
      </c>
      <c r="F579" s="1">
        <v>823.05470218717005</v>
      </c>
    </row>
    <row r="580" spans="1:6" ht="13" hidden="1">
      <c r="A580" s="2" t="s">
        <v>20</v>
      </c>
      <c r="B580" s="1" t="s">
        <v>353</v>
      </c>
      <c r="C580" s="2" t="s">
        <v>383</v>
      </c>
      <c r="D580" s="2" t="s">
        <v>4</v>
      </c>
      <c r="E580" s="2" t="s">
        <v>6</v>
      </c>
      <c r="F580" s="1">
        <v>1096.3572645725501</v>
      </c>
    </row>
    <row r="581" spans="1:6" ht="13" hidden="1">
      <c r="A581" s="2" t="s">
        <v>21</v>
      </c>
      <c r="B581" s="1" t="s">
        <v>354</v>
      </c>
      <c r="C581" s="2" t="s">
        <v>383</v>
      </c>
      <c r="D581" s="2" t="s">
        <v>4</v>
      </c>
      <c r="E581" s="2" t="s">
        <v>6</v>
      </c>
      <c r="F581" s="1">
        <v>973.82493667323399</v>
      </c>
    </row>
    <row r="582" spans="1:6" ht="13" hidden="1">
      <c r="A582" s="2" t="s">
        <v>22</v>
      </c>
      <c r="B582" s="1" t="s">
        <v>355</v>
      </c>
      <c r="C582" s="2" t="s">
        <v>383</v>
      </c>
      <c r="D582" s="2" t="s">
        <v>4</v>
      </c>
      <c r="E582" s="2" t="s">
        <v>6</v>
      </c>
      <c r="F582" s="1">
        <v>1183.1134448704299</v>
      </c>
    </row>
    <row r="583" spans="1:6" ht="13" hidden="1">
      <c r="A583" s="2" t="s">
        <v>23</v>
      </c>
      <c r="B583" s="1" t="s">
        <v>356</v>
      </c>
      <c r="C583" s="2" t="s">
        <v>383</v>
      </c>
      <c r="D583" s="2" t="s">
        <v>4</v>
      </c>
      <c r="E583" s="2" t="s">
        <v>6</v>
      </c>
      <c r="F583" s="1">
        <v>1031.7405435308799</v>
      </c>
    </row>
    <row r="584" spans="1:6" ht="13" hidden="1">
      <c r="A584" s="2" t="s">
        <v>24</v>
      </c>
      <c r="B584" s="1" t="s">
        <v>357</v>
      </c>
      <c r="C584" s="2" t="s">
        <v>383</v>
      </c>
      <c r="D584" s="2" t="s">
        <v>4</v>
      </c>
      <c r="E584" s="2" t="s">
        <v>6</v>
      </c>
      <c r="F584" s="1">
        <v>1499.14357521331</v>
      </c>
    </row>
    <row r="585" spans="1:6" ht="13" hidden="1">
      <c r="A585" s="2" t="s">
        <v>25</v>
      </c>
      <c r="B585" s="1" t="s">
        <v>358</v>
      </c>
      <c r="C585" s="2" t="s">
        <v>383</v>
      </c>
      <c r="D585" s="2" t="s">
        <v>4</v>
      </c>
      <c r="E585" s="2" t="s">
        <v>6</v>
      </c>
      <c r="F585" s="1">
        <v>1050.5903434055799</v>
      </c>
    </row>
    <row r="586" spans="1:6" ht="13" hidden="1">
      <c r="A586" s="2" t="s">
        <v>26</v>
      </c>
      <c r="B586" s="1" t="s">
        <v>359</v>
      </c>
      <c r="C586" s="2" t="s">
        <v>383</v>
      </c>
      <c r="D586" s="2" t="s">
        <v>4</v>
      </c>
      <c r="E586" s="2" t="s">
        <v>6</v>
      </c>
      <c r="F586" s="1">
        <v>996.95962667043796</v>
      </c>
    </row>
    <row r="587" spans="1:6" ht="13" hidden="1">
      <c r="A587" s="2" t="s">
        <v>27</v>
      </c>
      <c r="B587" s="1" t="s">
        <v>360</v>
      </c>
      <c r="C587" s="2" t="s">
        <v>383</v>
      </c>
      <c r="D587" s="2" t="s">
        <v>4</v>
      </c>
      <c r="E587" s="2" t="s">
        <v>6</v>
      </c>
      <c r="F587" s="1">
        <v>1029.08950285739</v>
      </c>
    </row>
    <row r="588" spans="1:6" ht="13" hidden="1">
      <c r="A588" s="2" t="s">
        <v>28</v>
      </c>
      <c r="B588" s="1" t="s">
        <v>361</v>
      </c>
      <c r="C588" s="2" t="s">
        <v>383</v>
      </c>
      <c r="D588" s="2" t="s">
        <v>4</v>
      </c>
      <c r="E588" s="2" t="s">
        <v>6</v>
      </c>
      <c r="F588" s="1">
        <v>875.98425196850405</v>
      </c>
    </row>
    <row r="589" spans="1:6" ht="13" hidden="1">
      <c r="A589" s="2" t="s">
        <v>29</v>
      </c>
      <c r="B589" s="1" t="s">
        <v>362</v>
      </c>
      <c r="C589" s="2" t="s">
        <v>383</v>
      </c>
      <c r="D589" s="2" t="s">
        <v>4</v>
      </c>
      <c r="E589" s="2" t="s">
        <v>6</v>
      </c>
      <c r="F589" s="1">
        <v>1033.5742754846999</v>
      </c>
    </row>
    <row r="590" spans="1:6" ht="13" hidden="1">
      <c r="A590" s="2" t="s">
        <v>30</v>
      </c>
      <c r="B590" s="1" t="s">
        <v>363</v>
      </c>
      <c r="C590" s="2" t="s">
        <v>383</v>
      </c>
      <c r="D590" s="2" t="s">
        <v>4</v>
      </c>
      <c r="E590" s="2" t="s">
        <v>6</v>
      </c>
      <c r="F590" s="1">
        <v>1705.9987989056699</v>
      </c>
    </row>
    <row r="591" spans="1:6" ht="13" hidden="1">
      <c r="A591" s="2" t="s">
        <v>31</v>
      </c>
      <c r="B591" s="1" t="s">
        <v>364</v>
      </c>
      <c r="C591" s="2" t="s">
        <v>383</v>
      </c>
      <c r="D591" s="2" t="s">
        <v>4</v>
      </c>
      <c r="E591" s="2" t="s">
        <v>6</v>
      </c>
      <c r="F591" s="1">
        <v>1182.0205660977399</v>
      </c>
    </row>
    <row r="592" spans="1:6" ht="13" hidden="1">
      <c r="A592" s="2" t="s">
        <v>32</v>
      </c>
      <c r="B592" s="1" t="s">
        <v>365</v>
      </c>
      <c r="C592" s="2" t="s">
        <v>383</v>
      </c>
      <c r="D592" s="2" t="s">
        <v>4</v>
      </c>
      <c r="E592" s="2" t="s">
        <v>6</v>
      </c>
      <c r="F592" s="1">
        <v>1263.8835695135999</v>
      </c>
    </row>
    <row r="593" spans="1:6" ht="13" hidden="1">
      <c r="A593" s="2" t="s">
        <v>33</v>
      </c>
      <c r="B593" s="1" t="s">
        <v>366</v>
      </c>
      <c r="C593" s="2" t="s">
        <v>383</v>
      </c>
      <c r="D593" s="2" t="s">
        <v>4</v>
      </c>
      <c r="E593" s="2" t="s">
        <v>6</v>
      </c>
      <c r="F593" s="1">
        <v>1334.7284381566999</v>
      </c>
    </row>
    <row r="594" spans="1:6" ht="13" hidden="1">
      <c r="A594" s="2" t="s">
        <v>34</v>
      </c>
      <c r="B594" s="1" t="s">
        <v>367</v>
      </c>
      <c r="C594" s="2" t="s">
        <v>383</v>
      </c>
      <c r="D594" s="2" t="s">
        <v>4</v>
      </c>
      <c r="E594" s="2" t="s">
        <v>6</v>
      </c>
      <c r="F594" s="1">
        <v>1298.18594104308</v>
      </c>
    </row>
    <row r="595" spans="1:6" ht="13" hidden="1">
      <c r="A595" s="2" t="s">
        <v>35</v>
      </c>
      <c r="B595" s="1" t="s">
        <v>368</v>
      </c>
      <c r="C595" s="2" t="s">
        <v>383</v>
      </c>
      <c r="D595" s="2" t="s">
        <v>4</v>
      </c>
      <c r="E595" s="2" t="s">
        <v>6</v>
      </c>
      <c r="F595" s="1">
        <v>904.22406476464096</v>
      </c>
    </row>
    <row r="596" spans="1:6" ht="13" hidden="1">
      <c r="A596" s="2" t="s">
        <v>3</v>
      </c>
      <c r="B596" s="1" t="s">
        <v>336</v>
      </c>
      <c r="C596" s="2" t="s">
        <v>313</v>
      </c>
      <c r="D596" s="2" t="s">
        <v>4</v>
      </c>
      <c r="E596" s="2" t="s">
        <v>6</v>
      </c>
      <c r="F596" s="1">
        <v>1183.6045571843299</v>
      </c>
    </row>
    <row r="597" spans="1:6" ht="13" hidden="1">
      <c r="A597" s="2" t="s">
        <v>4</v>
      </c>
      <c r="B597" s="1" t="s">
        <v>337</v>
      </c>
      <c r="C597" s="2" t="s">
        <v>313</v>
      </c>
      <c r="D597" s="2" t="s">
        <v>4</v>
      </c>
      <c r="E597" s="2" t="s">
        <v>6</v>
      </c>
      <c r="F597" s="1">
        <v>927.56343162377698</v>
      </c>
    </row>
    <row r="598" spans="1:6" ht="13" hidden="1">
      <c r="A598" s="2" t="s">
        <v>5</v>
      </c>
      <c r="B598" s="1" t="s">
        <v>338</v>
      </c>
      <c r="C598" s="2" t="s">
        <v>313</v>
      </c>
      <c r="D598" s="2" t="s">
        <v>4</v>
      </c>
      <c r="E598" s="2" t="s">
        <v>6</v>
      </c>
      <c r="F598" s="1">
        <v>1101.12951959929</v>
      </c>
    </row>
    <row r="599" spans="1:6" ht="13" hidden="1">
      <c r="A599" s="2" t="s">
        <v>6</v>
      </c>
      <c r="B599" s="1" t="s">
        <v>339</v>
      </c>
      <c r="C599" s="2" t="s">
        <v>313</v>
      </c>
      <c r="D599" s="2" t="s">
        <v>4</v>
      </c>
      <c r="E599" s="2" t="s">
        <v>6</v>
      </c>
      <c r="F599" s="1">
        <v>1023.6287639682701</v>
      </c>
    </row>
    <row r="600" spans="1:6" ht="13">
      <c r="A600" s="2" t="s">
        <v>7</v>
      </c>
      <c r="B600" s="1" t="s">
        <v>340</v>
      </c>
      <c r="C600" s="2" t="s">
        <v>313</v>
      </c>
      <c r="D600" s="2" t="s">
        <v>4</v>
      </c>
      <c r="E600" s="2" t="s">
        <v>6</v>
      </c>
      <c r="F600" s="1">
        <v>1200</v>
      </c>
    </row>
    <row r="601" spans="1:6" ht="13" hidden="1">
      <c r="A601" s="2" t="s">
        <v>8</v>
      </c>
      <c r="B601" s="1" t="s">
        <v>341</v>
      </c>
      <c r="C601" s="2" t="s">
        <v>313</v>
      </c>
      <c r="D601" s="2" t="s">
        <v>4</v>
      </c>
      <c r="E601" s="2" t="s">
        <v>6</v>
      </c>
      <c r="F601" s="1">
        <v>1149.8544015530499</v>
      </c>
    </row>
    <row r="602" spans="1:6" ht="13" hidden="1">
      <c r="A602" s="2" t="s">
        <v>9</v>
      </c>
      <c r="B602" s="1" t="s">
        <v>342</v>
      </c>
      <c r="C602" s="2" t="s">
        <v>313</v>
      </c>
      <c r="D602" s="2" t="s">
        <v>4</v>
      </c>
      <c r="E602" s="2" t="s">
        <v>6</v>
      </c>
      <c r="F602" s="1">
        <v>765.49510247756996</v>
      </c>
    </row>
    <row r="603" spans="1:6" ht="13" hidden="1">
      <c r="A603" s="2" t="s">
        <v>10</v>
      </c>
      <c r="B603" s="1" t="s">
        <v>343</v>
      </c>
      <c r="C603" s="2" t="s">
        <v>313</v>
      </c>
      <c r="D603" s="2" t="s">
        <v>4</v>
      </c>
      <c r="E603" s="2" t="s">
        <v>6</v>
      </c>
      <c r="F603" s="1">
        <v>1098.5613055615199</v>
      </c>
    </row>
    <row r="604" spans="1:6" ht="13" hidden="1">
      <c r="A604" s="2" t="s">
        <v>11</v>
      </c>
      <c r="B604" s="1" t="s">
        <v>344</v>
      </c>
      <c r="C604" s="2" t="s">
        <v>313</v>
      </c>
      <c r="D604" s="2" t="s">
        <v>4</v>
      </c>
      <c r="E604" s="2" t="s">
        <v>6</v>
      </c>
      <c r="F604" s="1">
        <v>1402.8412424657299</v>
      </c>
    </row>
    <row r="605" spans="1:6" ht="13" hidden="1">
      <c r="A605" s="2" t="s">
        <v>12</v>
      </c>
      <c r="B605" s="1" t="s">
        <v>345</v>
      </c>
      <c r="C605" s="2" t="s">
        <v>313</v>
      </c>
      <c r="D605" s="2" t="s">
        <v>4</v>
      </c>
      <c r="E605" s="2" t="s">
        <v>6</v>
      </c>
      <c r="F605" s="1">
        <v>1680.4733727810701</v>
      </c>
    </row>
    <row r="606" spans="1:6" ht="13" hidden="1">
      <c r="A606" s="2" t="s">
        <v>13</v>
      </c>
      <c r="B606" s="1" t="s">
        <v>346</v>
      </c>
      <c r="C606" s="2" t="s">
        <v>313</v>
      </c>
      <c r="D606" s="2" t="s">
        <v>4</v>
      </c>
      <c r="E606" s="2" t="s">
        <v>6</v>
      </c>
      <c r="F606" s="1">
        <v>1085.6533901691801</v>
      </c>
    </row>
    <row r="607" spans="1:6" ht="13" hidden="1">
      <c r="A607" s="2" t="s">
        <v>14</v>
      </c>
      <c r="B607" s="1" t="s">
        <v>347</v>
      </c>
      <c r="C607" s="2" t="s">
        <v>313</v>
      </c>
      <c r="D607" s="2" t="s">
        <v>4</v>
      </c>
      <c r="E607" s="2" t="s">
        <v>6</v>
      </c>
      <c r="F607" s="1">
        <v>1111.68539122077</v>
      </c>
    </row>
    <row r="608" spans="1:6" ht="13" hidden="1">
      <c r="A608" s="2" t="s">
        <v>15</v>
      </c>
      <c r="B608" s="1" t="s">
        <v>348</v>
      </c>
      <c r="C608" s="2" t="s">
        <v>313</v>
      </c>
      <c r="D608" s="2" t="s">
        <v>4</v>
      </c>
      <c r="E608" s="2" t="s">
        <v>6</v>
      </c>
      <c r="F608" s="1">
        <v>876.29103297985</v>
      </c>
    </row>
    <row r="609" spans="1:6" ht="13" hidden="1">
      <c r="A609" s="2" t="s">
        <v>16</v>
      </c>
      <c r="B609" s="1" t="s">
        <v>349</v>
      </c>
      <c r="C609" s="2" t="s">
        <v>313</v>
      </c>
      <c r="D609" s="2" t="s">
        <v>4</v>
      </c>
      <c r="E609" s="2" t="s">
        <v>6</v>
      </c>
      <c r="F609" s="1">
        <v>1004.41126569393</v>
      </c>
    </row>
    <row r="610" spans="1:6" ht="13" hidden="1">
      <c r="A610" s="2" t="s">
        <v>17</v>
      </c>
      <c r="B610" s="1" t="s">
        <v>350</v>
      </c>
      <c r="C610" s="2" t="s">
        <v>313</v>
      </c>
      <c r="D610" s="2" t="s">
        <v>4</v>
      </c>
      <c r="E610" s="2" t="s">
        <v>6</v>
      </c>
      <c r="F610" s="1">
        <v>1156.5379723769599</v>
      </c>
    </row>
    <row r="611" spans="1:6" ht="13" hidden="1">
      <c r="A611" s="2" t="s">
        <v>18</v>
      </c>
      <c r="B611" s="1" t="s">
        <v>351</v>
      </c>
      <c r="C611" s="2" t="s">
        <v>313</v>
      </c>
      <c r="D611" s="2" t="s">
        <v>4</v>
      </c>
      <c r="E611" s="2" t="s">
        <v>6</v>
      </c>
      <c r="F611" s="1">
        <v>1217.4738273051</v>
      </c>
    </row>
    <row r="612" spans="1:6" ht="13" hidden="1">
      <c r="A612" s="2" t="s">
        <v>19</v>
      </c>
      <c r="B612" s="1" t="s">
        <v>352</v>
      </c>
      <c r="C612" s="2" t="s">
        <v>313</v>
      </c>
      <c r="D612" s="2" t="s">
        <v>4</v>
      </c>
      <c r="E612" s="2" t="s">
        <v>6</v>
      </c>
      <c r="F612" s="1">
        <v>848.43393735749396</v>
      </c>
    </row>
    <row r="613" spans="1:6" ht="13" hidden="1">
      <c r="A613" s="2" t="s">
        <v>20</v>
      </c>
      <c r="B613" s="1" t="s">
        <v>353</v>
      </c>
      <c r="C613" s="2" t="s">
        <v>313</v>
      </c>
      <c r="D613" s="2" t="s">
        <v>4</v>
      </c>
      <c r="E613" s="2" t="s">
        <v>6</v>
      </c>
      <c r="F613" s="1">
        <v>1027.3370157970701</v>
      </c>
    </row>
    <row r="614" spans="1:6" ht="13" hidden="1">
      <c r="A614" s="2" t="s">
        <v>21</v>
      </c>
      <c r="B614" s="1" t="s">
        <v>354</v>
      </c>
      <c r="C614" s="2" t="s">
        <v>313</v>
      </c>
      <c r="D614" s="2" t="s">
        <v>4</v>
      </c>
      <c r="E614" s="2" t="s">
        <v>6</v>
      </c>
      <c r="F614" s="1">
        <v>921.27303182579601</v>
      </c>
    </row>
    <row r="615" spans="1:6" ht="13" hidden="1">
      <c r="A615" s="2" t="s">
        <v>22</v>
      </c>
      <c r="B615" s="1" t="s">
        <v>355</v>
      </c>
      <c r="C615" s="2" t="s">
        <v>313</v>
      </c>
      <c r="D615" s="2" t="s">
        <v>4</v>
      </c>
      <c r="E615" s="2" t="s">
        <v>6</v>
      </c>
      <c r="F615" s="1">
        <v>1278.93563885187</v>
      </c>
    </row>
    <row r="616" spans="1:6" ht="13" hidden="1">
      <c r="A616" s="2" t="s">
        <v>23</v>
      </c>
      <c r="B616" s="1" t="s">
        <v>356</v>
      </c>
      <c r="C616" s="2" t="s">
        <v>313</v>
      </c>
      <c r="D616" s="2" t="s">
        <v>4</v>
      </c>
      <c r="E616" s="2" t="s">
        <v>6</v>
      </c>
      <c r="F616" s="1">
        <v>980.63646091379496</v>
      </c>
    </row>
    <row r="617" spans="1:6" ht="13" hidden="1">
      <c r="A617" s="2" t="s">
        <v>24</v>
      </c>
      <c r="B617" s="1" t="s">
        <v>357</v>
      </c>
      <c r="C617" s="2" t="s">
        <v>313</v>
      </c>
      <c r="D617" s="2" t="s">
        <v>4</v>
      </c>
      <c r="E617" s="2" t="s">
        <v>6</v>
      </c>
      <c r="F617" s="1">
        <v>1400.8529862948999</v>
      </c>
    </row>
    <row r="618" spans="1:6" ht="13" hidden="1">
      <c r="A618" s="2" t="s">
        <v>25</v>
      </c>
      <c r="B618" s="1" t="s">
        <v>358</v>
      </c>
      <c r="C618" s="2" t="s">
        <v>313</v>
      </c>
      <c r="D618" s="2" t="s">
        <v>4</v>
      </c>
      <c r="E618" s="2" t="s">
        <v>6</v>
      </c>
      <c r="F618" s="1">
        <v>1050.7662357110801</v>
      </c>
    </row>
    <row r="619" spans="1:6" ht="13" hidden="1">
      <c r="A619" s="2" t="s">
        <v>26</v>
      </c>
      <c r="B619" s="1" t="s">
        <v>359</v>
      </c>
      <c r="C619" s="2" t="s">
        <v>313</v>
      </c>
      <c r="D619" s="2" t="s">
        <v>4</v>
      </c>
      <c r="E619" s="2" t="s">
        <v>6</v>
      </c>
      <c r="F619" s="1">
        <v>1001.75936232092</v>
      </c>
    </row>
    <row r="620" spans="1:6" ht="13" hidden="1">
      <c r="A620" s="2" t="s">
        <v>27</v>
      </c>
      <c r="B620" s="1" t="s">
        <v>360</v>
      </c>
      <c r="C620" s="2" t="s">
        <v>313</v>
      </c>
      <c r="D620" s="2" t="s">
        <v>4</v>
      </c>
      <c r="E620" s="2" t="s">
        <v>6</v>
      </c>
      <c r="F620" s="1">
        <v>961.26844231309303</v>
      </c>
    </row>
    <row r="621" spans="1:6" ht="13" hidden="1">
      <c r="A621" s="2" t="s">
        <v>28</v>
      </c>
      <c r="B621" s="1" t="s">
        <v>361</v>
      </c>
      <c r="C621" s="2" t="s">
        <v>313</v>
      </c>
      <c r="D621" s="2" t="s">
        <v>4</v>
      </c>
      <c r="E621" s="2" t="s">
        <v>6</v>
      </c>
      <c r="F621" s="1">
        <v>1007.05980066445</v>
      </c>
    </row>
    <row r="622" spans="1:6" ht="13" hidden="1">
      <c r="A622" s="2" t="s">
        <v>29</v>
      </c>
      <c r="B622" s="1" t="s">
        <v>362</v>
      </c>
      <c r="C622" s="2" t="s">
        <v>313</v>
      </c>
      <c r="D622" s="2" t="s">
        <v>4</v>
      </c>
      <c r="E622" s="2" t="s">
        <v>6</v>
      </c>
      <c r="F622" s="1">
        <v>1214.77982115742</v>
      </c>
    </row>
    <row r="623" spans="1:6" ht="13" hidden="1">
      <c r="A623" s="2" t="s">
        <v>30</v>
      </c>
      <c r="B623" s="1" t="s">
        <v>363</v>
      </c>
      <c r="C623" s="2" t="s">
        <v>313</v>
      </c>
      <c r="D623" s="2" t="s">
        <v>4</v>
      </c>
      <c r="E623" s="2" t="s">
        <v>6</v>
      </c>
      <c r="F623" s="1">
        <v>1715.2217152217199</v>
      </c>
    </row>
    <row r="624" spans="1:6" ht="13" hidden="1">
      <c r="A624" s="2" t="s">
        <v>31</v>
      </c>
      <c r="B624" s="1" t="s">
        <v>364</v>
      </c>
      <c r="C624" s="2" t="s">
        <v>313</v>
      </c>
      <c r="D624" s="2" t="s">
        <v>4</v>
      </c>
      <c r="E624" s="2" t="s">
        <v>6</v>
      </c>
      <c r="F624" s="1">
        <v>1230.7635531608701</v>
      </c>
    </row>
    <row r="625" spans="1:6" ht="13" hidden="1">
      <c r="A625" s="2" t="s">
        <v>32</v>
      </c>
      <c r="B625" s="1" t="s">
        <v>365</v>
      </c>
      <c r="C625" s="2" t="s">
        <v>313</v>
      </c>
      <c r="D625" s="2" t="s">
        <v>4</v>
      </c>
      <c r="E625" s="2" t="s">
        <v>6</v>
      </c>
      <c r="F625" s="1">
        <v>1253.8779731127199</v>
      </c>
    </row>
    <row r="626" spans="1:6" ht="13" hidden="1">
      <c r="A626" s="2" t="s">
        <v>33</v>
      </c>
      <c r="B626" s="1" t="s">
        <v>366</v>
      </c>
      <c r="C626" s="2" t="s">
        <v>313</v>
      </c>
      <c r="D626" s="2" t="s">
        <v>4</v>
      </c>
      <c r="E626" s="2" t="s">
        <v>6</v>
      </c>
      <c r="F626" s="1">
        <v>1228.0119482243599</v>
      </c>
    </row>
    <row r="627" spans="1:6" ht="13" hidden="1">
      <c r="A627" s="2" t="s">
        <v>34</v>
      </c>
      <c r="B627" s="1" t="s">
        <v>367</v>
      </c>
      <c r="C627" s="2" t="s">
        <v>313</v>
      </c>
      <c r="D627" s="2" t="s">
        <v>4</v>
      </c>
      <c r="E627" s="2" t="s">
        <v>6</v>
      </c>
      <c r="F627" s="1">
        <v>1166.09783845279</v>
      </c>
    </row>
    <row r="628" spans="1:6" ht="13" hidden="1">
      <c r="A628" s="2" t="s">
        <v>35</v>
      </c>
      <c r="B628" s="1" t="s">
        <v>368</v>
      </c>
      <c r="C628" s="2" t="s">
        <v>313</v>
      </c>
      <c r="D628" s="2" t="s">
        <v>4</v>
      </c>
      <c r="E628" s="2" t="s">
        <v>6</v>
      </c>
      <c r="F628" s="1">
        <v>930.96484923161199</v>
      </c>
    </row>
    <row r="629" spans="1:6" ht="13" hidden="1">
      <c r="A629" s="2" t="s">
        <v>3</v>
      </c>
      <c r="B629" s="1" t="s">
        <v>336</v>
      </c>
      <c r="C629" s="2" t="s">
        <v>384</v>
      </c>
      <c r="D629" s="2" t="s">
        <v>4</v>
      </c>
      <c r="E629" s="2" t="s">
        <v>6</v>
      </c>
      <c r="F629" s="1">
        <v>1243.24955196986</v>
      </c>
    </row>
    <row r="630" spans="1:6" ht="13" hidden="1">
      <c r="A630" s="2" t="s">
        <v>4</v>
      </c>
      <c r="B630" s="1" t="s">
        <v>337</v>
      </c>
      <c r="C630" s="2" t="s">
        <v>384</v>
      </c>
      <c r="D630" s="2" t="s">
        <v>4</v>
      </c>
      <c r="E630" s="2" t="s">
        <v>6</v>
      </c>
      <c r="F630" s="1">
        <v>997.90701151143696</v>
      </c>
    </row>
    <row r="631" spans="1:6" ht="13" hidden="1">
      <c r="A631" s="2" t="s">
        <v>5</v>
      </c>
      <c r="B631" s="1" t="s">
        <v>338</v>
      </c>
      <c r="C631" s="2" t="s">
        <v>384</v>
      </c>
      <c r="D631" s="2" t="s">
        <v>4</v>
      </c>
      <c r="E631" s="2" t="s">
        <v>6</v>
      </c>
      <c r="F631" s="1">
        <v>1172.6552264770901</v>
      </c>
    </row>
    <row r="632" spans="1:6" ht="13" hidden="1">
      <c r="A632" s="2" t="s">
        <v>6</v>
      </c>
      <c r="B632" s="1" t="s">
        <v>339</v>
      </c>
      <c r="C632" s="2" t="s">
        <v>384</v>
      </c>
      <c r="D632" s="2" t="s">
        <v>4</v>
      </c>
      <c r="E632" s="2" t="s">
        <v>6</v>
      </c>
      <c r="F632" s="1">
        <v>987.07824838478098</v>
      </c>
    </row>
    <row r="633" spans="1:6" ht="13">
      <c r="A633" s="2" t="s">
        <v>7</v>
      </c>
      <c r="B633" s="1" t="s">
        <v>340</v>
      </c>
      <c r="C633" s="2" t="s">
        <v>384</v>
      </c>
      <c r="D633" s="2" t="s">
        <v>4</v>
      </c>
      <c r="E633" s="2" t="s">
        <v>6</v>
      </c>
      <c r="F633" s="1">
        <v>1535.3535353535401</v>
      </c>
    </row>
    <row r="634" spans="1:6" ht="13" hidden="1">
      <c r="A634" s="2" t="s">
        <v>8</v>
      </c>
      <c r="B634" s="1" t="s">
        <v>341</v>
      </c>
      <c r="C634" s="2" t="s">
        <v>384</v>
      </c>
      <c r="D634" s="2" t="s">
        <v>4</v>
      </c>
      <c r="E634" s="2" t="s">
        <v>6</v>
      </c>
      <c r="F634" s="1">
        <v>1296.18269249797</v>
      </c>
    </row>
    <row r="635" spans="1:6" ht="13" hidden="1">
      <c r="A635" s="2" t="s">
        <v>9</v>
      </c>
      <c r="B635" s="1" t="s">
        <v>342</v>
      </c>
      <c r="C635" s="2" t="s">
        <v>384</v>
      </c>
      <c r="D635" s="2" t="s">
        <v>4</v>
      </c>
      <c r="E635" s="2" t="s">
        <v>6</v>
      </c>
      <c r="F635" s="1">
        <v>754.264163881032</v>
      </c>
    </row>
    <row r="636" spans="1:6" ht="13" hidden="1">
      <c r="A636" s="2" t="s">
        <v>10</v>
      </c>
      <c r="B636" s="1" t="s">
        <v>343</v>
      </c>
      <c r="C636" s="2" t="s">
        <v>384</v>
      </c>
      <c r="D636" s="2" t="s">
        <v>4</v>
      </c>
      <c r="E636" s="2" t="s">
        <v>6</v>
      </c>
      <c r="F636" s="1">
        <v>1350.96518628736</v>
      </c>
    </row>
    <row r="637" spans="1:6" ht="13" hidden="1">
      <c r="A637" s="2" t="s">
        <v>11</v>
      </c>
      <c r="B637" s="1" t="s">
        <v>344</v>
      </c>
      <c r="C637" s="2" t="s">
        <v>384</v>
      </c>
      <c r="D637" s="2" t="s">
        <v>4</v>
      </c>
      <c r="E637" s="2" t="s">
        <v>6</v>
      </c>
      <c r="F637" s="1">
        <v>1566.6666666666699</v>
      </c>
    </row>
    <row r="638" spans="1:6" ht="13" hidden="1">
      <c r="A638" s="2" t="s">
        <v>12</v>
      </c>
      <c r="B638" s="1" t="s">
        <v>345</v>
      </c>
      <c r="C638" s="2" t="s">
        <v>384</v>
      </c>
      <c r="D638" s="2" t="s">
        <v>4</v>
      </c>
      <c r="E638" s="2" t="s">
        <v>6</v>
      </c>
      <c r="F638" s="1">
        <v>1734.08333631901</v>
      </c>
    </row>
    <row r="639" spans="1:6" ht="13" hidden="1">
      <c r="A639" s="2" t="s">
        <v>13</v>
      </c>
      <c r="B639" s="1" t="s">
        <v>346</v>
      </c>
      <c r="C639" s="2" t="s">
        <v>384</v>
      </c>
      <c r="D639" s="2" t="s">
        <v>4</v>
      </c>
      <c r="E639" s="2" t="s">
        <v>6</v>
      </c>
      <c r="F639" s="1">
        <v>1269.9103806102801</v>
      </c>
    </row>
    <row r="640" spans="1:6" ht="13" hidden="1">
      <c r="A640" s="2" t="s">
        <v>14</v>
      </c>
      <c r="B640" s="1" t="s">
        <v>347</v>
      </c>
      <c r="C640" s="2" t="s">
        <v>384</v>
      </c>
      <c r="D640" s="2" t="s">
        <v>4</v>
      </c>
      <c r="E640" s="2" t="s">
        <v>6</v>
      </c>
      <c r="F640" s="1">
        <v>1120.60183371209</v>
      </c>
    </row>
    <row r="641" spans="1:6" ht="13" hidden="1">
      <c r="A641" s="2" t="s">
        <v>15</v>
      </c>
      <c r="B641" s="1" t="s">
        <v>348</v>
      </c>
      <c r="C641" s="2" t="s">
        <v>384</v>
      </c>
      <c r="D641" s="2" t="s">
        <v>4</v>
      </c>
      <c r="E641" s="2" t="s">
        <v>6</v>
      </c>
      <c r="F641" s="1">
        <v>1051.59605142644</v>
      </c>
    </row>
    <row r="642" spans="1:6" ht="13" hidden="1">
      <c r="A642" s="2" t="s">
        <v>16</v>
      </c>
      <c r="B642" s="1" t="s">
        <v>349</v>
      </c>
      <c r="C642" s="2" t="s">
        <v>384</v>
      </c>
      <c r="D642" s="2" t="s">
        <v>4</v>
      </c>
      <c r="E642" s="2" t="s">
        <v>6</v>
      </c>
      <c r="F642" s="1">
        <v>1061.6127687743599</v>
      </c>
    </row>
    <row r="643" spans="1:6" ht="13" hidden="1">
      <c r="A643" s="2" t="s">
        <v>17</v>
      </c>
      <c r="B643" s="1" t="s">
        <v>350</v>
      </c>
      <c r="C643" s="2" t="s">
        <v>384</v>
      </c>
      <c r="D643" s="2" t="s">
        <v>4</v>
      </c>
      <c r="E643" s="2" t="s">
        <v>6</v>
      </c>
      <c r="F643" s="1">
        <v>1186.4027373604899</v>
      </c>
    </row>
    <row r="644" spans="1:6" ht="13" hidden="1">
      <c r="A644" s="2" t="s">
        <v>18</v>
      </c>
      <c r="B644" s="1" t="s">
        <v>351</v>
      </c>
      <c r="C644" s="2" t="s">
        <v>384</v>
      </c>
      <c r="D644" s="2" t="s">
        <v>4</v>
      </c>
      <c r="E644" s="2" t="s">
        <v>6</v>
      </c>
      <c r="F644" s="1">
        <v>1247.06180415781</v>
      </c>
    </row>
    <row r="645" spans="1:6" ht="13" hidden="1">
      <c r="A645" s="2" t="s">
        <v>19</v>
      </c>
      <c r="B645" s="1" t="s">
        <v>352</v>
      </c>
      <c r="C645" s="2" t="s">
        <v>384</v>
      </c>
      <c r="D645" s="2" t="s">
        <v>4</v>
      </c>
      <c r="E645" s="2" t="s">
        <v>6</v>
      </c>
      <c r="F645" s="1">
        <v>969.35465404724698</v>
      </c>
    </row>
    <row r="646" spans="1:6" ht="13" hidden="1">
      <c r="A646" s="2" t="s">
        <v>20</v>
      </c>
      <c r="B646" s="1" t="s">
        <v>353</v>
      </c>
      <c r="C646" s="2" t="s">
        <v>384</v>
      </c>
      <c r="D646" s="2" t="s">
        <v>4</v>
      </c>
      <c r="E646" s="2" t="s">
        <v>6</v>
      </c>
      <c r="F646" s="1">
        <v>1022.04869085898</v>
      </c>
    </row>
    <row r="647" spans="1:6" ht="13" hidden="1">
      <c r="A647" s="2" t="s">
        <v>21</v>
      </c>
      <c r="B647" s="1" t="s">
        <v>354</v>
      </c>
      <c r="C647" s="2" t="s">
        <v>384</v>
      </c>
      <c r="D647" s="2" t="s">
        <v>4</v>
      </c>
      <c r="E647" s="2" t="s">
        <v>6</v>
      </c>
      <c r="F647" s="1">
        <v>1110.2985173858101</v>
      </c>
    </row>
    <row r="648" spans="1:6" ht="13" hidden="1">
      <c r="A648" s="2" t="s">
        <v>22</v>
      </c>
      <c r="B648" s="1" t="s">
        <v>355</v>
      </c>
      <c r="C648" s="2" t="s">
        <v>384</v>
      </c>
      <c r="D648" s="2" t="s">
        <v>4</v>
      </c>
      <c r="E648" s="2" t="s">
        <v>6</v>
      </c>
      <c r="F648" s="1">
        <v>1185.7380747109501</v>
      </c>
    </row>
    <row r="649" spans="1:6" ht="13" hidden="1">
      <c r="A649" s="2" t="s">
        <v>23</v>
      </c>
      <c r="B649" s="1" t="s">
        <v>356</v>
      </c>
      <c r="C649" s="2" t="s">
        <v>384</v>
      </c>
      <c r="D649" s="2" t="s">
        <v>4</v>
      </c>
      <c r="E649" s="2" t="s">
        <v>6</v>
      </c>
      <c r="F649" s="1">
        <v>1046.1105935043099</v>
      </c>
    </row>
    <row r="650" spans="1:6" ht="13" hidden="1">
      <c r="A650" s="2" t="s">
        <v>24</v>
      </c>
      <c r="B650" s="1" t="s">
        <v>357</v>
      </c>
      <c r="C650" s="2" t="s">
        <v>384</v>
      </c>
      <c r="D650" s="2" t="s">
        <v>4</v>
      </c>
      <c r="E650" s="2" t="s">
        <v>6</v>
      </c>
      <c r="F650" s="1">
        <v>1457.7233208703101</v>
      </c>
    </row>
    <row r="651" spans="1:6" ht="13" hidden="1">
      <c r="A651" s="2" t="s">
        <v>25</v>
      </c>
      <c r="B651" s="1" t="s">
        <v>358</v>
      </c>
      <c r="C651" s="2" t="s">
        <v>384</v>
      </c>
      <c r="D651" s="2" t="s">
        <v>4</v>
      </c>
      <c r="E651" s="2" t="s">
        <v>6</v>
      </c>
      <c r="F651" s="1">
        <v>1068.0628272251299</v>
      </c>
    </row>
    <row r="652" spans="1:6" ht="13" hidden="1">
      <c r="A652" s="2" t="s">
        <v>26</v>
      </c>
      <c r="B652" s="1" t="s">
        <v>359</v>
      </c>
      <c r="C652" s="2" t="s">
        <v>384</v>
      </c>
      <c r="D652" s="2" t="s">
        <v>4</v>
      </c>
      <c r="E652" s="2" t="s">
        <v>6</v>
      </c>
      <c r="F652" s="1">
        <v>1049.64001515726</v>
      </c>
    </row>
    <row r="653" spans="1:6" ht="13" hidden="1">
      <c r="A653" s="2" t="s">
        <v>27</v>
      </c>
      <c r="B653" s="1" t="s">
        <v>360</v>
      </c>
      <c r="C653" s="2" t="s">
        <v>384</v>
      </c>
      <c r="D653" s="2" t="s">
        <v>4</v>
      </c>
      <c r="E653" s="2" t="s">
        <v>6</v>
      </c>
      <c r="F653" s="1">
        <v>1007.83620962993</v>
      </c>
    </row>
    <row r="654" spans="1:6" ht="13" hidden="1">
      <c r="A654" s="2" t="s">
        <v>28</v>
      </c>
      <c r="B654" s="1" t="s">
        <v>361</v>
      </c>
      <c r="C654" s="2" t="s">
        <v>384</v>
      </c>
      <c r="D654" s="2" t="s">
        <v>4</v>
      </c>
      <c r="E654" s="2" t="s">
        <v>6</v>
      </c>
      <c r="F654" s="1">
        <v>983.90377642168596</v>
      </c>
    </row>
    <row r="655" spans="1:6" ht="13" hidden="1">
      <c r="A655" s="2" t="s">
        <v>29</v>
      </c>
      <c r="B655" s="1" t="s">
        <v>362</v>
      </c>
      <c r="C655" s="2" t="s">
        <v>384</v>
      </c>
      <c r="D655" s="2" t="s">
        <v>4</v>
      </c>
      <c r="E655" s="2" t="s">
        <v>6</v>
      </c>
      <c r="F655" s="1">
        <v>1292.05643702517</v>
      </c>
    </row>
    <row r="656" spans="1:6" ht="13" hidden="1">
      <c r="A656" s="2" t="s">
        <v>30</v>
      </c>
      <c r="B656" s="1" t="s">
        <v>363</v>
      </c>
      <c r="C656" s="2" t="s">
        <v>384</v>
      </c>
      <c r="D656" s="2" t="s">
        <v>4</v>
      </c>
      <c r="E656" s="2" t="s">
        <v>6</v>
      </c>
      <c r="F656" s="1">
        <v>1757.65645805593</v>
      </c>
    </row>
    <row r="657" spans="1:6" ht="13" hidden="1">
      <c r="A657" s="2" t="s">
        <v>31</v>
      </c>
      <c r="B657" s="1" t="s">
        <v>364</v>
      </c>
      <c r="C657" s="2" t="s">
        <v>384</v>
      </c>
      <c r="D657" s="2" t="s">
        <v>4</v>
      </c>
      <c r="E657" s="2" t="s">
        <v>6</v>
      </c>
      <c r="F657" s="1">
        <v>1266.28988716036</v>
      </c>
    </row>
    <row r="658" spans="1:6" ht="13" hidden="1">
      <c r="A658" s="2" t="s">
        <v>32</v>
      </c>
      <c r="B658" s="1" t="s">
        <v>365</v>
      </c>
      <c r="C658" s="2" t="s">
        <v>384</v>
      </c>
      <c r="D658" s="2" t="s">
        <v>4</v>
      </c>
      <c r="E658" s="2" t="s">
        <v>6</v>
      </c>
      <c r="F658" s="1">
        <v>1158.66193234909</v>
      </c>
    </row>
    <row r="659" spans="1:6" ht="13" hidden="1">
      <c r="A659" s="2" t="s">
        <v>33</v>
      </c>
      <c r="B659" s="1" t="s">
        <v>366</v>
      </c>
      <c r="C659" s="2" t="s">
        <v>384</v>
      </c>
      <c r="D659" s="2" t="s">
        <v>4</v>
      </c>
      <c r="E659" s="2" t="s">
        <v>6</v>
      </c>
      <c r="F659" s="1">
        <v>1346.3022377452</v>
      </c>
    </row>
    <row r="660" spans="1:6" ht="13" hidden="1">
      <c r="A660" s="2" t="s">
        <v>34</v>
      </c>
      <c r="B660" s="1" t="s">
        <v>367</v>
      </c>
      <c r="C660" s="2" t="s">
        <v>384</v>
      </c>
      <c r="D660" s="2" t="s">
        <v>4</v>
      </c>
      <c r="E660" s="2" t="s">
        <v>6</v>
      </c>
      <c r="F660" s="1">
        <v>1093.9666084021501</v>
      </c>
    </row>
    <row r="661" spans="1:6" ht="13" hidden="1">
      <c r="A661" s="2" t="s">
        <v>35</v>
      </c>
      <c r="B661" s="1" t="s">
        <v>368</v>
      </c>
      <c r="C661" s="2" t="s">
        <v>384</v>
      </c>
      <c r="D661" s="2" t="s">
        <v>4</v>
      </c>
      <c r="E661" s="2" t="s">
        <v>6</v>
      </c>
      <c r="F661" s="1">
        <v>922.08221593622602</v>
      </c>
    </row>
    <row r="662" spans="1:6" ht="13" hidden="1">
      <c r="A662" s="2" t="s">
        <v>3</v>
      </c>
      <c r="B662" s="1" t="s">
        <v>336</v>
      </c>
      <c r="C662" s="2" t="s">
        <v>333</v>
      </c>
      <c r="D662" s="2" t="s">
        <v>4</v>
      </c>
      <c r="E662" s="2" t="s">
        <v>6</v>
      </c>
      <c r="F662" s="1">
        <v>1163.3849391252099</v>
      </c>
    </row>
    <row r="663" spans="1:6" ht="13" hidden="1">
      <c r="A663" s="2" t="s">
        <v>4</v>
      </c>
      <c r="B663" s="1" t="s">
        <v>337</v>
      </c>
      <c r="C663" s="2" t="s">
        <v>333</v>
      </c>
      <c r="D663" s="2" t="s">
        <v>4</v>
      </c>
      <c r="E663" s="2" t="s">
        <v>6</v>
      </c>
      <c r="F663" s="1">
        <v>929.42201568399696</v>
      </c>
    </row>
    <row r="664" spans="1:6" ht="13" hidden="1">
      <c r="A664" s="2" t="s">
        <v>5</v>
      </c>
      <c r="B664" s="1" t="s">
        <v>338</v>
      </c>
      <c r="C664" s="2" t="s">
        <v>333</v>
      </c>
      <c r="D664" s="2" t="s">
        <v>4</v>
      </c>
      <c r="E664" s="2" t="s">
        <v>6</v>
      </c>
      <c r="F664" s="1">
        <v>1174.1249446167501</v>
      </c>
    </row>
    <row r="665" spans="1:6" ht="13" hidden="1">
      <c r="A665" s="2" t="s">
        <v>6</v>
      </c>
      <c r="B665" s="1" t="s">
        <v>339</v>
      </c>
      <c r="C665" s="2" t="s">
        <v>333</v>
      </c>
      <c r="D665" s="2" t="s">
        <v>4</v>
      </c>
      <c r="E665" s="2" t="s">
        <v>6</v>
      </c>
      <c r="F665" s="1">
        <v>1139.3011010052701</v>
      </c>
    </row>
    <row r="666" spans="1:6" ht="13">
      <c r="A666" s="2" t="s">
        <v>7</v>
      </c>
      <c r="B666" s="1" t="s">
        <v>340</v>
      </c>
      <c r="C666" s="2" t="s">
        <v>333</v>
      </c>
      <c r="D666" s="2" t="s">
        <v>4</v>
      </c>
      <c r="E666" s="2" t="s">
        <v>6</v>
      </c>
      <c r="F666" s="1">
        <v>1224.1914854741501</v>
      </c>
    </row>
    <row r="667" spans="1:6" ht="13" hidden="1">
      <c r="A667" s="2" t="s">
        <v>8</v>
      </c>
      <c r="B667" s="1" t="s">
        <v>341</v>
      </c>
      <c r="C667" s="2" t="s">
        <v>333</v>
      </c>
      <c r="D667" s="2" t="s">
        <v>4</v>
      </c>
      <c r="E667" s="2" t="s">
        <v>6</v>
      </c>
      <c r="F667" s="1">
        <v>1150.3472148932999</v>
      </c>
    </row>
    <row r="668" spans="1:6" ht="13" hidden="1">
      <c r="A668" s="2" t="s">
        <v>9</v>
      </c>
      <c r="B668" s="1" t="s">
        <v>342</v>
      </c>
      <c r="C668" s="2" t="s">
        <v>333</v>
      </c>
      <c r="D668" s="2" t="s">
        <v>4</v>
      </c>
      <c r="E668" s="2" t="s">
        <v>6</v>
      </c>
      <c r="F668" s="1">
        <v>854.03726708074498</v>
      </c>
    </row>
    <row r="669" spans="1:6" ht="13" hidden="1">
      <c r="A669" s="2" t="s">
        <v>10</v>
      </c>
      <c r="B669" s="1" t="s">
        <v>343</v>
      </c>
      <c r="C669" s="2" t="s">
        <v>333</v>
      </c>
      <c r="D669" s="2" t="s">
        <v>4</v>
      </c>
      <c r="E669" s="2" t="s">
        <v>6</v>
      </c>
      <c r="F669" s="1">
        <v>1134.0675768794999</v>
      </c>
    </row>
    <row r="670" spans="1:6" ht="13" hidden="1">
      <c r="A670" s="2" t="s">
        <v>11</v>
      </c>
      <c r="B670" s="1" t="s">
        <v>344</v>
      </c>
      <c r="C670" s="2" t="s">
        <v>333</v>
      </c>
      <c r="D670" s="2" t="s">
        <v>4</v>
      </c>
      <c r="E670" s="2" t="s">
        <v>6</v>
      </c>
      <c r="F670" s="1">
        <v>1511.24599842016</v>
      </c>
    </row>
    <row r="671" spans="1:6" ht="13" hidden="1">
      <c r="A671" s="2" t="s">
        <v>12</v>
      </c>
      <c r="B671" s="1" t="s">
        <v>345</v>
      </c>
      <c r="C671" s="2" t="s">
        <v>333</v>
      </c>
      <c r="D671" s="2" t="s">
        <v>4</v>
      </c>
      <c r="E671" s="2" t="s">
        <v>6</v>
      </c>
      <c r="F671" s="1">
        <v>1877.1277758690701</v>
      </c>
    </row>
    <row r="672" spans="1:6" ht="13" hidden="1">
      <c r="A672" s="2" t="s">
        <v>13</v>
      </c>
      <c r="B672" s="1" t="s">
        <v>346</v>
      </c>
      <c r="C672" s="2" t="s">
        <v>333</v>
      </c>
      <c r="D672" s="2" t="s">
        <v>4</v>
      </c>
      <c r="E672" s="2" t="s">
        <v>6</v>
      </c>
      <c r="F672" s="1">
        <v>1031.25122534604</v>
      </c>
    </row>
    <row r="673" spans="1:6" ht="13" hidden="1">
      <c r="A673" s="2" t="s">
        <v>14</v>
      </c>
      <c r="B673" s="1" t="s">
        <v>347</v>
      </c>
      <c r="C673" s="2" t="s">
        <v>333</v>
      </c>
      <c r="D673" s="2" t="s">
        <v>4</v>
      </c>
      <c r="E673" s="2" t="s">
        <v>6</v>
      </c>
      <c r="F673" s="1">
        <v>1055.2086897023601</v>
      </c>
    </row>
    <row r="674" spans="1:6" ht="13" hidden="1">
      <c r="A674" s="2" t="s">
        <v>15</v>
      </c>
      <c r="B674" s="1" t="s">
        <v>348</v>
      </c>
      <c r="C674" s="2" t="s">
        <v>333</v>
      </c>
      <c r="D674" s="2" t="s">
        <v>4</v>
      </c>
      <c r="E674" s="2" t="s">
        <v>6</v>
      </c>
      <c r="F674" s="1">
        <v>703.35358991672297</v>
      </c>
    </row>
    <row r="675" spans="1:6" ht="13" hidden="1">
      <c r="A675" s="2" t="s">
        <v>16</v>
      </c>
      <c r="B675" s="1" t="s">
        <v>349</v>
      </c>
      <c r="C675" s="2" t="s">
        <v>333</v>
      </c>
      <c r="D675" s="2" t="s">
        <v>4</v>
      </c>
      <c r="E675" s="2" t="s">
        <v>6</v>
      </c>
      <c r="F675" s="1">
        <v>823.29745284024295</v>
      </c>
    </row>
    <row r="676" spans="1:6" ht="13" hidden="1">
      <c r="A676" s="2" t="s">
        <v>17</v>
      </c>
      <c r="B676" s="1" t="s">
        <v>350</v>
      </c>
      <c r="C676" s="2" t="s">
        <v>333</v>
      </c>
      <c r="D676" s="2" t="s">
        <v>4</v>
      </c>
      <c r="E676" s="2" t="s">
        <v>6</v>
      </c>
      <c r="F676" s="1">
        <v>1200.4594564250499</v>
      </c>
    </row>
    <row r="677" spans="1:6" ht="13" hidden="1">
      <c r="A677" s="2" t="s">
        <v>18</v>
      </c>
      <c r="B677" s="1" t="s">
        <v>351</v>
      </c>
      <c r="C677" s="2" t="s">
        <v>333</v>
      </c>
      <c r="D677" s="2" t="s">
        <v>4</v>
      </c>
      <c r="E677" s="2" t="s">
        <v>6</v>
      </c>
      <c r="F677" s="1">
        <v>1242.1593719985599</v>
      </c>
    </row>
    <row r="678" spans="1:6" ht="13" hidden="1">
      <c r="A678" s="2" t="s">
        <v>19</v>
      </c>
      <c r="B678" s="1" t="s">
        <v>352</v>
      </c>
      <c r="C678" s="2" t="s">
        <v>333</v>
      </c>
      <c r="D678" s="2" t="s">
        <v>4</v>
      </c>
      <c r="E678" s="2" t="s">
        <v>6</v>
      </c>
      <c r="F678" s="1">
        <v>729.29714683368104</v>
      </c>
    </row>
    <row r="679" spans="1:6" ht="13" hidden="1">
      <c r="A679" s="2" t="s">
        <v>20</v>
      </c>
      <c r="B679" s="1" t="s">
        <v>353</v>
      </c>
      <c r="C679" s="2" t="s">
        <v>333</v>
      </c>
      <c r="D679" s="2" t="s">
        <v>4</v>
      </c>
      <c r="E679" s="2" t="s">
        <v>6</v>
      </c>
      <c r="F679" s="1">
        <v>900.060814919927</v>
      </c>
    </row>
    <row r="680" spans="1:6" ht="13" hidden="1">
      <c r="A680" s="2" t="s">
        <v>21</v>
      </c>
      <c r="B680" s="1" t="s">
        <v>354</v>
      </c>
      <c r="C680" s="2" t="s">
        <v>333</v>
      </c>
      <c r="D680" s="2" t="s">
        <v>4</v>
      </c>
      <c r="E680" s="2" t="s">
        <v>6</v>
      </c>
      <c r="F680" s="1">
        <v>801.64439876670099</v>
      </c>
    </row>
    <row r="681" spans="1:6" ht="13" hidden="1">
      <c r="A681" s="2" t="s">
        <v>22</v>
      </c>
      <c r="B681" s="1" t="s">
        <v>355</v>
      </c>
      <c r="C681" s="2" t="s">
        <v>333</v>
      </c>
      <c r="D681" s="2" t="s">
        <v>4</v>
      </c>
      <c r="E681" s="2" t="s">
        <v>6</v>
      </c>
      <c r="F681" s="1">
        <v>1057.0016810147199</v>
      </c>
    </row>
    <row r="682" spans="1:6" ht="13" hidden="1">
      <c r="A682" s="2" t="s">
        <v>23</v>
      </c>
      <c r="B682" s="1" t="s">
        <v>356</v>
      </c>
      <c r="C682" s="2" t="s">
        <v>333</v>
      </c>
      <c r="D682" s="2" t="s">
        <v>4</v>
      </c>
      <c r="E682" s="2" t="s">
        <v>6</v>
      </c>
      <c r="F682" s="1">
        <v>1061.7687281568201</v>
      </c>
    </row>
    <row r="683" spans="1:6" ht="13" hidden="1">
      <c r="A683" s="2" t="s">
        <v>24</v>
      </c>
      <c r="B683" s="1" t="s">
        <v>357</v>
      </c>
      <c r="C683" s="2" t="s">
        <v>333</v>
      </c>
      <c r="D683" s="2" t="s">
        <v>4</v>
      </c>
      <c r="E683" s="2" t="s">
        <v>6</v>
      </c>
      <c r="F683" s="1">
        <v>1445.3250041225699</v>
      </c>
    </row>
    <row r="684" spans="1:6" ht="13" hidden="1">
      <c r="A684" s="2" t="s">
        <v>25</v>
      </c>
      <c r="B684" s="1" t="s">
        <v>358</v>
      </c>
      <c r="C684" s="2" t="s">
        <v>333</v>
      </c>
      <c r="D684" s="2" t="s">
        <v>4</v>
      </c>
      <c r="E684" s="2" t="s">
        <v>6</v>
      </c>
      <c r="F684" s="1">
        <v>998.35924247059199</v>
      </c>
    </row>
    <row r="685" spans="1:6" ht="13" hidden="1">
      <c r="A685" s="2" t="s">
        <v>26</v>
      </c>
      <c r="B685" s="1" t="s">
        <v>359</v>
      </c>
      <c r="C685" s="2" t="s">
        <v>333</v>
      </c>
      <c r="D685" s="2" t="s">
        <v>4</v>
      </c>
      <c r="E685" s="2" t="s">
        <v>6</v>
      </c>
      <c r="F685" s="1">
        <v>1018.97847407974</v>
      </c>
    </row>
    <row r="686" spans="1:6" ht="13" hidden="1">
      <c r="A686" s="2" t="s">
        <v>27</v>
      </c>
      <c r="B686" s="1" t="s">
        <v>360</v>
      </c>
      <c r="C686" s="2" t="s">
        <v>333</v>
      </c>
      <c r="D686" s="2" t="s">
        <v>4</v>
      </c>
      <c r="E686" s="2" t="s">
        <v>6</v>
      </c>
      <c r="F686" s="1">
        <v>893.06479371133503</v>
      </c>
    </row>
    <row r="687" spans="1:6" ht="13" hidden="1">
      <c r="A687" s="2" t="s">
        <v>28</v>
      </c>
      <c r="B687" s="1" t="s">
        <v>361</v>
      </c>
      <c r="C687" s="2" t="s">
        <v>333</v>
      </c>
      <c r="D687" s="2" t="s">
        <v>4</v>
      </c>
      <c r="E687" s="2" t="s">
        <v>6</v>
      </c>
      <c r="F687" s="1">
        <v>692.52077562326895</v>
      </c>
    </row>
    <row r="688" spans="1:6" ht="13" hidden="1">
      <c r="A688" s="2" t="s">
        <v>29</v>
      </c>
      <c r="B688" s="1" t="s">
        <v>362</v>
      </c>
      <c r="C688" s="2" t="s">
        <v>333</v>
      </c>
      <c r="D688" s="2" t="s">
        <v>4</v>
      </c>
      <c r="E688" s="2" t="s">
        <v>6</v>
      </c>
      <c r="F688" s="1">
        <v>941.71403098183396</v>
      </c>
    </row>
    <row r="689" spans="1:6" ht="13" hidden="1">
      <c r="A689" s="2" t="s">
        <v>30</v>
      </c>
      <c r="B689" s="1" t="s">
        <v>363</v>
      </c>
      <c r="C689" s="2" t="s">
        <v>333</v>
      </c>
      <c r="D689" s="2" t="s">
        <v>4</v>
      </c>
      <c r="E689" s="2" t="s">
        <v>6</v>
      </c>
      <c r="F689" s="1">
        <v>1736.0806663743999</v>
      </c>
    </row>
    <row r="690" spans="1:6" ht="13" hidden="1">
      <c r="A690" s="2" t="s">
        <v>31</v>
      </c>
      <c r="B690" s="1" t="s">
        <v>364</v>
      </c>
      <c r="C690" s="2" t="s">
        <v>333</v>
      </c>
      <c r="D690" s="2" t="s">
        <v>4</v>
      </c>
      <c r="E690" s="2" t="s">
        <v>6</v>
      </c>
      <c r="F690" s="1">
        <v>1116.11843490713</v>
      </c>
    </row>
    <row r="691" spans="1:6" ht="13" hidden="1">
      <c r="A691" s="2" t="s">
        <v>32</v>
      </c>
      <c r="B691" s="1" t="s">
        <v>365</v>
      </c>
      <c r="C691" s="2" t="s">
        <v>333</v>
      </c>
      <c r="D691" s="2" t="s">
        <v>4</v>
      </c>
      <c r="E691" s="2" t="s">
        <v>6</v>
      </c>
      <c r="F691" s="1">
        <v>1225.9740259740299</v>
      </c>
    </row>
    <row r="692" spans="1:6" ht="13" hidden="1">
      <c r="A692" s="2" t="s">
        <v>33</v>
      </c>
      <c r="B692" s="1" t="s">
        <v>366</v>
      </c>
      <c r="C692" s="2" t="s">
        <v>333</v>
      </c>
      <c r="D692" s="2" t="s">
        <v>4</v>
      </c>
      <c r="E692" s="2" t="s">
        <v>6</v>
      </c>
      <c r="F692" s="1">
        <v>1354.1643351165001</v>
      </c>
    </row>
    <row r="693" spans="1:6" ht="13" hidden="1">
      <c r="A693" s="2" t="s">
        <v>34</v>
      </c>
      <c r="B693" s="1" t="s">
        <v>367</v>
      </c>
      <c r="C693" s="2" t="s">
        <v>333</v>
      </c>
      <c r="D693" s="2" t="s">
        <v>4</v>
      </c>
      <c r="E693" s="2" t="s">
        <v>6</v>
      </c>
      <c r="F693" s="1">
        <v>1203.36540073073</v>
      </c>
    </row>
    <row r="694" spans="1:6" ht="13" hidden="1">
      <c r="A694" s="2" t="s">
        <v>35</v>
      </c>
      <c r="B694" s="1" t="s">
        <v>368</v>
      </c>
      <c r="C694" s="2" t="s">
        <v>333</v>
      </c>
      <c r="D694" s="2" t="s">
        <v>4</v>
      </c>
      <c r="E694" s="2" t="s">
        <v>6</v>
      </c>
      <c r="F694" s="1">
        <v>840.075877821223</v>
      </c>
    </row>
    <row r="695" spans="1:6" ht="13" hidden="1">
      <c r="A695" s="2" t="s">
        <v>3</v>
      </c>
      <c r="B695" s="1" t="s">
        <v>336</v>
      </c>
      <c r="C695" s="2" t="s">
        <v>307</v>
      </c>
      <c r="D695" s="2" t="s">
        <v>4</v>
      </c>
      <c r="E695" s="2" t="s">
        <v>6</v>
      </c>
      <c r="F695" s="1">
        <v>1654.9573467704599</v>
      </c>
    </row>
    <row r="696" spans="1:6" ht="13" hidden="1">
      <c r="A696" s="2" t="s">
        <v>4</v>
      </c>
      <c r="B696" s="1" t="s">
        <v>337</v>
      </c>
      <c r="C696" s="2" t="s">
        <v>307</v>
      </c>
      <c r="D696" s="2" t="s">
        <v>4</v>
      </c>
      <c r="E696" s="2" t="s">
        <v>6</v>
      </c>
      <c r="F696" s="1">
        <v>1262.9344653754299</v>
      </c>
    </row>
    <row r="697" spans="1:6" ht="13" hidden="1">
      <c r="A697" s="2" t="s">
        <v>5</v>
      </c>
      <c r="B697" s="1" t="s">
        <v>338</v>
      </c>
      <c r="C697" s="2" t="s">
        <v>307</v>
      </c>
      <c r="D697" s="2" t="s">
        <v>4</v>
      </c>
      <c r="E697" s="2" t="s">
        <v>6</v>
      </c>
      <c r="F697" s="1">
        <v>1239.7698727817799</v>
      </c>
    </row>
    <row r="698" spans="1:6" ht="13" hidden="1">
      <c r="A698" s="2" t="s">
        <v>6</v>
      </c>
      <c r="B698" s="1" t="s">
        <v>339</v>
      </c>
      <c r="C698" s="2" t="s">
        <v>307</v>
      </c>
      <c r="D698" s="2" t="s">
        <v>4</v>
      </c>
      <c r="E698" s="2" t="s">
        <v>6</v>
      </c>
      <c r="F698" s="1">
        <v>1556.9204399371499</v>
      </c>
    </row>
    <row r="699" spans="1:6" ht="13">
      <c r="A699" s="2" t="s">
        <v>7</v>
      </c>
      <c r="B699" s="1" t="s">
        <v>340</v>
      </c>
      <c r="C699" s="2" t="s">
        <v>307</v>
      </c>
      <c r="D699" s="2" t="s">
        <v>4</v>
      </c>
      <c r="E699" s="2" t="s">
        <v>6</v>
      </c>
      <c r="F699" s="1">
        <v>2132.9596761637899</v>
      </c>
    </row>
    <row r="700" spans="1:6" ht="13" hidden="1">
      <c r="A700" s="2" t="s">
        <v>8</v>
      </c>
      <c r="B700" s="1" t="s">
        <v>341</v>
      </c>
      <c r="C700" s="2" t="s">
        <v>307</v>
      </c>
      <c r="D700" s="2" t="s">
        <v>4</v>
      </c>
      <c r="E700" s="2" t="s">
        <v>6</v>
      </c>
      <c r="F700" s="1">
        <v>1477.0510986867801</v>
      </c>
    </row>
    <row r="701" spans="1:6" ht="13" hidden="1">
      <c r="A701" s="2" t="s">
        <v>9</v>
      </c>
      <c r="B701" s="1" t="s">
        <v>342</v>
      </c>
      <c r="C701" s="2" t="s">
        <v>307</v>
      </c>
      <c r="D701" s="2" t="s">
        <v>4</v>
      </c>
      <c r="E701" s="2" t="s">
        <v>6</v>
      </c>
      <c r="F701" s="1">
        <v>943.18181818181802</v>
      </c>
    </row>
    <row r="702" spans="1:6" ht="13" hidden="1">
      <c r="A702" s="2" t="s">
        <v>10</v>
      </c>
      <c r="B702" s="1" t="s">
        <v>343</v>
      </c>
      <c r="C702" s="2" t="s">
        <v>307</v>
      </c>
      <c r="D702" s="2" t="s">
        <v>4</v>
      </c>
      <c r="E702" s="2" t="s">
        <v>6</v>
      </c>
      <c r="F702" s="1">
        <v>2974.6221051171801</v>
      </c>
    </row>
    <row r="703" spans="1:6" ht="13" hidden="1">
      <c r="A703" s="2" t="s">
        <v>11</v>
      </c>
      <c r="B703" s="1" t="s">
        <v>344</v>
      </c>
      <c r="C703" s="2" t="s">
        <v>307</v>
      </c>
      <c r="D703" s="2" t="s">
        <v>4</v>
      </c>
      <c r="E703" s="2" t="s">
        <v>6</v>
      </c>
      <c r="F703" s="1">
        <v>2085.7150823969</v>
      </c>
    </row>
    <row r="704" spans="1:6" ht="13" hidden="1">
      <c r="A704" s="2" t="s">
        <v>12</v>
      </c>
      <c r="B704" s="1" t="s">
        <v>345</v>
      </c>
      <c r="C704" s="2" t="s">
        <v>307</v>
      </c>
      <c r="D704" s="2" t="s">
        <v>4</v>
      </c>
      <c r="E704" s="2" t="s">
        <v>6</v>
      </c>
      <c r="F704" s="1">
        <v>2328.4883720930202</v>
      </c>
    </row>
    <row r="705" spans="1:6" ht="13" hidden="1">
      <c r="A705" s="2" t="s">
        <v>13</v>
      </c>
      <c r="B705" s="1" t="s">
        <v>346</v>
      </c>
      <c r="C705" s="2" t="s">
        <v>307</v>
      </c>
      <c r="D705" s="2" t="s">
        <v>4</v>
      </c>
      <c r="E705" s="2" t="s">
        <v>6</v>
      </c>
      <c r="F705" s="1">
        <v>1875.97988863059</v>
      </c>
    </row>
    <row r="706" spans="1:6" ht="13" hidden="1">
      <c r="A706" s="2" t="s">
        <v>14</v>
      </c>
      <c r="B706" s="1" t="s">
        <v>347</v>
      </c>
      <c r="C706" s="2" t="s">
        <v>307</v>
      </c>
      <c r="D706" s="2" t="s">
        <v>4</v>
      </c>
      <c r="E706" s="2" t="s">
        <v>6</v>
      </c>
      <c r="F706" s="1">
        <v>1197.6047904191601</v>
      </c>
    </row>
    <row r="707" spans="1:6" ht="13" hidden="1">
      <c r="A707" s="2" t="s">
        <v>15</v>
      </c>
      <c r="B707" s="1" t="s">
        <v>348</v>
      </c>
      <c r="C707" s="2" t="s">
        <v>307</v>
      </c>
      <c r="D707" s="2" t="s">
        <v>4</v>
      </c>
      <c r="E707" s="2" t="s">
        <v>6</v>
      </c>
      <c r="F707" s="1">
        <v>1491.4997156038701</v>
      </c>
    </row>
    <row r="708" spans="1:6" ht="13" hidden="1">
      <c r="A708" s="2" t="s">
        <v>16</v>
      </c>
      <c r="B708" s="1" t="s">
        <v>349</v>
      </c>
      <c r="C708" s="2" t="s">
        <v>307</v>
      </c>
      <c r="D708" s="2" t="s">
        <v>4</v>
      </c>
      <c r="E708" s="2" t="s">
        <v>6</v>
      </c>
      <c r="F708" s="1">
        <v>1482.46401123552</v>
      </c>
    </row>
    <row r="709" spans="1:6" ht="13" hidden="1">
      <c r="A709" s="2" t="s">
        <v>17</v>
      </c>
      <c r="B709" s="1" t="s">
        <v>350</v>
      </c>
      <c r="C709" s="2" t="s">
        <v>307</v>
      </c>
      <c r="D709" s="2" t="s">
        <v>4</v>
      </c>
      <c r="E709" s="2" t="s">
        <v>6</v>
      </c>
      <c r="F709" s="1">
        <v>1503.5483291412099</v>
      </c>
    </row>
    <row r="710" spans="1:6" ht="13" hidden="1">
      <c r="A710" s="2" t="s">
        <v>18</v>
      </c>
      <c r="B710" s="1" t="s">
        <v>351</v>
      </c>
      <c r="C710" s="2" t="s">
        <v>307</v>
      </c>
      <c r="D710" s="2" t="s">
        <v>4</v>
      </c>
      <c r="E710" s="2" t="s">
        <v>6</v>
      </c>
      <c r="F710" s="1">
        <v>1641.6907895789</v>
      </c>
    </row>
    <row r="711" spans="1:6" ht="13" hidden="1">
      <c r="A711" s="2" t="s">
        <v>19</v>
      </c>
      <c r="B711" s="1" t="s">
        <v>352</v>
      </c>
      <c r="C711" s="2" t="s">
        <v>307</v>
      </c>
      <c r="D711" s="2" t="s">
        <v>4</v>
      </c>
      <c r="E711" s="2" t="s">
        <v>6</v>
      </c>
      <c r="F711" s="1">
        <v>1435.32049485527</v>
      </c>
    </row>
    <row r="712" spans="1:6" ht="13" hidden="1">
      <c r="A712" s="2" t="s">
        <v>20</v>
      </c>
      <c r="B712" s="1" t="s">
        <v>353</v>
      </c>
      <c r="C712" s="2" t="s">
        <v>307</v>
      </c>
      <c r="D712" s="2" t="s">
        <v>4</v>
      </c>
      <c r="E712" s="2" t="s">
        <v>6</v>
      </c>
      <c r="F712" s="1">
        <v>1296.0845177803201</v>
      </c>
    </row>
    <row r="713" spans="1:6" ht="13" hidden="1">
      <c r="A713" s="2" t="s">
        <v>21</v>
      </c>
      <c r="B713" s="1" t="s">
        <v>354</v>
      </c>
      <c r="C713" s="2" t="s">
        <v>307</v>
      </c>
      <c r="D713" s="2" t="s">
        <v>4</v>
      </c>
      <c r="E713" s="2" t="s">
        <v>6</v>
      </c>
      <c r="F713" s="1">
        <v>1359.0844062947101</v>
      </c>
    </row>
    <row r="714" spans="1:6" ht="13" hidden="1">
      <c r="A714" s="2" t="s">
        <v>22</v>
      </c>
      <c r="B714" s="1" t="s">
        <v>355</v>
      </c>
      <c r="C714" s="2" t="s">
        <v>307</v>
      </c>
      <c r="D714" s="2" t="s">
        <v>4</v>
      </c>
      <c r="E714" s="2" t="s">
        <v>6</v>
      </c>
      <c r="F714" s="1">
        <v>1413.4975808715501</v>
      </c>
    </row>
    <row r="715" spans="1:6" ht="13" hidden="1">
      <c r="A715" s="2" t="s">
        <v>23</v>
      </c>
      <c r="B715" s="1" t="s">
        <v>356</v>
      </c>
      <c r="C715" s="2" t="s">
        <v>307</v>
      </c>
      <c r="D715" s="2" t="s">
        <v>4</v>
      </c>
      <c r="E715" s="2" t="s">
        <v>6</v>
      </c>
      <c r="F715" s="1">
        <v>1939.1685482799801</v>
      </c>
    </row>
    <row r="716" spans="1:6" ht="13" hidden="1">
      <c r="A716" s="2" t="s">
        <v>24</v>
      </c>
      <c r="B716" s="1" t="s">
        <v>357</v>
      </c>
      <c r="C716" s="2" t="s">
        <v>307</v>
      </c>
      <c r="D716" s="2" t="s">
        <v>4</v>
      </c>
      <c r="E716" s="2" t="s">
        <v>6</v>
      </c>
      <c r="F716" s="1">
        <v>1879.0981502398399</v>
      </c>
    </row>
    <row r="717" spans="1:6" ht="13" hidden="1">
      <c r="A717" s="2" t="s">
        <v>25</v>
      </c>
      <c r="B717" s="1" t="s">
        <v>358</v>
      </c>
      <c r="C717" s="2" t="s">
        <v>307</v>
      </c>
      <c r="D717" s="2" t="s">
        <v>4</v>
      </c>
      <c r="E717" s="2" t="s">
        <v>6</v>
      </c>
      <c r="F717" s="1">
        <v>1224.7565968280201</v>
      </c>
    </row>
    <row r="718" spans="1:6" ht="13" hidden="1">
      <c r="A718" s="2" t="s">
        <v>26</v>
      </c>
      <c r="B718" s="1" t="s">
        <v>359</v>
      </c>
      <c r="C718" s="2" t="s">
        <v>307</v>
      </c>
      <c r="D718" s="2" t="s">
        <v>4</v>
      </c>
      <c r="E718" s="2" t="s">
        <v>6</v>
      </c>
      <c r="F718" s="1">
        <v>1472.2461701704401</v>
      </c>
    </row>
    <row r="719" spans="1:6" ht="13" hidden="1">
      <c r="A719" s="2" t="s">
        <v>27</v>
      </c>
      <c r="B719" s="1" t="s">
        <v>360</v>
      </c>
      <c r="C719" s="2" t="s">
        <v>307</v>
      </c>
      <c r="D719" s="2" t="s">
        <v>4</v>
      </c>
      <c r="E719" s="2" t="s">
        <v>6</v>
      </c>
      <c r="F719" s="1">
        <v>1321.9139824986</v>
      </c>
    </row>
    <row r="720" spans="1:6" ht="13" hidden="1">
      <c r="A720" s="2" t="s">
        <v>28</v>
      </c>
      <c r="B720" s="1" t="s">
        <v>361</v>
      </c>
      <c r="C720" s="2" t="s">
        <v>307</v>
      </c>
      <c r="D720" s="2" t="s">
        <v>4</v>
      </c>
      <c r="E720" s="2" t="s">
        <v>6</v>
      </c>
      <c r="F720" s="1">
        <v>1227.2354388843301</v>
      </c>
    </row>
    <row r="721" spans="1:6" ht="13" hidden="1">
      <c r="A721" s="2" t="s">
        <v>29</v>
      </c>
      <c r="B721" s="1" t="s">
        <v>362</v>
      </c>
      <c r="C721" s="2" t="s">
        <v>307</v>
      </c>
      <c r="D721" s="2" t="s">
        <v>4</v>
      </c>
      <c r="E721" s="2" t="s">
        <v>6</v>
      </c>
      <c r="F721" s="1">
        <v>1497.38262386885</v>
      </c>
    </row>
    <row r="722" spans="1:6" ht="13" hidden="1">
      <c r="A722" s="2" t="s">
        <v>30</v>
      </c>
      <c r="B722" s="1" t="s">
        <v>363</v>
      </c>
      <c r="C722" s="2" t="s">
        <v>307</v>
      </c>
      <c r="D722" s="2" t="s">
        <v>4</v>
      </c>
      <c r="E722" s="2" t="s">
        <v>6</v>
      </c>
      <c r="F722" s="1">
        <v>2799.2535323913598</v>
      </c>
    </row>
    <row r="723" spans="1:6" ht="13" hidden="1">
      <c r="A723" s="2" t="s">
        <v>31</v>
      </c>
      <c r="B723" s="1" t="s">
        <v>364</v>
      </c>
      <c r="C723" s="2" t="s">
        <v>307</v>
      </c>
      <c r="D723" s="2" t="s">
        <v>4</v>
      </c>
      <c r="E723" s="2" t="s">
        <v>6</v>
      </c>
      <c r="F723" s="1">
        <v>1696.1501471745401</v>
      </c>
    </row>
    <row r="724" spans="1:6" ht="13" hidden="1">
      <c r="A724" s="2" t="s">
        <v>32</v>
      </c>
      <c r="B724" s="1" t="s">
        <v>365</v>
      </c>
      <c r="C724" s="2" t="s">
        <v>307</v>
      </c>
      <c r="D724" s="2" t="s">
        <v>4</v>
      </c>
      <c r="E724" s="2" t="s">
        <v>6</v>
      </c>
      <c r="F724" s="1">
        <v>1433.6917562724</v>
      </c>
    </row>
    <row r="725" spans="1:6" ht="13" hidden="1">
      <c r="A725" s="2" t="s">
        <v>33</v>
      </c>
      <c r="B725" s="1" t="s">
        <v>366</v>
      </c>
      <c r="C725" s="2" t="s">
        <v>307</v>
      </c>
      <c r="D725" s="2" t="s">
        <v>4</v>
      </c>
      <c r="E725" s="2" t="s">
        <v>6</v>
      </c>
      <c r="F725" s="1">
        <v>1973.8456684079499</v>
      </c>
    </row>
    <row r="726" spans="1:6" ht="13" hidden="1">
      <c r="A726" s="2" t="s">
        <v>34</v>
      </c>
      <c r="B726" s="1" t="s">
        <v>367</v>
      </c>
      <c r="C726" s="2" t="s">
        <v>307</v>
      </c>
      <c r="D726" s="2" t="s">
        <v>4</v>
      </c>
      <c r="E726" s="2" t="s">
        <v>6</v>
      </c>
      <c r="F726" s="1">
        <v>1381.8338355574699</v>
      </c>
    </row>
    <row r="727" spans="1:6" ht="13" hidden="1">
      <c r="A727" s="2" t="s">
        <v>35</v>
      </c>
      <c r="B727" s="1" t="s">
        <v>368</v>
      </c>
      <c r="C727" s="2" t="s">
        <v>307</v>
      </c>
      <c r="D727" s="2" t="s">
        <v>4</v>
      </c>
      <c r="E727" s="2" t="s">
        <v>6</v>
      </c>
      <c r="F727" s="1">
        <v>1087.30242919274</v>
      </c>
    </row>
  </sheetData>
  <autoFilter ref="A1:F727" xr:uid="{00000000-0009-0000-0000-000004000000}">
    <filterColumn colId="1">
      <filters>
        <filter val="CAMP"/>
      </filters>
    </filterColumn>
  </autoFilter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sheetPr>
    <outlinePr summaryBelow="0" summaryRight="0"/>
  </sheetPr>
  <dimension ref="A1:G133"/>
  <sheetViews>
    <sheetView workbookViewId="0"/>
  </sheetViews>
  <sheetFormatPr baseColWidth="10" defaultColWidth="12.6640625" defaultRowHeight="15.75" customHeight="1"/>
  <sheetData>
    <row r="1" spans="1:7">
      <c r="A1" s="19" t="s">
        <v>1</v>
      </c>
      <c r="B1" s="19" t="s">
        <v>334</v>
      </c>
      <c r="C1" s="19" t="s">
        <v>0</v>
      </c>
      <c r="D1" s="19" t="s">
        <v>37</v>
      </c>
      <c r="E1" s="19" t="s">
        <v>39</v>
      </c>
      <c r="F1" s="100" t="s">
        <v>335</v>
      </c>
      <c r="G1" s="7" t="s">
        <v>572</v>
      </c>
    </row>
    <row r="2" spans="1:7">
      <c r="A2" s="20" t="s">
        <v>3</v>
      </c>
      <c r="B2" s="19" t="s">
        <v>336</v>
      </c>
      <c r="C2" s="7">
        <v>2012</v>
      </c>
      <c r="D2" s="9" t="s">
        <v>6</v>
      </c>
      <c r="E2" s="9" t="s">
        <v>287</v>
      </c>
      <c r="F2" s="54">
        <f t="shared" ref="F2:F133" si="0">100-G2</f>
        <v>55.9</v>
      </c>
      <c r="G2" s="110">
        <v>44.1</v>
      </c>
    </row>
    <row r="3" spans="1:7">
      <c r="A3" s="20" t="s">
        <v>4</v>
      </c>
      <c r="B3" s="19" t="s">
        <v>337</v>
      </c>
      <c r="C3" s="7">
        <v>2012</v>
      </c>
      <c r="D3" s="9" t="s">
        <v>6</v>
      </c>
      <c r="E3" s="9" t="s">
        <v>287</v>
      </c>
      <c r="F3" s="54">
        <f t="shared" si="0"/>
        <v>50</v>
      </c>
      <c r="G3" s="53">
        <v>50</v>
      </c>
    </row>
    <row r="4" spans="1:7">
      <c r="A4" s="19" t="s">
        <v>5</v>
      </c>
      <c r="B4" s="19" t="s">
        <v>338</v>
      </c>
      <c r="C4" s="7">
        <v>2012</v>
      </c>
      <c r="D4" s="9" t="s">
        <v>6</v>
      </c>
      <c r="E4" s="9" t="s">
        <v>287</v>
      </c>
      <c r="F4" s="54">
        <f t="shared" si="0"/>
        <v>55.555599999999998</v>
      </c>
      <c r="G4" s="53">
        <v>44.444400000000002</v>
      </c>
    </row>
    <row r="5" spans="1:7">
      <c r="A5" s="19" t="s">
        <v>6</v>
      </c>
      <c r="B5" s="19" t="s">
        <v>339</v>
      </c>
      <c r="C5" s="7">
        <v>2012</v>
      </c>
      <c r="D5" s="9" t="s">
        <v>6</v>
      </c>
      <c r="E5" s="9" t="s">
        <v>287</v>
      </c>
      <c r="F5" s="54">
        <f t="shared" si="0"/>
        <v>50</v>
      </c>
      <c r="G5" s="53">
        <v>50</v>
      </c>
    </row>
    <row r="6" spans="1:7">
      <c r="A6" s="19" t="s">
        <v>7</v>
      </c>
      <c r="B6" s="19" t="s">
        <v>340</v>
      </c>
      <c r="C6" s="7">
        <v>2012</v>
      </c>
      <c r="D6" s="9" t="s">
        <v>6</v>
      </c>
      <c r="E6" s="9" t="s">
        <v>287</v>
      </c>
      <c r="F6" s="54">
        <f t="shared" si="0"/>
        <v>40</v>
      </c>
      <c r="G6" s="53">
        <v>60</v>
      </c>
    </row>
    <row r="7" spans="1:7">
      <c r="A7" s="19" t="s">
        <v>8</v>
      </c>
      <c r="B7" s="19" t="s">
        <v>341</v>
      </c>
      <c r="C7" s="7">
        <v>2012</v>
      </c>
      <c r="D7" s="9" t="s">
        <v>6</v>
      </c>
      <c r="E7" s="9" t="s">
        <v>287</v>
      </c>
      <c r="F7" s="54">
        <f t="shared" si="0"/>
        <v>75</v>
      </c>
      <c r="G7" s="53">
        <v>25</v>
      </c>
    </row>
    <row r="8" spans="1:7">
      <c r="A8" s="19" t="s">
        <v>9</v>
      </c>
      <c r="B8" s="19" t="s">
        <v>342</v>
      </c>
      <c r="C8" s="7">
        <v>2012</v>
      </c>
      <c r="D8" s="9" t="s">
        <v>6</v>
      </c>
      <c r="E8" s="9" t="s">
        <v>287</v>
      </c>
      <c r="F8" s="54">
        <f t="shared" si="0"/>
        <v>50</v>
      </c>
      <c r="G8" s="53">
        <v>50</v>
      </c>
    </row>
    <row r="9" spans="1:7">
      <c r="A9" s="19" t="s">
        <v>10</v>
      </c>
      <c r="B9" s="19" t="s">
        <v>343</v>
      </c>
      <c r="C9" s="7">
        <v>2012</v>
      </c>
      <c r="D9" s="9" t="s">
        <v>6</v>
      </c>
      <c r="E9" s="9" t="s">
        <v>287</v>
      </c>
      <c r="F9" s="54">
        <f t="shared" si="0"/>
        <v>63.636400000000002</v>
      </c>
      <c r="G9" s="53">
        <v>36.363599999999998</v>
      </c>
    </row>
    <row r="10" spans="1:7">
      <c r="A10" s="19" t="s">
        <v>11</v>
      </c>
      <c r="B10" s="19" t="s">
        <v>344</v>
      </c>
      <c r="C10" s="7">
        <v>2012</v>
      </c>
      <c r="D10" s="9" t="s">
        <v>6</v>
      </c>
      <c r="E10" s="9" t="s">
        <v>287</v>
      </c>
      <c r="F10" s="54">
        <f t="shared" si="0"/>
        <v>20.833299999999994</v>
      </c>
      <c r="G10" s="53">
        <v>79.166700000000006</v>
      </c>
    </row>
    <row r="11" spans="1:7">
      <c r="A11" s="19" t="s">
        <v>12</v>
      </c>
      <c r="B11" s="19" t="s">
        <v>345</v>
      </c>
      <c r="C11" s="7">
        <v>2012</v>
      </c>
      <c r="D11" s="9" t="s">
        <v>6</v>
      </c>
      <c r="E11" s="9" t="s">
        <v>287</v>
      </c>
      <c r="F11" s="54">
        <f t="shared" si="0"/>
        <v>38.571399999999997</v>
      </c>
      <c r="G11" s="53">
        <v>61.428600000000003</v>
      </c>
    </row>
    <row r="12" spans="1:7">
      <c r="A12" s="19" t="s">
        <v>13</v>
      </c>
      <c r="B12" s="19" t="s">
        <v>346</v>
      </c>
      <c r="C12" s="7">
        <v>2012</v>
      </c>
      <c r="D12" s="9" t="s">
        <v>6</v>
      </c>
      <c r="E12" s="9" t="s">
        <v>287</v>
      </c>
      <c r="F12" s="54">
        <f t="shared" si="0"/>
        <v>45.454500000000003</v>
      </c>
      <c r="G12" s="53">
        <v>54.545499999999997</v>
      </c>
    </row>
    <row r="13" spans="1:7">
      <c r="A13" s="19" t="s">
        <v>14</v>
      </c>
      <c r="B13" s="19" t="s">
        <v>347</v>
      </c>
      <c r="C13" s="7">
        <v>2012</v>
      </c>
      <c r="D13" s="9" t="s">
        <v>6</v>
      </c>
      <c r="E13" s="9" t="s">
        <v>287</v>
      </c>
      <c r="F13" s="54">
        <f t="shared" si="0"/>
        <v>82.857100000000003</v>
      </c>
      <c r="G13" s="53">
        <v>17.142900000000001</v>
      </c>
    </row>
    <row r="14" spans="1:7">
      <c r="A14" s="19" t="s">
        <v>15</v>
      </c>
      <c r="B14" s="19" t="s">
        <v>348</v>
      </c>
      <c r="C14" s="7">
        <v>2012</v>
      </c>
      <c r="D14" s="9" t="s">
        <v>6</v>
      </c>
      <c r="E14" s="9" t="s">
        <v>287</v>
      </c>
      <c r="F14" s="54">
        <f t="shared" si="0"/>
        <v>66.666699999999992</v>
      </c>
      <c r="G14" s="53">
        <v>33.333300000000001</v>
      </c>
    </row>
    <row r="15" spans="1:7">
      <c r="A15" s="19" t="s">
        <v>16</v>
      </c>
      <c r="B15" s="19" t="s">
        <v>349</v>
      </c>
      <c r="C15" s="7">
        <v>2012</v>
      </c>
      <c r="D15" s="9" t="s">
        <v>6</v>
      </c>
      <c r="E15" s="9" t="s">
        <v>287</v>
      </c>
      <c r="F15" s="54">
        <f t="shared" si="0"/>
        <v>57.142899999999997</v>
      </c>
      <c r="G15" s="53">
        <v>42.857100000000003</v>
      </c>
    </row>
    <row r="16" spans="1:7">
      <c r="A16" s="19" t="s">
        <v>17</v>
      </c>
      <c r="B16" s="19" t="s">
        <v>350</v>
      </c>
      <c r="C16" s="7">
        <v>2012</v>
      </c>
      <c r="D16" s="9" t="s">
        <v>6</v>
      </c>
      <c r="E16" s="9" t="s">
        <v>287</v>
      </c>
      <c r="F16" s="54">
        <f t="shared" si="0"/>
        <v>39.583300000000001</v>
      </c>
      <c r="G16" s="53">
        <v>60.416699999999999</v>
      </c>
    </row>
    <row r="17" spans="1:7">
      <c r="A17" s="19" t="s">
        <v>18</v>
      </c>
      <c r="B17" s="19" t="s">
        <v>351</v>
      </c>
      <c r="C17" s="7">
        <v>2012</v>
      </c>
      <c r="D17" s="9" t="s">
        <v>6</v>
      </c>
      <c r="E17" s="9" t="s">
        <v>287</v>
      </c>
      <c r="F17" s="54">
        <f t="shared" si="0"/>
        <v>50</v>
      </c>
      <c r="G17" s="53">
        <v>50</v>
      </c>
    </row>
    <row r="18" spans="1:7">
      <c r="A18" s="19" t="s">
        <v>19</v>
      </c>
      <c r="B18" s="19" t="s">
        <v>352</v>
      </c>
      <c r="C18" s="7">
        <v>2012</v>
      </c>
      <c r="D18" s="9" t="s">
        <v>6</v>
      </c>
      <c r="E18" s="9" t="s">
        <v>287</v>
      </c>
      <c r="F18" s="54">
        <f t="shared" si="0"/>
        <v>60.606099999999998</v>
      </c>
      <c r="G18" s="53">
        <v>39.393900000000002</v>
      </c>
    </row>
    <row r="19" spans="1:7">
      <c r="A19" s="19" t="s">
        <v>20</v>
      </c>
      <c r="B19" s="19" t="s">
        <v>353</v>
      </c>
      <c r="C19" s="7">
        <v>2012</v>
      </c>
      <c r="D19" s="9" t="s">
        <v>6</v>
      </c>
      <c r="E19" s="9" t="s">
        <v>287</v>
      </c>
      <c r="F19" s="54">
        <f t="shared" si="0"/>
        <v>66.666699999999992</v>
      </c>
      <c r="G19" s="53">
        <v>33.333300000000001</v>
      </c>
    </row>
    <row r="20" spans="1:7">
      <c r="A20" s="19" t="s">
        <v>21</v>
      </c>
      <c r="B20" s="19" t="s">
        <v>354</v>
      </c>
      <c r="C20" s="7">
        <v>2012</v>
      </c>
      <c r="D20" s="9" t="s">
        <v>6</v>
      </c>
      <c r="E20" s="9" t="s">
        <v>287</v>
      </c>
      <c r="F20" s="54">
        <f t="shared" si="0"/>
        <v>50</v>
      </c>
      <c r="G20" s="53">
        <v>50</v>
      </c>
    </row>
    <row r="21" spans="1:7">
      <c r="A21" s="19" t="s">
        <v>22</v>
      </c>
      <c r="B21" s="19" t="s">
        <v>355</v>
      </c>
      <c r="C21" s="7">
        <v>2012</v>
      </c>
      <c r="D21" s="9" t="s">
        <v>6</v>
      </c>
      <c r="E21" s="9" t="s">
        <v>287</v>
      </c>
      <c r="F21" s="54">
        <f t="shared" si="0"/>
        <v>70.833300000000008</v>
      </c>
      <c r="G21" s="53">
        <v>29.166699999999999</v>
      </c>
    </row>
    <row r="22" spans="1:7">
      <c r="A22" s="19" t="s">
        <v>23</v>
      </c>
      <c r="B22" s="19" t="s">
        <v>356</v>
      </c>
      <c r="C22" s="7">
        <v>2012</v>
      </c>
      <c r="D22" s="9" t="s">
        <v>6</v>
      </c>
      <c r="E22" s="9" t="s">
        <v>287</v>
      </c>
      <c r="F22" s="54">
        <f t="shared" si="0"/>
        <v>72.7273</v>
      </c>
      <c r="G22" s="53">
        <v>27.2727</v>
      </c>
    </row>
    <row r="23" spans="1:7">
      <c r="A23" s="19" t="s">
        <v>24</v>
      </c>
      <c r="B23" s="19" t="s">
        <v>357</v>
      </c>
      <c r="C23" s="7">
        <v>2012</v>
      </c>
      <c r="D23" s="9" t="s">
        <v>6</v>
      </c>
      <c r="E23" s="9" t="s">
        <v>287</v>
      </c>
      <c r="F23" s="54">
        <f t="shared" si="0"/>
        <v>64.7059</v>
      </c>
      <c r="G23" s="53">
        <v>35.2941</v>
      </c>
    </row>
    <row r="24" spans="1:7">
      <c r="A24" s="19" t="s">
        <v>25</v>
      </c>
      <c r="B24" s="19" t="s">
        <v>358</v>
      </c>
      <c r="C24" s="7">
        <v>2012</v>
      </c>
      <c r="D24" s="9" t="s">
        <v>6</v>
      </c>
      <c r="E24" s="9" t="s">
        <v>287</v>
      </c>
      <c r="F24" s="54">
        <f t="shared" si="0"/>
        <v>25</v>
      </c>
      <c r="G24" s="53">
        <v>75</v>
      </c>
    </row>
    <row r="25" spans="1:7">
      <c r="A25" s="19" t="s">
        <v>26</v>
      </c>
      <c r="B25" s="19" t="s">
        <v>359</v>
      </c>
      <c r="C25" s="7">
        <v>2012</v>
      </c>
      <c r="D25" s="9" t="s">
        <v>6</v>
      </c>
      <c r="E25" s="9" t="s">
        <v>287</v>
      </c>
      <c r="F25" s="54">
        <f t="shared" si="0"/>
        <v>81.818200000000004</v>
      </c>
      <c r="G25" s="53">
        <v>18.181799999999999</v>
      </c>
    </row>
    <row r="26" spans="1:7">
      <c r="A26" s="19" t="s">
        <v>27</v>
      </c>
      <c r="B26" s="19" t="s">
        <v>360</v>
      </c>
      <c r="C26" s="7">
        <v>2012</v>
      </c>
      <c r="D26" s="9" t="s">
        <v>6</v>
      </c>
      <c r="E26" s="9" t="s">
        <v>287</v>
      </c>
      <c r="F26" s="54">
        <f t="shared" si="0"/>
        <v>62.5</v>
      </c>
      <c r="G26" s="53">
        <v>37.5</v>
      </c>
    </row>
    <row r="27" spans="1:7">
      <c r="A27" s="19" t="s">
        <v>28</v>
      </c>
      <c r="B27" s="19" t="s">
        <v>361</v>
      </c>
      <c r="C27" s="7">
        <v>2012</v>
      </c>
      <c r="D27" s="9" t="s">
        <v>6</v>
      </c>
      <c r="E27" s="9" t="s">
        <v>287</v>
      </c>
      <c r="F27" s="54">
        <f t="shared" si="0"/>
        <v>64.7059</v>
      </c>
      <c r="G27" s="53">
        <v>35.2941</v>
      </c>
    </row>
    <row r="28" spans="1:7">
      <c r="A28" s="19" t="s">
        <v>29</v>
      </c>
      <c r="B28" s="19" t="s">
        <v>362</v>
      </c>
      <c r="C28" s="7">
        <v>2012</v>
      </c>
      <c r="D28" s="9" t="s">
        <v>6</v>
      </c>
      <c r="E28" s="9" t="s">
        <v>287</v>
      </c>
      <c r="F28" s="54">
        <f t="shared" si="0"/>
        <v>68.75</v>
      </c>
      <c r="G28" s="53">
        <v>31.25</v>
      </c>
    </row>
    <row r="29" spans="1:7">
      <c r="A29" s="19" t="s">
        <v>30</v>
      </c>
      <c r="B29" s="19" t="s">
        <v>363</v>
      </c>
      <c r="C29" s="7">
        <v>2012</v>
      </c>
      <c r="D29" s="9" t="s">
        <v>6</v>
      </c>
      <c r="E29" s="9" t="s">
        <v>287</v>
      </c>
      <c r="F29" s="54">
        <f t="shared" si="0"/>
        <v>55.555599999999998</v>
      </c>
      <c r="G29" s="53">
        <v>44.444400000000002</v>
      </c>
    </row>
    <row r="30" spans="1:7">
      <c r="A30" s="19" t="s">
        <v>31</v>
      </c>
      <c r="B30" s="19" t="s">
        <v>364</v>
      </c>
      <c r="C30" s="7">
        <v>2012</v>
      </c>
      <c r="D30" s="9" t="s">
        <v>6</v>
      </c>
      <c r="E30" s="9" t="s">
        <v>287</v>
      </c>
      <c r="F30" s="54">
        <f t="shared" si="0"/>
        <v>80</v>
      </c>
      <c r="G30" s="53">
        <v>20</v>
      </c>
    </row>
    <row r="31" spans="1:7">
      <c r="A31" s="19" t="s">
        <v>32</v>
      </c>
      <c r="B31" s="19" t="s">
        <v>365</v>
      </c>
      <c r="C31" s="7">
        <v>2012</v>
      </c>
      <c r="D31" s="9" t="s">
        <v>6</v>
      </c>
      <c r="E31" s="9" t="s">
        <v>287</v>
      </c>
      <c r="F31" s="54">
        <f t="shared" si="0"/>
        <v>80</v>
      </c>
      <c r="G31" s="53">
        <v>20</v>
      </c>
    </row>
    <row r="32" spans="1:7">
      <c r="A32" s="19" t="s">
        <v>33</v>
      </c>
      <c r="B32" s="19" t="s">
        <v>366</v>
      </c>
      <c r="C32" s="7">
        <v>2012</v>
      </c>
      <c r="D32" s="9" t="s">
        <v>6</v>
      </c>
      <c r="E32" s="9" t="s">
        <v>287</v>
      </c>
      <c r="F32" s="54">
        <f t="shared" si="0"/>
        <v>50</v>
      </c>
      <c r="G32" s="53">
        <v>50</v>
      </c>
    </row>
    <row r="33" spans="1:7">
      <c r="A33" s="19" t="s">
        <v>34</v>
      </c>
      <c r="B33" s="19" t="s">
        <v>367</v>
      </c>
      <c r="C33" s="7">
        <v>2012</v>
      </c>
      <c r="D33" s="9" t="s">
        <v>6</v>
      </c>
      <c r="E33" s="9" t="s">
        <v>287</v>
      </c>
      <c r="F33" s="54">
        <f t="shared" si="0"/>
        <v>66.666699999999992</v>
      </c>
      <c r="G33" s="53">
        <v>33.333300000000001</v>
      </c>
    </row>
    <row r="34" spans="1:7">
      <c r="A34" s="19" t="s">
        <v>35</v>
      </c>
      <c r="B34" s="19" t="s">
        <v>368</v>
      </c>
      <c r="C34" s="7">
        <v>2012</v>
      </c>
      <c r="D34" s="9" t="s">
        <v>6</v>
      </c>
      <c r="E34" s="9" t="s">
        <v>287</v>
      </c>
      <c r="F34" s="54">
        <f t="shared" si="0"/>
        <v>58.333300000000001</v>
      </c>
      <c r="G34" s="53">
        <v>41.666699999999999</v>
      </c>
    </row>
    <row r="35" spans="1:7">
      <c r="A35" s="20" t="s">
        <v>3</v>
      </c>
      <c r="B35" s="19" t="s">
        <v>336</v>
      </c>
      <c r="C35" s="7">
        <v>2014</v>
      </c>
      <c r="D35" s="9" t="s">
        <v>6</v>
      </c>
      <c r="E35" s="9" t="s">
        <v>287</v>
      </c>
      <c r="F35" s="1">
        <f t="shared" si="0"/>
        <v>57.4</v>
      </c>
      <c r="G35" s="7">
        <v>42.6</v>
      </c>
    </row>
    <row r="36" spans="1:7">
      <c r="A36" s="20" t="s">
        <v>4</v>
      </c>
      <c r="B36" s="19" t="s">
        <v>337</v>
      </c>
      <c r="C36" s="7">
        <v>2014</v>
      </c>
      <c r="D36" s="9" t="s">
        <v>6</v>
      </c>
      <c r="E36" s="9" t="s">
        <v>287</v>
      </c>
      <c r="F36" s="1">
        <f t="shared" si="0"/>
        <v>73.333300000000008</v>
      </c>
      <c r="G36" s="23">
        <v>26.666699999999999</v>
      </c>
    </row>
    <row r="37" spans="1:7">
      <c r="A37" s="19" t="s">
        <v>5</v>
      </c>
      <c r="B37" s="19" t="s">
        <v>338</v>
      </c>
      <c r="C37" s="7">
        <v>2014</v>
      </c>
      <c r="D37" s="9" t="s">
        <v>6</v>
      </c>
      <c r="E37" s="9" t="s">
        <v>287</v>
      </c>
      <c r="F37" s="54">
        <f t="shared" si="0"/>
        <v>55.555599999999998</v>
      </c>
      <c r="G37" s="53">
        <v>44.444400000000002</v>
      </c>
    </row>
    <row r="38" spans="1:7">
      <c r="A38" s="19" t="s">
        <v>6</v>
      </c>
      <c r="B38" s="19" t="s">
        <v>339</v>
      </c>
      <c r="C38" s="7">
        <v>2014</v>
      </c>
      <c r="D38" s="9" t="s">
        <v>6</v>
      </c>
      <c r="E38" s="9" t="s">
        <v>287</v>
      </c>
      <c r="F38" s="1">
        <f t="shared" si="0"/>
        <v>50</v>
      </c>
      <c r="G38" s="23">
        <v>50</v>
      </c>
    </row>
    <row r="39" spans="1:7">
      <c r="A39" s="19" t="s">
        <v>7</v>
      </c>
      <c r="B39" s="19" t="s">
        <v>340</v>
      </c>
      <c r="C39" s="7">
        <v>2014</v>
      </c>
      <c r="D39" s="9" t="s">
        <v>6</v>
      </c>
      <c r="E39" s="9" t="s">
        <v>287</v>
      </c>
      <c r="F39" s="1">
        <f t="shared" si="0"/>
        <v>90</v>
      </c>
      <c r="G39" s="23">
        <v>10</v>
      </c>
    </row>
    <row r="40" spans="1:7">
      <c r="A40" s="19" t="s">
        <v>8</v>
      </c>
      <c r="B40" s="19" t="s">
        <v>341</v>
      </c>
      <c r="C40" s="7">
        <v>2014</v>
      </c>
      <c r="D40" s="9" t="s">
        <v>6</v>
      </c>
      <c r="E40" s="9" t="s">
        <v>287</v>
      </c>
      <c r="F40" s="1">
        <f t="shared" si="0"/>
        <v>51.5152</v>
      </c>
      <c r="G40" s="23">
        <v>48.4848</v>
      </c>
    </row>
    <row r="41" spans="1:7">
      <c r="A41" s="19" t="s">
        <v>9</v>
      </c>
      <c r="B41" s="19" t="s">
        <v>342</v>
      </c>
      <c r="C41" s="7">
        <v>2014</v>
      </c>
      <c r="D41" s="9" t="s">
        <v>6</v>
      </c>
      <c r="E41" s="9" t="s">
        <v>287</v>
      </c>
      <c r="F41" s="1">
        <f t="shared" si="0"/>
        <v>25</v>
      </c>
      <c r="G41" s="23">
        <v>75</v>
      </c>
    </row>
    <row r="42" spans="1:7">
      <c r="A42" s="19" t="s">
        <v>10</v>
      </c>
      <c r="B42" s="19" t="s">
        <v>343</v>
      </c>
      <c r="C42" s="7">
        <v>2014</v>
      </c>
      <c r="D42" s="9" t="s">
        <v>6</v>
      </c>
      <c r="E42" s="9" t="s">
        <v>287</v>
      </c>
      <c r="F42" s="1">
        <f t="shared" si="0"/>
        <v>70.454499999999996</v>
      </c>
      <c r="G42" s="23">
        <v>29.545500000000001</v>
      </c>
    </row>
    <row r="43" spans="1:7">
      <c r="A43" s="19" t="s">
        <v>11</v>
      </c>
      <c r="B43" s="19" t="s">
        <v>344</v>
      </c>
      <c r="C43" s="7">
        <v>2014</v>
      </c>
      <c r="D43" s="9" t="s">
        <v>6</v>
      </c>
      <c r="E43" s="9" t="s">
        <v>287</v>
      </c>
      <c r="F43" s="1">
        <f t="shared" si="0"/>
        <v>65.306100000000001</v>
      </c>
      <c r="G43" s="23">
        <v>34.693899999999999</v>
      </c>
    </row>
    <row r="44" spans="1:7">
      <c r="A44" s="19" t="s">
        <v>12</v>
      </c>
      <c r="B44" s="19" t="s">
        <v>345</v>
      </c>
      <c r="C44" s="7">
        <v>2014</v>
      </c>
      <c r="D44" s="9" t="s">
        <v>6</v>
      </c>
      <c r="E44" s="9" t="s">
        <v>287</v>
      </c>
      <c r="F44" s="1">
        <f t="shared" si="0"/>
        <v>34.586500000000001</v>
      </c>
      <c r="G44" s="23">
        <v>65.413499999999999</v>
      </c>
    </row>
    <row r="45" spans="1:7">
      <c r="A45" s="19" t="s">
        <v>13</v>
      </c>
      <c r="B45" s="19" t="s">
        <v>346</v>
      </c>
      <c r="C45" s="7">
        <v>2014</v>
      </c>
      <c r="D45" s="9" t="s">
        <v>6</v>
      </c>
      <c r="E45" s="9" t="s">
        <v>287</v>
      </c>
      <c r="F45" s="1">
        <f t="shared" si="0"/>
        <v>45</v>
      </c>
      <c r="G45" s="23">
        <v>55</v>
      </c>
    </row>
    <row r="46" spans="1:7">
      <c r="A46" s="19" t="s">
        <v>14</v>
      </c>
      <c r="B46" s="19" t="s">
        <v>347</v>
      </c>
      <c r="C46" s="7">
        <v>2014</v>
      </c>
      <c r="D46" s="9" t="s">
        <v>6</v>
      </c>
      <c r="E46" s="9" t="s">
        <v>287</v>
      </c>
      <c r="F46" s="1">
        <f t="shared" si="0"/>
        <v>62.857100000000003</v>
      </c>
      <c r="G46" s="23">
        <v>37.142899999999997</v>
      </c>
    </row>
    <row r="47" spans="1:7">
      <c r="A47" s="19" t="s">
        <v>15</v>
      </c>
      <c r="B47" s="19" t="s">
        <v>348</v>
      </c>
      <c r="C47" s="7">
        <v>2014</v>
      </c>
      <c r="D47" s="9" t="s">
        <v>6</v>
      </c>
      <c r="E47" s="9" t="s">
        <v>287</v>
      </c>
      <c r="F47" s="1">
        <f t="shared" si="0"/>
        <v>65.217399999999998</v>
      </c>
      <c r="G47" s="23">
        <v>34.782600000000002</v>
      </c>
    </row>
    <row r="48" spans="1:7">
      <c r="A48" s="19" t="s">
        <v>16</v>
      </c>
      <c r="B48" s="19" t="s">
        <v>349</v>
      </c>
      <c r="C48" s="7">
        <v>2014</v>
      </c>
      <c r="D48" s="9" t="s">
        <v>6</v>
      </c>
      <c r="E48" s="9" t="s">
        <v>287</v>
      </c>
      <c r="F48" s="1">
        <f t="shared" si="0"/>
        <v>73.912999999999997</v>
      </c>
      <c r="G48" s="23">
        <v>26.087</v>
      </c>
    </row>
    <row r="49" spans="1:7">
      <c r="A49" s="19" t="s">
        <v>17</v>
      </c>
      <c r="B49" s="19" t="s">
        <v>350</v>
      </c>
      <c r="C49" s="7">
        <v>2014</v>
      </c>
      <c r="D49" s="9" t="s">
        <v>6</v>
      </c>
      <c r="E49" s="9" t="s">
        <v>287</v>
      </c>
      <c r="F49" s="1">
        <f t="shared" si="0"/>
        <v>57.291699999999999</v>
      </c>
      <c r="G49" s="23">
        <v>42.708300000000001</v>
      </c>
    </row>
    <row r="50" spans="1:7">
      <c r="A50" s="19" t="s">
        <v>18</v>
      </c>
      <c r="B50" s="19" t="s">
        <v>351</v>
      </c>
      <c r="C50" s="7">
        <v>2014</v>
      </c>
      <c r="D50" s="9" t="s">
        <v>6</v>
      </c>
      <c r="E50" s="9" t="s">
        <v>287</v>
      </c>
      <c r="F50" s="1">
        <f t="shared" si="0"/>
        <v>51.794899999999998</v>
      </c>
      <c r="G50" s="23">
        <v>48.205100000000002</v>
      </c>
    </row>
    <row r="51" spans="1:7">
      <c r="A51" s="19" t="s">
        <v>19</v>
      </c>
      <c r="B51" s="19" t="s">
        <v>352</v>
      </c>
      <c r="C51" s="7">
        <v>2014</v>
      </c>
      <c r="D51" s="9" t="s">
        <v>6</v>
      </c>
      <c r="E51" s="9" t="s">
        <v>287</v>
      </c>
      <c r="F51" s="1">
        <f t="shared" si="0"/>
        <v>46.969700000000003</v>
      </c>
      <c r="G51" s="23">
        <v>53.030299999999997</v>
      </c>
    </row>
    <row r="52" spans="1:7">
      <c r="A52" s="19" t="s">
        <v>20</v>
      </c>
      <c r="B52" s="19" t="s">
        <v>353</v>
      </c>
      <c r="C52" s="7">
        <v>2014</v>
      </c>
      <c r="D52" s="9" t="s">
        <v>6</v>
      </c>
      <c r="E52" s="9" t="s">
        <v>287</v>
      </c>
      <c r="F52" s="1">
        <f t="shared" si="0"/>
        <v>77.142899999999997</v>
      </c>
      <c r="G52" s="23">
        <v>22.857099999999999</v>
      </c>
    </row>
    <row r="53" spans="1:7">
      <c r="A53" s="19" t="s">
        <v>21</v>
      </c>
      <c r="B53" s="19" t="s">
        <v>354</v>
      </c>
      <c r="C53" s="7">
        <v>2014</v>
      </c>
      <c r="D53" s="9" t="s">
        <v>6</v>
      </c>
      <c r="E53" s="9" t="s">
        <v>287</v>
      </c>
      <c r="F53" s="1">
        <f t="shared" si="0"/>
        <v>41.666699999999999</v>
      </c>
      <c r="G53" s="23">
        <v>58.333300000000001</v>
      </c>
    </row>
    <row r="54" spans="1:7">
      <c r="A54" s="19" t="s">
        <v>22</v>
      </c>
      <c r="B54" s="19" t="s">
        <v>355</v>
      </c>
      <c r="C54" s="7">
        <v>2014</v>
      </c>
      <c r="D54" s="9" t="s">
        <v>6</v>
      </c>
      <c r="E54" s="9" t="s">
        <v>287</v>
      </c>
      <c r="F54" s="1">
        <f t="shared" si="0"/>
        <v>53.658499999999997</v>
      </c>
      <c r="G54" s="23">
        <v>46.341500000000003</v>
      </c>
    </row>
    <row r="55" spans="1:7">
      <c r="A55" s="19" t="s">
        <v>23</v>
      </c>
      <c r="B55" s="19" t="s">
        <v>356</v>
      </c>
      <c r="C55" s="7">
        <v>2014</v>
      </c>
      <c r="D55" s="9" t="s">
        <v>6</v>
      </c>
      <c r="E55" s="9" t="s">
        <v>287</v>
      </c>
      <c r="F55" s="1">
        <f t="shared" si="0"/>
        <v>60.869599999999998</v>
      </c>
      <c r="G55" s="23">
        <v>39.130400000000002</v>
      </c>
    </row>
    <row r="56" spans="1:7">
      <c r="A56" s="19" t="s">
        <v>24</v>
      </c>
      <c r="B56" s="19" t="s">
        <v>357</v>
      </c>
      <c r="C56" s="7">
        <v>2014</v>
      </c>
      <c r="D56" s="9" t="s">
        <v>6</v>
      </c>
      <c r="E56" s="9" t="s">
        <v>287</v>
      </c>
      <c r="F56" s="1">
        <f t="shared" si="0"/>
        <v>59.701500000000003</v>
      </c>
      <c r="G56" s="23">
        <v>40.298499999999997</v>
      </c>
    </row>
    <row r="57" spans="1:7">
      <c r="A57" s="19" t="s">
        <v>25</v>
      </c>
      <c r="B57" s="19" t="s">
        <v>358</v>
      </c>
      <c r="C57" s="7">
        <v>2014</v>
      </c>
      <c r="D57" s="9" t="s">
        <v>6</v>
      </c>
      <c r="E57" s="9" t="s">
        <v>287</v>
      </c>
      <c r="F57" s="1">
        <f t="shared" si="0"/>
        <v>50</v>
      </c>
      <c r="G57" s="23">
        <v>50</v>
      </c>
    </row>
    <row r="58" spans="1:7">
      <c r="A58" s="19" t="s">
        <v>26</v>
      </c>
      <c r="B58" s="19" t="s">
        <v>359</v>
      </c>
      <c r="C58" s="7">
        <v>2014</v>
      </c>
      <c r="D58" s="9" t="s">
        <v>6</v>
      </c>
      <c r="E58" s="9" t="s">
        <v>287</v>
      </c>
      <c r="F58" s="1">
        <f t="shared" si="0"/>
        <v>45.833300000000001</v>
      </c>
      <c r="G58" s="23">
        <v>54.166699999999999</v>
      </c>
    </row>
    <row r="59" spans="1:7">
      <c r="A59" s="19" t="s">
        <v>27</v>
      </c>
      <c r="B59" s="19" t="s">
        <v>360</v>
      </c>
      <c r="C59" s="7">
        <v>2014</v>
      </c>
      <c r="D59" s="9" t="s">
        <v>6</v>
      </c>
      <c r="E59" s="9" t="s">
        <v>287</v>
      </c>
      <c r="F59" s="1">
        <f t="shared" si="0"/>
        <v>44.444400000000002</v>
      </c>
      <c r="G59" s="23">
        <v>55.555599999999998</v>
      </c>
    </row>
    <row r="60" spans="1:7">
      <c r="A60" s="19" t="s">
        <v>28</v>
      </c>
      <c r="B60" s="19" t="s">
        <v>361</v>
      </c>
      <c r="C60" s="7">
        <v>2014</v>
      </c>
      <c r="D60" s="9" t="s">
        <v>6</v>
      </c>
      <c r="E60" s="9" t="s">
        <v>287</v>
      </c>
      <c r="F60" s="1">
        <f t="shared" si="0"/>
        <v>83.333300000000008</v>
      </c>
      <c r="G60" s="23">
        <v>16.666699999999999</v>
      </c>
    </row>
    <row r="61" spans="1:7">
      <c r="A61" s="19" t="s">
        <v>29</v>
      </c>
      <c r="B61" s="19" t="s">
        <v>362</v>
      </c>
      <c r="C61" s="7">
        <v>2014</v>
      </c>
      <c r="D61" s="9" t="s">
        <v>6</v>
      </c>
      <c r="E61" s="9" t="s">
        <v>287</v>
      </c>
      <c r="F61" s="1">
        <f t="shared" si="0"/>
        <v>53.571399999999997</v>
      </c>
      <c r="G61" s="23">
        <v>46.428600000000003</v>
      </c>
    </row>
    <row r="62" spans="1:7">
      <c r="A62" s="19" t="s">
        <v>30</v>
      </c>
      <c r="B62" s="19" t="s">
        <v>363</v>
      </c>
      <c r="C62" s="7">
        <v>2014</v>
      </c>
      <c r="D62" s="9" t="s">
        <v>6</v>
      </c>
      <c r="E62" s="9" t="s">
        <v>287</v>
      </c>
      <c r="F62" s="1">
        <f t="shared" si="0"/>
        <v>75</v>
      </c>
      <c r="G62" s="23">
        <v>25</v>
      </c>
    </row>
    <row r="63" spans="1:7">
      <c r="A63" s="19" t="s">
        <v>31</v>
      </c>
      <c r="B63" s="19" t="s">
        <v>364</v>
      </c>
      <c r="C63" s="7">
        <v>2014</v>
      </c>
      <c r="D63" s="9" t="s">
        <v>6</v>
      </c>
      <c r="E63" s="9" t="s">
        <v>287</v>
      </c>
      <c r="F63" s="1">
        <f t="shared" si="0"/>
        <v>88.235299999999995</v>
      </c>
      <c r="G63" s="23">
        <v>11.764699999999999</v>
      </c>
    </row>
    <row r="64" spans="1:7">
      <c r="A64" s="19" t="s">
        <v>32</v>
      </c>
      <c r="B64" s="19" t="s">
        <v>365</v>
      </c>
      <c r="C64" s="7">
        <v>2014</v>
      </c>
      <c r="D64" s="9" t="s">
        <v>6</v>
      </c>
      <c r="E64" s="9" t="s">
        <v>287</v>
      </c>
      <c r="F64" s="1">
        <f t="shared" si="0"/>
        <v>45.454500000000003</v>
      </c>
      <c r="G64" s="23">
        <v>54.545499999999997</v>
      </c>
    </row>
    <row r="65" spans="1:7">
      <c r="A65" s="19" t="s">
        <v>33</v>
      </c>
      <c r="B65" s="19" t="s">
        <v>366</v>
      </c>
      <c r="C65" s="7">
        <v>2014</v>
      </c>
      <c r="D65" s="9" t="s">
        <v>6</v>
      </c>
      <c r="E65" s="9" t="s">
        <v>287</v>
      </c>
      <c r="F65" s="1">
        <f t="shared" si="0"/>
        <v>75.238100000000003</v>
      </c>
      <c r="G65" s="23">
        <v>24.761900000000001</v>
      </c>
    </row>
    <row r="66" spans="1:7">
      <c r="A66" s="19" t="s">
        <v>34</v>
      </c>
      <c r="B66" s="19" t="s">
        <v>367</v>
      </c>
      <c r="C66" s="7">
        <v>2014</v>
      </c>
      <c r="D66" s="9" t="s">
        <v>6</v>
      </c>
      <c r="E66" s="9" t="s">
        <v>287</v>
      </c>
      <c r="F66" s="1">
        <f t="shared" si="0"/>
        <v>90.909099999999995</v>
      </c>
      <c r="G66" s="23">
        <v>9.0908999999999995</v>
      </c>
    </row>
    <row r="67" spans="1:7">
      <c r="A67" s="19" t="s">
        <v>35</v>
      </c>
      <c r="B67" s="19" t="s">
        <v>368</v>
      </c>
      <c r="C67" s="7">
        <v>2014</v>
      </c>
      <c r="D67" s="9" t="s">
        <v>6</v>
      </c>
      <c r="E67" s="9" t="s">
        <v>287</v>
      </c>
      <c r="F67" s="1">
        <f t="shared" si="0"/>
        <v>68.181799999999996</v>
      </c>
      <c r="G67" s="23">
        <v>31.818200000000001</v>
      </c>
    </row>
    <row r="68" spans="1:7">
      <c r="A68" s="20" t="s">
        <v>3</v>
      </c>
      <c r="B68" s="19" t="s">
        <v>336</v>
      </c>
      <c r="C68" s="7">
        <v>2017</v>
      </c>
      <c r="D68" s="9" t="s">
        <v>6</v>
      </c>
      <c r="E68" s="9" t="s">
        <v>287</v>
      </c>
      <c r="F68" s="1">
        <f t="shared" si="0"/>
        <v>49.4</v>
      </c>
      <c r="G68" s="7">
        <v>50.6</v>
      </c>
    </row>
    <row r="69" spans="1:7">
      <c r="A69" s="20" t="s">
        <v>4</v>
      </c>
      <c r="B69" s="19" t="s">
        <v>337</v>
      </c>
      <c r="C69" s="7">
        <v>2017</v>
      </c>
      <c r="D69" s="9" t="s">
        <v>6</v>
      </c>
      <c r="E69" s="9" t="s">
        <v>287</v>
      </c>
      <c r="F69" s="1">
        <f t="shared" si="0"/>
        <v>36.363599999999998</v>
      </c>
      <c r="G69" s="23">
        <v>63.636400000000002</v>
      </c>
    </row>
    <row r="70" spans="1:7">
      <c r="A70" s="19" t="s">
        <v>5</v>
      </c>
      <c r="B70" s="19" t="s">
        <v>338</v>
      </c>
      <c r="C70" s="7">
        <v>2017</v>
      </c>
      <c r="D70" s="9" t="s">
        <v>6</v>
      </c>
      <c r="E70" s="9" t="s">
        <v>287</v>
      </c>
      <c r="F70" s="1">
        <f t="shared" si="0"/>
        <v>42.857100000000003</v>
      </c>
      <c r="G70" s="23">
        <v>57.142899999999997</v>
      </c>
    </row>
    <row r="71" spans="1:7">
      <c r="A71" s="19" t="s">
        <v>6</v>
      </c>
      <c r="B71" s="19" t="s">
        <v>339</v>
      </c>
      <c r="C71" s="7">
        <v>2017</v>
      </c>
      <c r="D71" s="9" t="s">
        <v>6</v>
      </c>
      <c r="E71" s="9" t="s">
        <v>287</v>
      </c>
      <c r="F71" s="1">
        <f t="shared" si="0"/>
        <v>47.619</v>
      </c>
      <c r="G71" s="23">
        <v>52.381</v>
      </c>
    </row>
    <row r="72" spans="1:7">
      <c r="A72" s="19" t="s">
        <v>7</v>
      </c>
      <c r="B72" s="19" t="s">
        <v>340</v>
      </c>
      <c r="C72" s="7">
        <v>2017</v>
      </c>
      <c r="D72" s="9" t="s">
        <v>6</v>
      </c>
      <c r="E72" s="9" t="s">
        <v>287</v>
      </c>
      <c r="F72" s="1">
        <f t="shared" si="0"/>
        <v>60</v>
      </c>
      <c r="G72" s="23">
        <v>40</v>
      </c>
    </row>
    <row r="73" spans="1:7">
      <c r="A73" s="19" t="s">
        <v>8</v>
      </c>
      <c r="B73" s="19" t="s">
        <v>341</v>
      </c>
      <c r="C73" s="7">
        <v>2017</v>
      </c>
      <c r="D73" s="9" t="s">
        <v>6</v>
      </c>
      <c r="E73" s="9" t="s">
        <v>287</v>
      </c>
      <c r="F73" s="1">
        <f t="shared" si="0"/>
        <v>50</v>
      </c>
      <c r="G73" s="23">
        <v>50</v>
      </c>
    </row>
    <row r="74" spans="1:7">
      <c r="A74" s="19" t="s">
        <v>9</v>
      </c>
      <c r="B74" s="19" t="s">
        <v>342</v>
      </c>
      <c r="C74" s="7">
        <v>2017</v>
      </c>
      <c r="D74" s="9" t="s">
        <v>6</v>
      </c>
      <c r="E74" s="9" t="s">
        <v>287</v>
      </c>
      <c r="F74" s="1">
        <f t="shared" si="0"/>
        <v>33.333299999999994</v>
      </c>
      <c r="G74" s="23">
        <v>66.666700000000006</v>
      </c>
    </row>
    <row r="75" spans="1:7">
      <c r="A75" s="19" t="s">
        <v>10</v>
      </c>
      <c r="B75" s="19" t="s">
        <v>343</v>
      </c>
      <c r="C75" s="7">
        <v>2017</v>
      </c>
      <c r="D75" s="9" t="s">
        <v>6</v>
      </c>
      <c r="E75" s="9" t="s">
        <v>287</v>
      </c>
      <c r="F75" s="1">
        <f t="shared" si="0"/>
        <v>61.702100000000002</v>
      </c>
      <c r="G75" s="23">
        <v>38.297899999999998</v>
      </c>
    </row>
    <row r="76" spans="1:7">
      <c r="A76" s="19" t="s">
        <v>11</v>
      </c>
      <c r="B76" s="19" t="s">
        <v>344</v>
      </c>
      <c r="C76" s="7">
        <v>2017</v>
      </c>
      <c r="D76" s="9" t="s">
        <v>6</v>
      </c>
      <c r="E76" s="9" t="s">
        <v>287</v>
      </c>
      <c r="F76" s="1">
        <f t="shared" si="0"/>
        <v>51.1111</v>
      </c>
      <c r="G76" s="23">
        <v>48.8889</v>
      </c>
    </row>
    <row r="77" spans="1:7">
      <c r="A77" s="19" t="s">
        <v>12</v>
      </c>
      <c r="B77" s="19" t="s">
        <v>345</v>
      </c>
      <c r="C77" s="7">
        <v>2017</v>
      </c>
      <c r="D77" s="9" t="s">
        <v>6</v>
      </c>
      <c r="E77" s="9" t="s">
        <v>287</v>
      </c>
      <c r="F77" s="1">
        <f t="shared" si="0"/>
        <v>37.323900000000002</v>
      </c>
      <c r="G77" s="23">
        <v>62.676099999999998</v>
      </c>
    </row>
    <row r="78" spans="1:7">
      <c r="A78" s="19" t="s">
        <v>13</v>
      </c>
      <c r="B78" s="19" t="s">
        <v>346</v>
      </c>
      <c r="C78" s="7">
        <v>2017</v>
      </c>
      <c r="D78" s="9" t="s">
        <v>6</v>
      </c>
      <c r="E78" s="9" t="s">
        <v>287</v>
      </c>
      <c r="F78" s="1">
        <f t="shared" si="0"/>
        <v>58.333300000000001</v>
      </c>
      <c r="G78" s="23">
        <v>41.666699999999999</v>
      </c>
    </row>
    <row r="79" spans="1:7">
      <c r="A79" s="19" t="s">
        <v>14</v>
      </c>
      <c r="B79" s="19" t="s">
        <v>347</v>
      </c>
      <c r="C79" s="7">
        <v>2017</v>
      </c>
      <c r="D79" s="9" t="s">
        <v>6</v>
      </c>
      <c r="E79" s="9" t="s">
        <v>287</v>
      </c>
      <c r="F79" s="1">
        <f t="shared" si="0"/>
        <v>52.857100000000003</v>
      </c>
      <c r="G79" s="23">
        <v>47.142899999999997</v>
      </c>
    </row>
    <row r="80" spans="1:7">
      <c r="A80" s="19" t="s">
        <v>15</v>
      </c>
      <c r="B80" s="19" t="s">
        <v>348</v>
      </c>
      <c r="C80" s="7">
        <v>2017</v>
      </c>
      <c r="D80" s="9" t="s">
        <v>6</v>
      </c>
      <c r="E80" s="9" t="s">
        <v>287</v>
      </c>
      <c r="F80" s="1">
        <f t="shared" si="0"/>
        <v>51.063800000000001</v>
      </c>
      <c r="G80" s="23">
        <v>48.936199999999999</v>
      </c>
    </row>
    <row r="81" spans="1:7">
      <c r="A81" s="19" t="s">
        <v>16</v>
      </c>
      <c r="B81" s="19" t="s">
        <v>349</v>
      </c>
      <c r="C81" s="7">
        <v>2017</v>
      </c>
      <c r="D81" s="9" t="s">
        <v>6</v>
      </c>
      <c r="E81" s="9" t="s">
        <v>287</v>
      </c>
      <c r="F81" s="1">
        <f t="shared" si="0"/>
        <v>60.869599999999998</v>
      </c>
      <c r="G81" s="23">
        <v>39.130400000000002</v>
      </c>
    </row>
    <row r="82" spans="1:7">
      <c r="A82" s="19" t="s">
        <v>17</v>
      </c>
      <c r="B82" s="19" t="s">
        <v>350</v>
      </c>
      <c r="C82" s="7">
        <v>2017</v>
      </c>
      <c r="D82" s="9" t="s">
        <v>6</v>
      </c>
      <c r="E82" s="9" t="s">
        <v>287</v>
      </c>
      <c r="F82" s="1">
        <f t="shared" si="0"/>
        <v>56.989199999999997</v>
      </c>
      <c r="G82" s="23">
        <v>43.010800000000003</v>
      </c>
    </row>
    <row r="83" spans="1:7">
      <c r="A83" s="19" t="s">
        <v>18</v>
      </c>
      <c r="B83" s="19" t="s">
        <v>351</v>
      </c>
      <c r="C83" s="7">
        <v>2017</v>
      </c>
      <c r="D83" s="9" t="s">
        <v>6</v>
      </c>
      <c r="E83" s="9" t="s">
        <v>287</v>
      </c>
      <c r="F83" s="1">
        <f t="shared" si="0"/>
        <v>43.939399999999999</v>
      </c>
      <c r="G83" s="23">
        <v>56.060600000000001</v>
      </c>
    </row>
    <row r="84" spans="1:7">
      <c r="A84" s="19" t="s">
        <v>19</v>
      </c>
      <c r="B84" s="19" t="s">
        <v>352</v>
      </c>
      <c r="C84" s="7">
        <v>2017</v>
      </c>
      <c r="D84" s="9" t="s">
        <v>6</v>
      </c>
      <c r="E84" s="9" t="s">
        <v>287</v>
      </c>
      <c r="F84" s="1">
        <f t="shared" si="0"/>
        <v>59.701500000000003</v>
      </c>
      <c r="G84" s="23">
        <v>40.298499999999997</v>
      </c>
    </row>
    <row r="85" spans="1:7">
      <c r="A85" s="19" t="s">
        <v>20</v>
      </c>
      <c r="B85" s="19" t="s">
        <v>353</v>
      </c>
      <c r="C85" s="7">
        <v>2017</v>
      </c>
      <c r="D85" s="9" t="s">
        <v>6</v>
      </c>
      <c r="E85" s="9" t="s">
        <v>287</v>
      </c>
      <c r="F85" s="1">
        <f t="shared" si="0"/>
        <v>55.882399999999997</v>
      </c>
      <c r="G85" s="23">
        <v>44.117600000000003</v>
      </c>
    </row>
    <row r="86" spans="1:7">
      <c r="A86" s="19" t="s">
        <v>21</v>
      </c>
      <c r="B86" s="19" t="s">
        <v>354</v>
      </c>
      <c r="C86" s="7">
        <v>2017</v>
      </c>
      <c r="D86" s="9" t="s">
        <v>6</v>
      </c>
      <c r="E86" s="9" t="s">
        <v>287</v>
      </c>
      <c r="F86" s="1">
        <f t="shared" si="0"/>
        <v>33.333299999999994</v>
      </c>
      <c r="G86" s="23">
        <v>66.666700000000006</v>
      </c>
    </row>
    <row r="87" spans="1:7">
      <c r="A87" s="19" t="s">
        <v>22</v>
      </c>
      <c r="B87" s="19" t="s">
        <v>355</v>
      </c>
      <c r="C87" s="7">
        <v>2017</v>
      </c>
      <c r="D87" s="9" t="s">
        <v>6</v>
      </c>
      <c r="E87" s="9" t="s">
        <v>287</v>
      </c>
      <c r="F87" s="1">
        <f t="shared" si="0"/>
        <v>45.833300000000001</v>
      </c>
      <c r="G87" s="23">
        <v>54.166699999999999</v>
      </c>
    </row>
    <row r="88" spans="1:7">
      <c r="A88" s="19" t="s">
        <v>23</v>
      </c>
      <c r="B88" s="19" t="s">
        <v>356</v>
      </c>
      <c r="C88" s="7">
        <v>2017</v>
      </c>
      <c r="D88" s="9" t="s">
        <v>6</v>
      </c>
      <c r="E88" s="9" t="s">
        <v>287</v>
      </c>
      <c r="F88" s="1">
        <f t="shared" si="0"/>
        <v>58.695700000000002</v>
      </c>
      <c r="G88" s="23">
        <v>41.304299999999998</v>
      </c>
    </row>
    <row r="89" spans="1:7">
      <c r="A89" s="19" t="s">
        <v>24</v>
      </c>
      <c r="B89" s="19" t="s">
        <v>357</v>
      </c>
      <c r="C89" s="7">
        <v>2017</v>
      </c>
      <c r="D89" s="9" t="s">
        <v>6</v>
      </c>
      <c r="E89" s="9" t="s">
        <v>287</v>
      </c>
      <c r="F89" s="1">
        <f t="shared" si="0"/>
        <v>52.112699999999997</v>
      </c>
      <c r="G89" s="23">
        <v>47.887300000000003</v>
      </c>
    </row>
    <row r="90" spans="1:7">
      <c r="A90" s="19" t="s">
        <v>25</v>
      </c>
      <c r="B90" s="19" t="s">
        <v>358</v>
      </c>
      <c r="C90" s="7">
        <v>2017</v>
      </c>
      <c r="D90" s="9" t="s">
        <v>6</v>
      </c>
      <c r="E90" s="9" t="s">
        <v>287</v>
      </c>
      <c r="F90" s="1">
        <f t="shared" si="0"/>
        <v>41.666699999999999</v>
      </c>
      <c r="G90" s="23">
        <v>58.333300000000001</v>
      </c>
    </row>
    <row r="91" spans="1:7">
      <c r="A91" s="19" t="s">
        <v>26</v>
      </c>
      <c r="B91" s="19" t="s">
        <v>359</v>
      </c>
      <c r="C91" s="7">
        <v>2017</v>
      </c>
      <c r="D91" s="9" t="s">
        <v>6</v>
      </c>
      <c r="E91" s="9" t="s">
        <v>287</v>
      </c>
      <c r="F91" s="1">
        <f t="shared" si="0"/>
        <v>41.666699999999999</v>
      </c>
      <c r="G91" s="23">
        <v>58.333300000000001</v>
      </c>
    </row>
    <row r="92" spans="1:7">
      <c r="A92" s="19" t="s">
        <v>27</v>
      </c>
      <c r="B92" s="19" t="s">
        <v>360</v>
      </c>
      <c r="C92" s="7">
        <v>2017</v>
      </c>
      <c r="D92" s="9" t="s">
        <v>6</v>
      </c>
      <c r="E92" s="9" t="s">
        <v>287</v>
      </c>
      <c r="F92" s="1">
        <f t="shared" si="0"/>
        <v>50</v>
      </c>
      <c r="G92" s="23">
        <v>50</v>
      </c>
    </row>
    <row r="93" spans="1:7">
      <c r="A93" s="19" t="s">
        <v>28</v>
      </c>
      <c r="B93" s="19" t="s">
        <v>361</v>
      </c>
      <c r="C93" s="7">
        <v>2017</v>
      </c>
      <c r="D93" s="9" t="s">
        <v>6</v>
      </c>
      <c r="E93" s="9" t="s">
        <v>287</v>
      </c>
      <c r="F93" s="1">
        <f t="shared" si="0"/>
        <v>32.352900000000005</v>
      </c>
      <c r="G93" s="23">
        <v>67.647099999999995</v>
      </c>
    </row>
    <row r="94" spans="1:7">
      <c r="A94" s="19" t="s">
        <v>29</v>
      </c>
      <c r="B94" s="19" t="s">
        <v>362</v>
      </c>
      <c r="C94" s="7">
        <v>2017</v>
      </c>
      <c r="D94" s="9" t="s">
        <v>6</v>
      </c>
      <c r="E94" s="9" t="s">
        <v>287</v>
      </c>
      <c r="F94" s="1">
        <f t="shared" si="0"/>
        <v>38.235300000000002</v>
      </c>
      <c r="G94" s="23">
        <v>61.764699999999998</v>
      </c>
    </row>
    <row r="95" spans="1:7">
      <c r="A95" s="19" t="s">
        <v>30</v>
      </c>
      <c r="B95" s="19" t="s">
        <v>363</v>
      </c>
      <c r="C95" s="7">
        <v>2017</v>
      </c>
      <c r="D95" s="9" t="s">
        <v>6</v>
      </c>
      <c r="E95" s="9" t="s">
        <v>287</v>
      </c>
      <c r="F95" s="1">
        <f t="shared" si="0"/>
        <v>70.588200000000001</v>
      </c>
      <c r="G95" s="23">
        <v>29.411799999999999</v>
      </c>
    </row>
    <row r="96" spans="1:7">
      <c r="A96" s="19" t="s">
        <v>31</v>
      </c>
      <c r="B96" s="19" t="s">
        <v>364</v>
      </c>
      <c r="C96" s="7">
        <v>2017</v>
      </c>
      <c r="D96" s="9" t="s">
        <v>6</v>
      </c>
      <c r="E96" s="9" t="s">
        <v>287</v>
      </c>
      <c r="F96" s="1">
        <f t="shared" si="0"/>
        <v>55.555599999999998</v>
      </c>
      <c r="G96" s="23">
        <v>44.444400000000002</v>
      </c>
    </row>
    <row r="97" spans="1:7">
      <c r="A97" s="19" t="s">
        <v>32</v>
      </c>
      <c r="B97" s="19" t="s">
        <v>365</v>
      </c>
      <c r="C97" s="7">
        <v>2017</v>
      </c>
      <c r="D97" s="9" t="s">
        <v>6</v>
      </c>
      <c r="E97" s="9" t="s">
        <v>287</v>
      </c>
      <c r="F97" s="1">
        <f t="shared" si="0"/>
        <v>45.454500000000003</v>
      </c>
      <c r="G97" s="23">
        <v>54.545499999999997</v>
      </c>
    </row>
    <row r="98" spans="1:7">
      <c r="A98" s="19" t="s">
        <v>33</v>
      </c>
      <c r="B98" s="19" t="s">
        <v>366</v>
      </c>
      <c r="C98" s="7">
        <v>2017</v>
      </c>
      <c r="D98" s="9" t="s">
        <v>6</v>
      </c>
      <c r="E98" s="9" t="s">
        <v>287</v>
      </c>
      <c r="F98" s="1">
        <f t="shared" si="0"/>
        <v>52.475200000000001</v>
      </c>
      <c r="G98" s="23">
        <v>47.524799999999999</v>
      </c>
    </row>
    <row r="99" spans="1:7">
      <c r="A99" s="19" t="s">
        <v>34</v>
      </c>
      <c r="B99" s="19" t="s">
        <v>367</v>
      </c>
      <c r="C99" s="7">
        <v>2017</v>
      </c>
      <c r="D99" s="9" t="s">
        <v>6</v>
      </c>
      <c r="E99" s="9" t="s">
        <v>287</v>
      </c>
      <c r="F99" s="1">
        <f t="shared" si="0"/>
        <v>72.7273</v>
      </c>
      <c r="G99" s="23">
        <v>27.2727</v>
      </c>
    </row>
    <row r="100" spans="1:7">
      <c r="A100" s="19" t="s">
        <v>35</v>
      </c>
      <c r="B100" s="19" t="s">
        <v>368</v>
      </c>
      <c r="C100" s="7">
        <v>2017</v>
      </c>
      <c r="D100" s="9" t="s">
        <v>6</v>
      </c>
      <c r="E100" s="9" t="s">
        <v>287</v>
      </c>
      <c r="F100" s="1">
        <f t="shared" si="0"/>
        <v>37.5</v>
      </c>
      <c r="G100" s="23">
        <v>62.5</v>
      </c>
    </row>
    <row r="101" spans="1:7">
      <c r="A101" s="20" t="s">
        <v>3</v>
      </c>
      <c r="B101" s="19" t="s">
        <v>336</v>
      </c>
      <c r="C101" s="7">
        <v>2019</v>
      </c>
      <c r="D101" s="9" t="s">
        <v>6</v>
      </c>
      <c r="E101" s="9" t="s">
        <v>287</v>
      </c>
      <c r="F101" s="1">
        <f t="shared" si="0"/>
        <v>42.7</v>
      </c>
      <c r="G101" s="7">
        <v>57.3</v>
      </c>
    </row>
    <row r="102" spans="1:7">
      <c r="A102" s="20" t="s">
        <v>4</v>
      </c>
      <c r="B102" s="19" t="s">
        <v>337</v>
      </c>
      <c r="C102" s="7">
        <v>2019</v>
      </c>
      <c r="D102" s="9" t="s">
        <v>6</v>
      </c>
      <c r="E102" s="9" t="s">
        <v>287</v>
      </c>
      <c r="F102" s="1">
        <f t="shared" si="0"/>
        <v>58.333300000000001</v>
      </c>
      <c r="G102" s="23">
        <v>41.666699999999999</v>
      </c>
    </row>
    <row r="103" spans="1:7">
      <c r="A103" s="19" t="s">
        <v>5</v>
      </c>
      <c r="B103" s="19" t="s">
        <v>338</v>
      </c>
      <c r="C103" s="7">
        <v>2019</v>
      </c>
      <c r="D103" s="9" t="s">
        <v>6</v>
      </c>
      <c r="E103" s="9" t="s">
        <v>287</v>
      </c>
      <c r="F103" s="1">
        <f t="shared" si="0"/>
        <v>41.666699999999999</v>
      </c>
      <c r="G103" s="23">
        <v>58.333300000000001</v>
      </c>
    </row>
    <row r="104" spans="1:7">
      <c r="A104" s="19" t="s">
        <v>6</v>
      </c>
      <c r="B104" s="19" t="s">
        <v>339</v>
      </c>
      <c r="C104" s="7">
        <v>2019</v>
      </c>
      <c r="D104" s="9" t="s">
        <v>6</v>
      </c>
      <c r="E104" s="9" t="s">
        <v>287</v>
      </c>
      <c r="F104" s="1">
        <f t="shared" si="0"/>
        <v>30.434799999999996</v>
      </c>
      <c r="G104" s="23">
        <v>69.565200000000004</v>
      </c>
    </row>
    <row r="105" spans="1:7">
      <c r="A105" s="19" t="s">
        <v>7</v>
      </c>
      <c r="B105" s="19" t="s">
        <v>340</v>
      </c>
      <c r="C105" s="7">
        <v>2019</v>
      </c>
      <c r="D105" s="9" t="s">
        <v>6</v>
      </c>
      <c r="E105" s="9" t="s">
        <v>287</v>
      </c>
      <c r="F105" s="1">
        <f t="shared" si="0"/>
        <v>60</v>
      </c>
      <c r="G105" s="23">
        <v>40</v>
      </c>
    </row>
    <row r="106" spans="1:7">
      <c r="A106" s="19" t="s">
        <v>8</v>
      </c>
      <c r="B106" s="19" t="s">
        <v>341</v>
      </c>
      <c r="C106" s="7">
        <v>2019</v>
      </c>
      <c r="D106" s="9" t="s">
        <v>6</v>
      </c>
      <c r="E106" s="9" t="s">
        <v>287</v>
      </c>
      <c r="F106" s="1">
        <f t="shared" si="0"/>
        <v>40</v>
      </c>
      <c r="G106" s="23">
        <v>60</v>
      </c>
    </row>
    <row r="107" spans="1:7">
      <c r="A107" s="19" t="s">
        <v>9</v>
      </c>
      <c r="B107" s="19" t="s">
        <v>342</v>
      </c>
      <c r="C107" s="7">
        <v>2019</v>
      </c>
      <c r="D107" s="9" t="s">
        <v>6</v>
      </c>
      <c r="E107" s="9" t="s">
        <v>287</v>
      </c>
      <c r="F107" s="1">
        <f t="shared" si="0"/>
        <v>36.363599999999998</v>
      </c>
      <c r="G107" s="23">
        <v>63.636400000000002</v>
      </c>
    </row>
    <row r="108" spans="1:7">
      <c r="A108" s="19" t="s">
        <v>10</v>
      </c>
      <c r="B108" s="19" t="s">
        <v>343</v>
      </c>
      <c r="C108" s="7">
        <v>2019</v>
      </c>
      <c r="D108" s="9" t="s">
        <v>6</v>
      </c>
      <c r="E108" s="9" t="s">
        <v>287</v>
      </c>
      <c r="F108" s="1">
        <f t="shared" si="0"/>
        <v>47.7273</v>
      </c>
      <c r="G108" s="23">
        <v>52.2727</v>
      </c>
    </row>
    <row r="109" spans="1:7">
      <c r="A109" s="19" t="s">
        <v>11</v>
      </c>
      <c r="B109" s="19" t="s">
        <v>344</v>
      </c>
      <c r="C109" s="7">
        <v>2019</v>
      </c>
      <c r="D109" s="9" t="s">
        <v>6</v>
      </c>
      <c r="E109" s="9" t="s">
        <v>287</v>
      </c>
      <c r="F109" s="1">
        <f t="shared" si="0"/>
        <v>30.434799999999996</v>
      </c>
      <c r="G109" s="23">
        <v>69.565200000000004</v>
      </c>
    </row>
    <row r="110" spans="1:7">
      <c r="A110" s="19" t="s">
        <v>12</v>
      </c>
      <c r="B110" s="19" t="s">
        <v>345</v>
      </c>
      <c r="C110" s="7">
        <v>2019</v>
      </c>
      <c r="D110" s="9" t="s">
        <v>6</v>
      </c>
      <c r="E110" s="9" t="s">
        <v>287</v>
      </c>
      <c r="F110" s="1">
        <f t="shared" si="0"/>
        <v>33.333299999999994</v>
      </c>
      <c r="G110" s="23">
        <v>66.666700000000006</v>
      </c>
    </row>
    <row r="111" spans="1:7">
      <c r="A111" s="19" t="s">
        <v>13</v>
      </c>
      <c r="B111" s="19" t="s">
        <v>346</v>
      </c>
      <c r="C111" s="7">
        <v>2019</v>
      </c>
      <c r="D111" s="9" t="s">
        <v>6</v>
      </c>
      <c r="E111" s="9" t="s">
        <v>287</v>
      </c>
      <c r="F111" s="1">
        <f t="shared" si="0"/>
        <v>45.833300000000001</v>
      </c>
      <c r="G111" s="23">
        <v>54.166699999999999</v>
      </c>
    </row>
    <row r="112" spans="1:7">
      <c r="A112" s="19" t="s">
        <v>14</v>
      </c>
      <c r="B112" s="19" t="s">
        <v>347</v>
      </c>
      <c r="C112" s="7">
        <v>2019</v>
      </c>
      <c r="D112" s="9" t="s">
        <v>6</v>
      </c>
      <c r="E112" s="9" t="s">
        <v>287</v>
      </c>
      <c r="F112" s="1">
        <f t="shared" si="0"/>
        <v>47.9452</v>
      </c>
      <c r="G112" s="23">
        <v>52.0548</v>
      </c>
    </row>
    <row r="113" spans="1:7">
      <c r="A113" s="19" t="s">
        <v>15</v>
      </c>
      <c r="B113" s="19" t="s">
        <v>348</v>
      </c>
      <c r="C113" s="7">
        <v>2019</v>
      </c>
      <c r="D113" s="9" t="s">
        <v>6</v>
      </c>
      <c r="E113" s="9" t="s">
        <v>287</v>
      </c>
      <c r="F113" s="1">
        <f t="shared" si="0"/>
        <v>34.782600000000002</v>
      </c>
      <c r="G113" s="23">
        <v>65.217399999999998</v>
      </c>
    </row>
    <row r="114" spans="1:7">
      <c r="A114" s="19" t="s">
        <v>16</v>
      </c>
      <c r="B114" s="19" t="s">
        <v>349</v>
      </c>
      <c r="C114" s="7">
        <v>2019</v>
      </c>
      <c r="D114" s="9" t="s">
        <v>6</v>
      </c>
      <c r="E114" s="9" t="s">
        <v>287</v>
      </c>
      <c r="F114" s="1">
        <f t="shared" si="0"/>
        <v>52.941200000000002</v>
      </c>
      <c r="G114" s="23">
        <v>47.058799999999998</v>
      </c>
    </row>
    <row r="115" spans="1:7">
      <c r="A115" s="19" t="s">
        <v>17</v>
      </c>
      <c r="B115" s="19" t="s">
        <v>350</v>
      </c>
      <c r="C115" s="7">
        <v>2019</v>
      </c>
      <c r="D115" s="9" t="s">
        <v>6</v>
      </c>
      <c r="E115" s="9" t="s">
        <v>287</v>
      </c>
      <c r="F115" s="1">
        <f t="shared" si="0"/>
        <v>40.217399999999998</v>
      </c>
      <c r="G115" s="23">
        <v>59.782600000000002</v>
      </c>
    </row>
    <row r="116" spans="1:7">
      <c r="A116" s="19" t="s">
        <v>18</v>
      </c>
      <c r="B116" s="19" t="s">
        <v>351</v>
      </c>
      <c r="C116" s="7">
        <v>2019</v>
      </c>
      <c r="D116" s="9" t="s">
        <v>6</v>
      </c>
      <c r="E116" s="9" t="s">
        <v>287</v>
      </c>
      <c r="F116" s="1">
        <f t="shared" si="0"/>
        <v>43.781100000000002</v>
      </c>
      <c r="G116" s="23">
        <v>56.218899999999998</v>
      </c>
    </row>
    <row r="117" spans="1:7">
      <c r="A117" s="19" t="s">
        <v>19</v>
      </c>
      <c r="B117" s="19" t="s">
        <v>352</v>
      </c>
      <c r="C117" s="7">
        <v>2019</v>
      </c>
      <c r="D117" s="9" t="s">
        <v>6</v>
      </c>
      <c r="E117" s="9" t="s">
        <v>287</v>
      </c>
      <c r="F117" s="1">
        <f t="shared" si="0"/>
        <v>46.969700000000003</v>
      </c>
      <c r="G117" s="23">
        <v>53.030299999999997</v>
      </c>
    </row>
    <row r="118" spans="1:7">
      <c r="A118" s="19" t="s">
        <v>20</v>
      </c>
      <c r="B118" s="19" t="s">
        <v>353</v>
      </c>
      <c r="C118" s="7">
        <v>2019</v>
      </c>
      <c r="D118" s="9" t="s">
        <v>6</v>
      </c>
      <c r="E118" s="9" t="s">
        <v>287</v>
      </c>
      <c r="F118" s="1">
        <f t="shared" si="0"/>
        <v>38.8889</v>
      </c>
      <c r="G118" s="23">
        <v>61.1111</v>
      </c>
    </row>
    <row r="119" spans="1:7">
      <c r="A119" s="19" t="s">
        <v>21</v>
      </c>
      <c r="B119" s="19" t="s">
        <v>354</v>
      </c>
      <c r="C119" s="7">
        <v>2019</v>
      </c>
      <c r="D119" s="9" t="s">
        <v>6</v>
      </c>
      <c r="E119" s="9" t="s">
        <v>287</v>
      </c>
      <c r="F119" s="1">
        <f t="shared" si="0"/>
        <v>28</v>
      </c>
      <c r="G119" s="23">
        <v>72</v>
      </c>
    </row>
    <row r="120" spans="1:7">
      <c r="A120" s="19" t="s">
        <v>22</v>
      </c>
      <c r="B120" s="19" t="s">
        <v>355</v>
      </c>
      <c r="C120" s="7">
        <v>2019</v>
      </c>
      <c r="D120" s="9" t="s">
        <v>6</v>
      </c>
      <c r="E120" s="9" t="s">
        <v>287</v>
      </c>
      <c r="F120" s="1">
        <f t="shared" si="0"/>
        <v>34.042599999999993</v>
      </c>
      <c r="G120" s="23">
        <v>65.957400000000007</v>
      </c>
    </row>
    <row r="121" spans="1:7">
      <c r="A121" s="19" t="s">
        <v>23</v>
      </c>
      <c r="B121" s="19" t="s">
        <v>356</v>
      </c>
      <c r="C121" s="7">
        <v>2019</v>
      </c>
      <c r="D121" s="9" t="s">
        <v>6</v>
      </c>
      <c r="E121" s="9" t="s">
        <v>287</v>
      </c>
      <c r="F121" s="1">
        <f t="shared" si="0"/>
        <v>53.191499999999998</v>
      </c>
      <c r="G121" s="23">
        <v>46.808500000000002</v>
      </c>
    </row>
    <row r="122" spans="1:7">
      <c r="A122" s="19" t="s">
        <v>24</v>
      </c>
      <c r="B122" s="19" t="s">
        <v>357</v>
      </c>
      <c r="C122" s="7">
        <v>2019</v>
      </c>
      <c r="D122" s="9" t="s">
        <v>6</v>
      </c>
      <c r="E122" s="9" t="s">
        <v>287</v>
      </c>
      <c r="F122" s="1">
        <f t="shared" si="0"/>
        <v>47.222200000000001</v>
      </c>
      <c r="G122" s="23">
        <v>52.777799999999999</v>
      </c>
    </row>
    <row r="123" spans="1:7">
      <c r="A123" s="19" t="s">
        <v>25</v>
      </c>
      <c r="B123" s="19" t="s">
        <v>358</v>
      </c>
      <c r="C123" s="7">
        <v>2019</v>
      </c>
      <c r="D123" s="9" t="s">
        <v>6</v>
      </c>
      <c r="E123" s="9" t="s">
        <v>287</v>
      </c>
      <c r="F123" s="1">
        <f t="shared" si="0"/>
        <v>34.782600000000002</v>
      </c>
      <c r="G123" s="23">
        <v>65.217399999999998</v>
      </c>
    </row>
    <row r="124" spans="1:7">
      <c r="A124" s="19" t="s">
        <v>26</v>
      </c>
      <c r="B124" s="19" t="s">
        <v>359</v>
      </c>
      <c r="C124" s="7">
        <v>2019</v>
      </c>
      <c r="D124" s="9" t="s">
        <v>6</v>
      </c>
      <c r="E124" s="9" t="s">
        <v>287</v>
      </c>
      <c r="F124" s="1">
        <f t="shared" si="0"/>
        <v>58.333300000000001</v>
      </c>
      <c r="G124" s="23">
        <v>41.666699999999999</v>
      </c>
    </row>
    <row r="125" spans="1:7">
      <c r="A125" s="19" t="s">
        <v>27</v>
      </c>
      <c r="B125" s="19" t="s">
        <v>360</v>
      </c>
      <c r="C125" s="7">
        <v>2019</v>
      </c>
      <c r="D125" s="9" t="s">
        <v>6</v>
      </c>
      <c r="E125" s="9" t="s">
        <v>287</v>
      </c>
      <c r="F125" s="1">
        <f t="shared" si="0"/>
        <v>46.938800000000001</v>
      </c>
      <c r="G125" s="23">
        <v>53.061199999999999</v>
      </c>
    </row>
    <row r="126" spans="1:7">
      <c r="A126" s="19" t="s">
        <v>28</v>
      </c>
      <c r="B126" s="19" t="s">
        <v>361</v>
      </c>
      <c r="C126" s="7">
        <v>2019</v>
      </c>
      <c r="D126" s="9" t="s">
        <v>6</v>
      </c>
      <c r="E126" s="9" t="s">
        <v>287</v>
      </c>
      <c r="F126" s="1">
        <f t="shared" si="0"/>
        <v>25</v>
      </c>
      <c r="G126" s="23">
        <v>75</v>
      </c>
    </row>
    <row r="127" spans="1:7">
      <c r="A127" s="19" t="s">
        <v>29</v>
      </c>
      <c r="B127" s="19" t="s">
        <v>362</v>
      </c>
      <c r="C127" s="7">
        <v>2019</v>
      </c>
      <c r="D127" s="9" t="s">
        <v>6</v>
      </c>
      <c r="E127" s="9" t="s">
        <v>287</v>
      </c>
      <c r="F127" s="1">
        <f t="shared" si="0"/>
        <v>39.473700000000001</v>
      </c>
      <c r="G127" s="23">
        <v>60.526299999999999</v>
      </c>
    </row>
    <row r="128" spans="1:7">
      <c r="A128" s="19" t="s">
        <v>30</v>
      </c>
      <c r="B128" s="19" t="s">
        <v>363</v>
      </c>
      <c r="C128" s="7">
        <v>2019</v>
      </c>
      <c r="D128" s="9" t="s">
        <v>6</v>
      </c>
      <c r="E128" s="9" t="s">
        <v>287</v>
      </c>
      <c r="F128" s="1">
        <f t="shared" si="0"/>
        <v>55.882399999999997</v>
      </c>
      <c r="G128" s="23">
        <v>44.117600000000003</v>
      </c>
    </row>
    <row r="129" spans="1:7">
      <c r="A129" s="19" t="s">
        <v>31</v>
      </c>
      <c r="B129" s="19" t="s">
        <v>364</v>
      </c>
      <c r="C129" s="7">
        <v>2019</v>
      </c>
      <c r="D129" s="9" t="s">
        <v>6</v>
      </c>
      <c r="E129" s="9" t="s">
        <v>287</v>
      </c>
      <c r="F129" s="1">
        <f t="shared" si="0"/>
        <v>34.285700000000006</v>
      </c>
      <c r="G129" s="23">
        <v>65.714299999999994</v>
      </c>
    </row>
    <row r="130" spans="1:7">
      <c r="A130" s="19" t="s">
        <v>32</v>
      </c>
      <c r="B130" s="19" t="s">
        <v>365</v>
      </c>
      <c r="C130" s="7">
        <v>2019</v>
      </c>
      <c r="D130" s="9" t="s">
        <v>6</v>
      </c>
      <c r="E130" s="9" t="s">
        <v>287</v>
      </c>
      <c r="F130" s="1">
        <f t="shared" si="0"/>
        <v>50</v>
      </c>
      <c r="G130" s="23">
        <v>50</v>
      </c>
    </row>
    <row r="131" spans="1:7">
      <c r="A131" s="19" t="s">
        <v>33</v>
      </c>
      <c r="B131" s="19" t="s">
        <v>366</v>
      </c>
      <c r="C131" s="7">
        <v>2019</v>
      </c>
      <c r="D131" s="9" t="s">
        <v>6</v>
      </c>
      <c r="E131" s="9" t="s">
        <v>287</v>
      </c>
      <c r="F131" s="1">
        <f t="shared" si="0"/>
        <v>49.056600000000003</v>
      </c>
      <c r="G131" s="23">
        <v>50.943399999999997</v>
      </c>
    </row>
    <row r="132" spans="1:7">
      <c r="A132" s="19" t="s">
        <v>34</v>
      </c>
      <c r="B132" s="19" t="s">
        <v>367</v>
      </c>
      <c r="C132" s="7">
        <v>2019</v>
      </c>
      <c r="D132" s="9" t="s">
        <v>6</v>
      </c>
      <c r="E132" s="9" t="s">
        <v>287</v>
      </c>
      <c r="F132" s="1">
        <f t="shared" si="0"/>
        <v>63.636400000000002</v>
      </c>
      <c r="G132" s="23">
        <v>36.363599999999998</v>
      </c>
    </row>
    <row r="133" spans="1:7">
      <c r="A133" s="19" t="s">
        <v>35</v>
      </c>
      <c r="B133" s="19" t="s">
        <v>368</v>
      </c>
      <c r="C133" s="7">
        <v>2019</v>
      </c>
      <c r="D133" s="9" t="s">
        <v>6</v>
      </c>
      <c r="E133" s="9" t="s">
        <v>287</v>
      </c>
      <c r="F133" s="1">
        <f t="shared" si="0"/>
        <v>34.782600000000002</v>
      </c>
      <c r="G133" s="23">
        <v>65.217399999999998</v>
      </c>
    </row>
  </sheetData>
  <autoFilter ref="A1:G133" xr:uid="{00000000-0009-0000-0000-000031000000}"/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sheetPr>
    <outlinePr summaryBelow="0" summaryRight="0"/>
  </sheetPr>
  <dimension ref="A1:F199"/>
  <sheetViews>
    <sheetView workbookViewId="0"/>
  </sheetViews>
  <sheetFormatPr baseColWidth="10" defaultColWidth="12.6640625" defaultRowHeight="15.75" customHeight="1"/>
  <sheetData>
    <row r="1" spans="1:6">
      <c r="A1" s="19" t="s">
        <v>1</v>
      </c>
      <c r="B1" s="19" t="s">
        <v>334</v>
      </c>
      <c r="C1" s="19" t="s">
        <v>0</v>
      </c>
      <c r="D1" s="19" t="s">
        <v>37</v>
      </c>
      <c r="E1" s="19" t="s">
        <v>39</v>
      </c>
      <c r="F1" s="100" t="s">
        <v>335</v>
      </c>
    </row>
    <row r="2" spans="1:6">
      <c r="A2" s="20" t="s">
        <v>3</v>
      </c>
      <c r="B2" s="19" t="s">
        <v>336</v>
      </c>
      <c r="C2" s="7">
        <v>2010</v>
      </c>
      <c r="D2" s="9" t="s">
        <v>6</v>
      </c>
      <c r="E2" s="9" t="s">
        <v>294</v>
      </c>
      <c r="F2" s="110">
        <v>17.967939999999999</v>
      </c>
    </row>
    <row r="3" spans="1:6">
      <c r="A3" s="20" t="s">
        <v>4</v>
      </c>
      <c r="B3" s="19" t="s">
        <v>337</v>
      </c>
      <c r="C3" s="7">
        <v>2010</v>
      </c>
      <c r="D3" s="9" t="s">
        <v>6</v>
      </c>
      <c r="E3" s="9" t="s">
        <v>294</v>
      </c>
      <c r="F3" s="53">
        <v>7.7735919999999998</v>
      </c>
    </row>
    <row r="4" spans="1:6">
      <c r="A4" s="19" t="s">
        <v>5</v>
      </c>
      <c r="B4" s="19" t="s">
        <v>338</v>
      </c>
      <c r="C4" s="7">
        <v>2010</v>
      </c>
      <c r="D4" s="9" t="s">
        <v>6</v>
      </c>
      <c r="E4" s="9" t="s">
        <v>294</v>
      </c>
      <c r="F4" s="53">
        <v>13.94936</v>
      </c>
    </row>
    <row r="5" spans="1:6">
      <c r="A5" s="19" t="s">
        <v>6</v>
      </c>
      <c r="B5" s="19" t="s">
        <v>339</v>
      </c>
      <c r="C5" s="7">
        <v>2010</v>
      </c>
      <c r="D5" s="9" t="s">
        <v>6</v>
      </c>
      <c r="E5" s="9" t="s">
        <v>294</v>
      </c>
      <c r="F5" s="53">
        <v>8.6641879999999993</v>
      </c>
    </row>
    <row r="6" spans="1:6">
      <c r="A6" s="19" t="s">
        <v>7</v>
      </c>
      <c r="B6" s="19" t="s">
        <v>340</v>
      </c>
      <c r="C6" s="7">
        <v>2010</v>
      </c>
      <c r="D6" s="9" t="s">
        <v>6</v>
      </c>
      <c r="E6" s="9" t="s">
        <v>294</v>
      </c>
      <c r="F6" s="53">
        <v>17.673680000000001</v>
      </c>
    </row>
    <row r="7" spans="1:6">
      <c r="A7" s="19" t="s">
        <v>8</v>
      </c>
      <c r="B7" s="19" t="s">
        <v>341</v>
      </c>
      <c r="C7" s="7">
        <v>2010</v>
      </c>
      <c r="D7" s="9" t="s">
        <v>6</v>
      </c>
      <c r="E7" s="9" t="s">
        <v>294</v>
      </c>
      <c r="F7" s="53">
        <v>4.7929729999999999</v>
      </c>
    </row>
    <row r="8" spans="1:6">
      <c r="A8" s="19" t="s">
        <v>9</v>
      </c>
      <c r="B8" s="19" t="s">
        <v>342</v>
      </c>
      <c r="C8" s="7">
        <v>2010</v>
      </c>
      <c r="D8" s="9" t="s">
        <v>6</v>
      </c>
      <c r="E8" s="9" t="s">
        <v>294</v>
      </c>
      <c r="F8" s="53">
        <v>16.224910000000001</v>
      </c>
    </row>
    <row r="9" spans="1:6">
      <c r="A9" s="19" t="s">
        <v>10</v>
      </c>
      <c r="B9" s="19" t="s">
        <v>343</v>
      </c>
      <c r="C9" s="7">
        <v>2010</v>
      </c>
      <c r="D9" s="9" t="s">
        <v>6</v>
      </c>
      <c r="E9" s="9" t="s">
        <v>294</v>
      </c>
      <c r="F9" s="53">
        <v>30.758690000000001</v>
      </c>
    </row>
    <row r="10" spans="1:6">
      <c r="A10" s="19" t="s">
        <v>11</v>
      </c>
      <c r="B10" s="19" t="s">
        <v>344</v>
      </c>
      <c r="C10" s="7">
        <v>2010</v>
      </c>
      <c r="D10" s="9" t="s">
        <v>6</v>
      </c>
      <c r="E10" s="9" t="s">
        <v>294</v>
      </c>
      <c r="F10" s="53">
        <v>15.42684</v>
      </c>
    </row>
    <row r="11" spans="1:6">
      <c r="A11" s="19" t="s">
        <v>12</v>
      </c>
      <c r="B11" s="19" t="s">
        <v>345</v>
      </c>
      <c r="C11" s="7">
        <v>2010</v>
      </c>
      <c r="D11" s="9" t="s">
        <v>6</v>
      </c>
      <c r="E11" s="9" t="s">
        <v>294</v>
      </c>
      <c r="F11" s="53">
        <v>6.274178</v>
      </c>
    </row>
    <row r="12" spans="1:6">
      <c r="A12" s="19" t="s">
        <v>13</v>
      </c>
      <c r="B12" s="19" t="s">
        <v>346</v>
      </c>
      <c r="C12" s="7">
        <v>2010</v>
      </c>
      <c r="D12" s="9" t="s">
        <v>6</v>
      </c>
      <c r="E12" s="9" t="s">
        <v>294</v>
      </c>
      <c r="F12" s="53">
        <v>9.3121690000000008</v>
      </c>
    </row>
    <row r="13" spans="1:6">
      <c r="A13" s="19" t="s">
        <v>14</v>
      </c>
      <c r="B13" s="19" t="s">
        <v>347</v>
      </c>
      <c r="C13" s="7">
        <v>2010</v>
      </c>
      <c r="D13" s="9" t="s">
        <v>6</v>
      </c>
      <c r="E13" s="9" t="s">
        <v>294</v>
      </c>
      <c r="F13" s="53">
        <v>12.834630000000001</v>
      </c>
    </row>
    <row r="14" spans="1:6">
      <c r="A14" s="19" t="s">
        <v>15</v>
      </c>
      <c r="B14" s="19" t="s">
        <v>348</v>
      </c>
      <c r="C14" s="7">
        <v>2010</v>
      </c>
      <c r="D14" s="9" t="s">
        <v>6</v>
      </c>
      <c r="E14" s="9" t="s">
        <v>294</v>
      </c>
      <c r="F14" s="53">
        <v>35.9803</v>
      </c>
    </row>
    <row r="15" spans="1:6">
      <c r="A15" s="19" t="s">
        <v>16</v>
      </c>
      <c r="B15" s="19" t="s">
        <v>349</v>
      </c>
      <c r="C15" s="7">
        <v>2010</v>
      </c>
      <c r="D15" s="9" t="s">
        <v>6</v>
      </c>
      <c r="E15" s="9" t="s">
        <v>294</v>
      </c>
      <c r="F15" s="53">
        <v>25.428920000000002</v>
      </c>
    </row>
    <row r="16" spans="1:6">
      <c r="A16" s="19" t="s">
        <v>17</v>
      </c>
      <c r="B16" s="19" t="s">
        <v>350</v>
      </c>
      <c r="C16" s="7">
        <v>2010</v>
      </c>
      <c r="D16" s="9" t="s">
        <v>6</v>
      </c>
      <c r="E16" s="9" t="s">
        <v>294</v>
      </c>
      <c r="F16" s="53">
        <v>9.9460080000000008</v>
      </c>
    </row>
    <row r="17" spans="1:6">
      <c r="A17" s="19" t="s">
        <v>18</v>
      </c>
      <c r="B17" s="19" t="s">
        <v>351</v>
      </c>
      <c r="C17" s="7">
        <v>2010</v>
      </c>
      <c r="D17" s="9" t="s">
        <v>6</v>
      </c>
      <c r="E17" s="9" t="s">
        <v>294</v>
      </c>
      <c r="F17" s="53">
        <v>14.16053</v>
      </c>
    </row>
    <row r="18" spans="1:6">
      <c r="A18" s="19" t="s">
        <v>19</v>
      </c>
      <c r="B18" s="19" t="s">
        <v>352</v>
      </c>
      <c r="C18" s="7">
        <v>2010</v>
      </c>
      <c r="D18" s="9" t="s">
        <v>6</v>
      </c>
      <c r="E18" s="9" t="s">
        <v>294</v>
      </c>
      <c r="F18" s="53">
        <v>19.296970000000002</v>
      </c>
    </row>
    <row r="19" spans="1:6">
      <c r="A19" s="19" t="s">
        <v>20</v>
      </c>
      <c r="B19" s="19" t="s">
        <v>353</v>
      </c>
      <c r="C19" s="7">
        <v>2010</v>
      </c>
      <c r="D19" s="9" t="s">
        <v>6</v>
      </c>
      <c r="E19" s="9" t="s">
        <v>294</v>
      </c>
      <c r="F19" s="53">
        <v>12.419359999999999</v>
      </c>
    </row>
    <row r="20" spans="1:6">
      <c r="A20" s="19" t="s">
        <v>21</v>
      </c>
      <c r="B20" s="19" t="s">
        <v>354</v>
      </c>
      <c r="C20" s="7">
        <v>2010</v>
      </c>
      <c r="D20" s="9" t="s">
        <v>6</v>
      </c>
      <c r="E20" s="9" t="s">
        <v>294</v>
      </c>
      <c r="F20" s="53">
        <v>20.524519999999999</v>
      </c>
    </row>
    <row r="21" spans="1:6">
      <c r="A21" s="19" t="s">
        <v>22</v>
      </c>
      <c r="B21" s="19" t="s">
        <v>355</v>
      </c>
      <c r="C21" s="7">
        <v>2010</v>
      </c>
      <c r="D21" s="9" t="s">
        <v>6</v>
      </c>
      <c r="E21" s="9" t="s">
        <v>294</v>
      </c>
      <c r="F21" s="53">
        <v>6.9740580000000003</v>
      </c>
    </row>
    <row r="22" spans="1:6">
      <c r="A22" s="19" t="s">
        <v>23</v>
      </c>
      <c r="B22" s="19" t="s">
        <v>356</v>
      </c>
      <c r="C22" s="7">
        <v>2010</v>
      </c>
      <c r="D22" s="9" t="s">
        <v>6</v>
      </c>
      <c r="E22" s="9" t="s">
        <v>294</v>
      </c>
      <c r="F22" s="53">
        <v>21.64753</v>
      </c>
    </row>
    <row r="23" spans="1:6">
      <c r="A23" s="19" t="s">
        <v>24</v>
      </c>
      <c r="B23" s="19" t="s">
        <v>357</v>
      </c>
      <c r="C23" s="7">
        <v>2010</v>
      </c>
      <c r="D23" s="9" t="s">
        <v>6</v>
      </c>
      <c r="E23" s="9" t="s">
        <v>294</v>
      </c>
      <c r="F23" s="53">
        <v>21.921220000000002</v>
      </c>
    </row>
    <row r="24" spans="1:6">
      <c r="A24" s="19" t="s">
        <v>25</v>
      </c>
      <c r="B24" s="19" t="s">
        <v>358</v>
      </c>
      <c r="C24" s="7">
        <v>2010</v>
      </c>
      <c r="D24" s="9" t="s">
        <v>6</v>
      </c>
      <c r="E24" s="9" t="s">
        <v>294</v>
      </c>
      <c r="F24" s="53">
        <v>14.25853</v>
      </c>
    </row>
    <row r="25" spans="1:6">
      <c r="A25" s="19" t="s">
        <v>26</v>
      </c>
      <c r="B25" s="19" t="s">
        <v>359</v>
      </c>
      <c r="C25" s="7">
        <v>2010</v>
      </c>
      <c r="D25" s="9" t="s">
        <v>6</v>
      </c>
      <c r="E25" s="9" t="s">
        <v>294</v>
      </c>
      <c r="F25" s="53">
        <v>10.82287</v>
      </c>
    </row>
    <row r="26" spans="1:6">
      <c r="A26" s="19" t="s">
        <v>27</v>
      </c>
      <c r="B26" s="19" t="s">
        <v>360</v>
      </c>
      <c r="C26" s="7">
        <v>2010</v>
      </c>
      <c r="D26" s="9" t="s">
        <v>6</v>
      </c>
      <c r="E26" s="9" t="s">
        <v>294</v>
      </c>
      <c r="F26" s="53">
        <v>20.33193</v>
      </c>
    </row>
    <row r="27" spans="1:6">
      <c r="A27" s="19" t="s">
        <v>28</v>
      </c>
      <c r="B27" s="19" t="s">
        <v>361</v>
      </c>
      <c r="C27" s="7">
        <v>2010</v>
      </c>
      <c r="D27" s="9" t="s">
        <v>6</v>
      </c>
      <c r="E27" s="9" t="s">
        <v>294</v>
      </c>
      <c r="F27" s="53">
        <v>10.53342</v>
      </c>
    </row>
    <row r="28" spans="1:6">
      <c r="A28" s="19" t="s">
        <v>29</v>
      </c>
      <c r="B28" s="19" t="s">
        <v>362</v>
      </c>
      <c r="C28" s="7">
        <v>2010</v>
      </c>
      <c r="D28" s="9" t="s">
        <v>6</v>
      </c>
      <c r="E28" s="9" t="s">
        <v>294</v>
      </c>
      <c r="F28" s="53">
        <v>11.68699</v>
      </c>
    </row>
    <row r="29" spans="1:6">
      <c r="A29" s="19" t="s">
        <v>30</v>
      </c>
      <c r="B29" s="19" t="s">
        <v>363</v>
      </c>
      <c r="C29" s="7">
        <v>2010</v>
      </c>
      <c r="D29" s="9" t="s">
        <v>6</v>
      </c>
      <c r="E29" s="9" t="s">
        <v>294</v>
      </c>
      <c r="F29" s="53">
        <v>12.434329999999999</v>
      </c>
    </row>
    <row r="30" spans="1:6">
      <c r="A30" s="19" t="s">
        <v>31</v>
      </c>
      <c r="B30" s="19" t="s">
        <v>364</v>
      </c>
      <c r="C30" s="7">
        <v>2010</v>
      </c>
      <c r="D30" s="9" t="s">
        <v>6</v>
      </c>
      <c r="E30" s="9" t="s">
        <v>294</v>
      </c>
      <c r="F30" s="53">
        <v>12.98091</v>
      </c>
    </row>
    <row r="31" spans="1:6">
      <c r="A31" s="19" t="s">
        <v>32</v>
      </c>
      <c r="B31" s="19" t="s">
        <v>365</v>
      </c>
      <c r="C31" s="7">
        <v>2010</v>
      </c>
      <c r="D31" s="9" t="s">
        <v>6</v>
      </c>
      <c r="E31" s="9" t="s">
        <v>294</v>
      </c>
      <c r="F31" s="53">
        <v>17.088239999999999</v>
      </c>
    </row>
    <row r="32" spans="1:6">
      <c r="A32" s="19" t="s">
        <v>33</v>
      </c>
      <c r="B32" s="19" t="s">
        <v>366</v>
      </c>
      <c r="C32" s="7">
        <v>2010</v>
      </c>
      <c r="D32" s="9" t="s">
        <v>6</v>
      </c>
      <c r="E32" s="9" t="s">
        <v>294</v>
      </c>
      <c r="F32" s="53">
        <v>23.312429999999999</v>
      </c>
    </row>
    <row r="33" spans="1:6">
      <c r="A33" s="19" t="s">
        <v>34</v>
      </c>
      <c r="B33" s="19" t="s">
        <v>367</v>
      </c>
      <c r="C33" s="7">
        <v>2010</v>
      </c>
      <c r="D33" s="9" t="s">
        <v>6</v>
      </c>
      <c r="E33" s="9" t="s">
        <v>294</v>
      </c>
      <c r="F33" s="53">
        <v>15.51355</v>
      </c>
    </row>
    <row r="34" spans="1:6">
      <c r="A34" s="19" t="s">
        <v>35</v>
      </c>
      <c r="B34" s="19" t="s">
        <v>368</v>
      </c>
      <c r="C34" s="7">
        <v>2010</v>
      </c>
      <c r="D34" s="9" t="s">
        <v>6</v>
      </c>
      <c r="E34" s="9" t="s">
        <v>294</v>
      </c>
      <c r="F34" s="53">
        <v>14.2112</v>
      </c>
    </row>
    <row r="35" spans="1:6">
      <c r="A35" s="20" t="s">
        <v>3</v>
      </c>
      <c r="B35" s="19" t="s">
        <v>336</v>
      </c>
      <c r="C35" s="7">
        <v>2012</v>
      </c>
      <c r="D35" s="9" t="s">
        <v>6</v>
      </c>
      <c r="E35" s="9" t="s">
        <v>294</v>
      </c>
      <c r="F35" s="111">
        <v>18.157599999999999</v>
      </c>
    </row>
    <row r="36" spans="1:6">
      <c r="A36" s="20" t="s">
        <v>4</v>
      </c>
      <c r="B36" s="19" t="s">
        <v>337</v>
      </c>
      <c r="C36" s="7">
        <v>2012</v>
      </c>
      <c r="D36" s="9" t="s">
        <v>6</v>
      </c>
      <c r="E36" s="9" t="s">
        <v>294</v>
      </c>
      <c r="F36" s="112">
        <v>8.6200559999999999</v>
      </c>
    </row>
    <row r="37" spans="1:6">
      <c r="A37" s="19" t="s">
        <v>5</v>
      </c>
      <c r="B37" s="19" t="s">
        <v>338</v>
      </c>
      <c r="C37" s="7">
        <v>2012</v>
      </c>
      <c r="D37" s="9" t="s">
        <v>6</v>
      </c>
      <c r="E37" s="9" t="s">
        <v>294</v>
      </c>
      <c r="F37" s="112">
        <v>1.62513</v>
      </c>
    </row>
    <row r="38" spans="1:6">
      <c r="A38" s="19" t="s">
        <v>6</v>
      </c>
      <c r="B38" s="19" t="s">
        <v>339</v>
      </c>
      <c r="C38" s="7">
        <v>2012</v>
      </c>
      <c r="D38" s="9" t="s">
        <v>6</v>
      </c>
      <c r="E38" s="9" t="s">
        <v>294</v>
      </c>
      <c r="F38" s="112">
        <v>8.8829370000000001</v>
      </c>
    </row>
    <row r="39" spans="1:6">
      <c r="A39" s="19" t="s">
        <v>7</v>
      </c>
      <c r="B39" s="19" t="s">
        <v>340</v>
      </c>
      <c r="C39" s="7">
        <v>2012</v>
      </c>
      <c r="D39" s="9" t="s">
        <v>6</v>
      </c>
      <c r="E39" s="9" t="s">
        <v>294</v>
      </c>
      <c r="F39" s="112">
        <v>21.113810000000001</v>
      </c>
    </row>
    <row r="40" spans="1:6">
      <c r="A40" s="19" t="s">
        <v>8</v>
      </c>
      <c r="B40" s="19" t="s">
        <v>341</v>
      </c>
      <c r="C40" s="7">
        <v>2012</v>
      </c>
      <c r="D40" s="9" t="s">
        <v>6</v>
      </c>
      <c r="E40" s="9" t="s">
        <v>294</v>
      </c>
      <c r="F40" s="112">
        <v>11.607089999999999</v>
      </c>
    </row>
    <row r="41" spans="1:6">
      <c r="A41" s="19" t="s">
        <v>9</v>
      </c>
      <c r="B41" s="19" t="s">
        <v>342</v>
      </c>
      <c r="C41" s="7">
        <v>2012</v>
      </c>
      <c r="D41" s="9" t="s">
        <v>6</v>
      </c>
      <c r="E41" s="9" t="s">
        <v>294</v>
      </c>
      <c r="F41" s="112">
        <v>15.16338</v>
      </c>
    </row>
    <row r="42" spans="1:6">
      <c r="A42" s="19" t="s">
        <v>10</v>
      </c>
      <c r="B42" s="19" t="s">
        <v>343</v>
      </c>
      <c r="C42" s="7">
        <v>2012</v>
      </c>
      <c r="D42" s="9" t="s">
        <v>6</v>
      </c>
      <c r="E42" s="9" t="s">
        <v>294</v>
      </c>
      <c r="F42" s="112">
        <v>27.48198</v>
      </c>
    </row>
    <row r="43" spans="1:6">
      <c r="A43" s="19" t="s">
        <v>11</v>
      </c>
      <c r="B43" s="19" t="s">
        <v>344</v>
      </c>
      <c r="C43" s="7">
        <v>2012</v>
      </c>
      <c r="D43" s="9" t="s">
        <v>6</v>
      </c>
      <c r="E43" s="9" t="s">
        <v>294</v>
      </c>
      <c r="F43" s="112">
        <v>17.18843</v>
      </c>
    </row>
    <row r="44" spans="1:6">
      <c r="A44" s="19" t="s">
        <v>12</v>
      </c>
      <c r="B44" s="19" t="s">
        <v>345</v>
      </c>
      <c r="C44" s="7">
        <v>2012</v>
      </c>
      <c r="D44" s="9" t="s">
        <v>6</v>
      </c>
      <c r="E44" s="9" t="s">
        <v>294</v>
      </c>
      <c r="F44" s="112">
        <v>10.70979</v>
      </c>
    </row>
    <row r="45" spans="1:6">
      <c r="A45" s="19" t="s">
        <v>13</v>
      </c>
      <c r="B45" s="19" t="s">
        <v>346</v>
      </c>
      <c r="C45" s="7">
        <v>2012</v>
      </c>
      <c r="D45" s="9" t="s">
        <v>6</v>
      </c>
      <c r="E45" s="9" t="s">
        <v>294</v>
      </c>
      <c r="F45" s="112">
        <v>15.69492</v>
      </c>
    </row>
    <row r="46" spans="1:6">
      <c r="A46" s="19" t="s">
        <v>14</v>
      </c>
      <c r="B46" s="19" t="s">
        <v>347</v>
      </c>
      <c r="C46" s="7">
        <v>2012</v>
      </c>
      <c r="D46" s="9" t="s">
        <v>6</v>
      </c>
      <c r="E46" s="9" t="s">
        <v>294</v>
      </c>
      <c r="F46" s="112">
        <v>19.364339999999999</v>
      </c>
    </row>
    <row r="47" spans="1:6">
      <c r="A47" s="19" t="s">
        <v>15</v>
      </c>
      <c r="B47" s="19" t="s">
        <v>348</v>
      </c>
      <c r="C47" s="7">
        <v>2012</v>
      </c>
      <c r="D47" s="9" t="s">
        <v>6</v>
      </c>
      <c r="E47" s="9" t="s">
        <v>294</v>
      </c>
      <c r="F47" s="112">
        <v>26.259080000000001</v>
      </c>
    </row>
    <row r="48" spans="1:6">
      <c r="A48" s="19" t="s">
        <v>16</v>
      </c>
      <c r="B48" s="19" t="s">
        <v>349</v>
      </c>
      <c r="C48" s="7">
        <v>2012</v>
      </c>
      <c r="D48" s="9" t="s">
        <v>6</v>
      </c>
      <c r="E48" s="9" t="s">
        <v>294</v>
      </c>
      <c r="F48" s="112">
        <v>21.001100000000001</v>
      </c>
    </row>
    <row r="49" spans="1:6">
      <c r="A49" s="19" t="s">
        <v>17</v>
      </c>
      <c r="B49" s="19" t="s">
        <v>350</v>
      </c>
      <c r="C49" s="7">
        <v>2012</v>
      </c>
      <c r="D49" s="9" t="s">
        <v>6</v>
      </c>
      <c r="E49" s="9" t="s">
        <v>294</v>
      </c>
      <c r="F49" s="112">
        <v>16.064330000000002</v>
      </c>
    </row>
    <row r="50" spans="1:6">
      <c r="A50" s="19" t="s">
        <v>18</v>
      </c>
      <c r="B50" s="19" t="s">
        <v>351</v>
      </c>
      <c r="C50" s="7">
        <v>2012</v>
      </c>
      <c r="D50" s="9" t="s">
        <v>6</v>
      </c>
      <c r="E50" s="9" t="s">
        <v>294</v>
      </c>
      <c r="F50" s="112">
        <v>11.72357</v>
      </c>
    </row>
    <row r="51" spans="1:6">
      <c r="A51" s="19" t="s">
        <v>19</v>
      </c>
      <c r="B51" s="19" t="s">
        <v>352</v>
      </c>
      <c r="C51" s="7">
        <v>2012</v>
      </c>
      <c r="D51" s="9" t="s">
        <v>6</v>
      </c>
      <c r="E51" s="9" t="s">
        <v>294</v>
      </c>
      <c r="F51" s="112">
        <v>18.016570000000002</v>
      </c>
    </row>
    <row r="52" spans="1:6">
      <c r="A52" s="19" t="s">
        <v>20</v>
      </c>
      <c r="B52" s="19" t="s">
        <v>353</v>
      </c>
      <c r="C52" s="7">
        <v>2012</v>
      </c>
      <c r="D52" s="9" t="s">
        <v>6</v>
      </c>
      <c r="E52" s="9" t="s">
        <v>294</v>
      </c>
      <c r="F52" s="112">
        <v>14.09202</v>
      </c>
    </row>
    <row r="53" spans="1:6">
      <c r="A53" s="19" t="s">
        <v>21</v>
      </c>
      <c r="B53" s="19" t="s">
        <v>354</v>
      </c>
      <c r="C53" s="7">
        <v>2012</v>
      </c>
      <c r="D53" s="9" t="s">
        <v>6</v>
      </c>
      <c r="E53" s="9" t="s">
        <v>294</v>
      </c>
      <c r="F53" s="112">
        <v>23.23011</v>
      </c>
    </row>
    <row r="54" spans="1:6">
      <c r="A54" s="19" t="s">
        <v>22</v>
      </c>
      <c r="B54" s="19" t="s">
        <v>355</v>
      </c>
      <c r="C54" s="7">
        <v>2012</v>
      </c>
      <c r="D54" s="9" t="s">
        <v>6</v>
      </c>
      <c r="E54" s="9" t="s">
        <v>294</v>
      </c>
      <c r="F54" s="112">
        <v>3.3694980000000001</v>
      </c>
    </row>
    <row r="55" spans="1:6">
      <c r="A55" s="19" t="s">
        <v>23</v>
      </c>
      <c r="B55" s="19" t="s">
        <v>356</v>
      </c>
      <c r="C55" s="7">
        <v>2012</v>
      </c>
      <c r="D55" s="9" t="s">
        <v>6</v>
      </c>
      <c r="E55" s="9" t="s">
        <v>294</v>
      </c>
      <c r="F55" s="112">
        <v>25.04223</v>
      </c>
    </row>
    <row r="56" spans="1:6">
      <c r="A56" s="19" t="s">
        <v>24</v>
      </c>
      <c r="B56" s="19" t="s">
        <v>357</v>
      </c>
      <c r="C56" s="7">
        <v>2012</v>
      </c>
      <c r="D56" s="9" t="s">
        <v>6</v>
      </c>
      <c r="E56" s="9" t="s">
        <v>294</v>
      </c>
      <c r="F56" s="112">
        <v>24.145990000000001</v>
      </c>
    </row>
    <row r="57" spans="1:6">
      <c r="A57" s="19" t="s">
        <v>25</v>
      </c>
      <c r="B57" s="19" t="s">
        <v>358</v>
      </c>
      <c r="C57" s="7">
        <v>2012</v>
      </c>
      <c r="D57" s="9" t="s">
        <v>6</v>
      </c>
      <c r="E57" s="9" t="s">
        <v>294</v>
      </c>
      <c r="F57" s="112">
        <v>11.69351</v>
      </c>
    </row>
    <row r="58" spans="1:6">
      <c r="A58" s="19" t="s">
        <v>26</v>
      </c>
      <c r="B58" s="19" t="s">
        <v>359</v>
      </c>
      <c r="C58" s="7">
        <v>2012</v>
      </c>
      <c r="D58" s="9" t="s">
        <v>6</v>
      </c>
      <c r="E58" s="9" t="s">
        <v>294</v>
      </c>
      <c r="F58" s="112">
        <v>9.2717349999999996</v>
      </c>
    </row>
    <row r="59" spans="1:6">
      <c r="A59" s="19" t="s">
        <v>27</v>
      </c>
      <c r="B59" s="19" t="s">
        <v>360</v>
      </c>
      <c r="C59" s="7">
        <v>2012</v>
      </c>
      <c r="D59" s="9" t="s">
        <v>6</v>
      </c>
      <c r="E59" s="9" t="s">
        <v>294</v>
      </c>
      <c r="F59" s="112">
        <v>17.872340000000001</v>
      </c>
    </row>
    <row r="60" spans="1:6">
      <c r="A60" s="19" t="s">
        <v>28</v>
      </c>
      <c r="B60" s="19" t="s">
        <v>361</v>
      </c>
      <c r="C60" s="7">
        <v>2012</v>
      </c>
      <c r="D60" s="9" t="s">
        <v>6</v>
      </c>
      <c r="E60" s="9" t="s">
        <v>294</v>
      </c>
      <c r="F60" s="112">
        <v>15.16811</v>
      </c>
    </row>
    <row r="61" spans="1:6">
      <c r="A61" s="19" t="s">
        <v>29</v>
      </c>
      <c r="B61" s="19" t="s">
        <v>362</v>
      </c>
      <c r="C61" s="7">
        <v>2012</v>
      </c>
      <c r="D61" s="9" t="s">
        <v>6</v>
      </c>
      <c r="E61" s="9" t="s">
        <v>294</v>
      </c>
      <c r="F61" s="112">
        <v>11.391959999999999</v>
      </c>
    </row>
    <row r="62" spans="1:6">
      <c r="A62" s="19" t="s">
        <v>30</v>
      </c>
      <c r="B62" s="19" t="s">
        <v>363</v>
      </c>
      <c r="C62" s="7">
        <v>2012</v>
      </c>
      <c r="D62" s="9" t="s">
        <v>6</v>
      </c>
      <c r="E62" s="9" t="s">
        <v>294</v>
      </c>
      <c r="F62" s="112">
        <v>19.003499999999999</v>
      </c>
    </row>
    <row r="63" spans="1:6">
      <c r="A63" s="19" t="s">
        <v>31</v>
      </c>
      <c r="B63" s="19" t="s">
        <v>364</v>
      </c>
      <c r="C63" s="7">
        <v>2012</v>
      </c>
      <c r="D63" s="9" t="s">
        <v>6</v>
      </c>
      <c r="E63" s="9" t="s">
        <v>294</v>
      </c>
      <c r="F63" s="112">
        <v>13.270440000000001</v>
      </c>
    </row>
    <row r="64" spans="1:6">
      <c r="A64" s="19" t="s">
        <v>32</v>
      </c>
      <c r="B64" s="19" t="s">
        <v>365</v>
      </c>
      <c r="C64" s="7">
        <v>2012</v>
      </c>
      <c r="D64" s="9" t="s">
        <v>6</v>
      </c>
      <c r="E64" s="9" t="s">
        <v>294</v>
      </c>
      <c r="F64" s="112">
        <v>15.18463</v>
      </c>
    </row>
    <row r="65" spans="1:6">
      <c r="A65" s="19" t="s">
        <v>33</v>
      </c>
      <c r="B65" s="19" t="s">
        <v>366</v>
      </c>
      <c r="C65" s="7">
        <v>2012</v>
      </c>
      <c r="D65" s="9" t="s">
        <v>6</v>
      </c>
      <c r="E65" s="9" t="s">
        <v>294</v>
      </c>
      <c r="F65" s="112">
        <v>20.419989999999999</v>
      </c>
    </row>
    <row r="66" spans="1:6">
      <c r="A66" s="19" t="s">
        <v>34</v>
      </c>
      <c r="B66" s="19" t="s">
        <v>367</v>
      </c>
      <c r="C66" s="7">
        <v>2012</v>
      </c>
      <c r="D66" s="9" t="s">
        <v>6</v>
      </c>
      <c r="E66" s="9" t="s">
        <v>294</v>
      </c>
      <c r="F66" s="112">
        <v>15.92417</v>
      </c>
    </row>
    <row r="67" spans="1:6">
      <c r="A67" s="19" t="s">
        <v>35</v>
      </c>
      <c r="B67" s="19" t="s">
        <v>368</v>
      </c>
      <c r="C67" s="7">
        <v>2012</v>
      </c>
      <c r="D67" s="9" t="s">
        <v>6</v>
      </c>
      <c r="E67" s="9" t="s">
        <v>294</v>
      </c>
      <c r="F67" s="112">
        <v>17.375540000000001</v>
      </c>
    </row>
    <row r="68" spans="1:6">
      <c r="A68" s="20" t="s">
        <v>3</v>
      </c>
      <c r="B68" s="19" t="s">
        <v>336</v>
      </c>
      <c r="C68" s="7">
        <v>2014</v>
      </c>
      <c r="D68" s="9" t="s">
        <v>6</v>
      </c>
      <c r="E68" s="9" t="s">
        <v>294</v>
      </c>
      <c r="F68" s="111">
        <v>17.602620000000002</v>
      </c>
    </row>
    <row r="69" spans="1:6">
      <c r="A69" s="20" t="s">
        <v>4</v>
      </c>
      <c r="B69" s="19" t="s">
        <v>337</v>
      </c>
      <c r="C69" s="7">
        <v>2014</v>
      </c>
      <c r="D69" s="9" t="s">
        <v>6</v>
      </c>
      <c r="E69" s="9" t="s">
        <v>294</v>
      </c>
      <c r="F69" s="112">
        <v>9.2536199999999997</v>
      </c>
    </row>
    <row r="70" spans="1:6">
      <c r="A70" s="19" t="s">
        <v>5</v>
      </c>
      <c r="B70" s="19" t="s">
        <v>338</v>
      </c>
      <c r="C70" s="7">
        <v>2014</v>
      </c>
      <c r="D70" s="9" t="s">
        <v>6</v>
      </c>
      <c r="E70" s="9" t="s">
        <v>294</v>
      </c>
      <c r="F70" s="112">
        <v>15.60272</v>
      </c>
    </row>
    <row r="71" spans="1:6">
      <c r="A71" s="19" t="s">
        <v>6</v>
      </c>
      <c r="B71" s="19" t="s">
        <v>339</v>
      </c>
      <c r="C71" s="7">
        <v>2014</v>
      </c>
      <c r="D71" s="9" t="s">
        <v>6</v>
      </c>
      <c r="E71" s="9" t="s">
        <v>294</v>
      </c>
      <c r="F71" s="112">
        <v>10.57892</v>
      </c>
    </row>
    <row r="72" spans="1:6">
      <c r="A72" s="19" t="s">
        <v>7</v>
      </c>
      <c r="B72" s="19" t="s">
        <v>340</v>
      </c>
      <c r="C72" s="7">
        <v>2014</v>
      </c>
      <c r="D72" s="9" t="s">
        <v>6</v>
      </c>
      <c r="E72" s="9" t="s">
        <v>294</v>
      </c>
      <c r="F72" s="112">
        <v>13.88898</v>
      </c>
    </row>
    <row r="73" spans="1:6">
      <c r="A73" s="19" t="s">
        <v>8</v>
      </c>
      <c r="B73" s="19" t="s">
        <v>341</v>
      </c>
      <c r="C73" s="7">
        <v>2014</v>
      </c>
      <c r="D73" s="9" t="s">
        <v>6</v>
      </c>
      <c r="E73" s="9" t="s">
        <v>294</v>
      </c>
      <c r="F73" s="112">
        <v>13.824</v>
      </c>
    </row>
    <row r="74" spans="1:6">
      <c r="A74" s="19" t="s">
        <v>9</v>
      </c>
      <c r="B74" s="19" t="s">
        <v>342</v>
      </c>
      <c r="C74" s="7">
        <v>2014</v>
      </c>
      <c r="D74" s="9" t="s">
        <v>6</v>
      </c>
      <c r="E74" s="9" t="s">
        <v>294</v>
      </c>
      <c r="F74" s="112">
        <v>11.869899999999999</v>
      </c>
    </row>
    <row r="75" spans="1:6">
      <c r="A75" s="19" t="s">
        <v>10</v>
      </c>
      <c r="B75" s="19" t="s">
        <v>343</v>
      </c>
      <c r="C75" s="7">
        <v>2014</v>
      </c>
      <c r="D75" s="9" t="s">
        <v>6</v>
      </c>
      <c r="E75" s="9" t="s">
        <v>294</v>
      </c>
      <c r="F75" s="112">
        <v>31.841429999999999</v>
      </c>
    </row>
    <row r="76" spans="1:6">
      <c r="A76" s="19" t="s">
        <v>11</v>
      </c>
      <c r="B76" s="19" t="s">
        <v>344</v>
      </c>
      <c r="C76" s="7">
        <v>2014</v>
      </c>
      <c r="D76" s="9" t="s">
        <v>6</v>
      </c>
      <c r="E76" s="9" t="s">
        <v>294</v>
      </c>
      <c r="F76" s="112">
        <v>28.53633</v>
      </c>
    </row>
    <row r="77" spans="1:6">
      <c r="A77" s="19" t="s">
        <v>12</v>
      </c>
      <c r="B77" s="19" t="s">
        <v>345</v>
      </c>
      <c r="C77" s="7">
        <v>2014</v>
      </c>
      <c r="D77" s="9" t="s">
        <v>6</v>
      </c>
      <c r="E77" s="9" t="s">
        <v>294</v>
      </c>
      <c r="F77" s="112">
        <v>11.64259</v>
      </c>
    </row>
    <row r="78" spans="1:6">
      <c r="A78" s="19" t="s">
        <v>13</v>
      </c>
      <c r="B78" s="19" t="s">
        <v>346</v>
      </c>
      <c r="C78" s="7">
        <v>2014</v>
      </c>
      <c r="D78" s="9" t="s">
        <v>6</v>
      </c>
      <c r="E78" s="9" t="s">
        <v>294</v>
      </c>
      <c r="F78" s="112">
        <v>19.43628</v>
      </c>
    </row>
    <row r="79" spans="1:6">
      <c r="A79" s="19" t="s">
        <v>14</v>
      </c>
      <c r="B79" s="19" t="s">
        <v>347</v>
      </c>
      <c r="C79" s="7">
        <v>2014</v>
      </c>
      <c r="D79" s="9" t="s">
        <v>6</v>
      </c>
      <c r="E79" s="9" t="s">
        <v>294</v>
      </c>
      <c r="F79" s="112">
        <v>17.42794</v>
      </c>
    </row>
    <row r="80" spans="1:6">
      <c r="A80" s="19" t="s">
        <v>15</v>
      </c>
      <c r="B80" s="19" t="s">
        <v>348</v>
      </c>
      <c r="C80" s="7">
        <v>2014</v>
      </c>
      <c r="D80" s="9" t="s">
        <v>6</v>
      </c>
      <c r="E80" s="9" t="s">
        <v>294</v>
      </c>
      <c r="F80" s="112">
        <v>21.904060000000001</v>
      </c>
    </row>
    <row r="81" spans="1:6">
      <c r="A81" s="19" t="s">
        <v>16</v>
      </c>
      <c r="B81" s="19" t="s">
        <v>349</v>
      </c>
      <c r="C81" s="7">
        <v>2014</v>
      </c>
      <c r="D81" s="9" t="s">
        <v>6</v>
      </c>
      <c r="E81" s="9" t="s">
        <v>294</v>
      </c>
      <c r="F81" s="112">
        <v>20.712990000000001</v>
      </c>
    </row>
    <row r="82" spans="1:6">
      <c r="A82" s="19" t="s">
        <v>17</v>
      </c>
      <c r="B82" s="19" t="s">
        <v>350</v>
      </c>
      <c r="C82" s="7">
        <v>2014</v>
      </c>
      <c r="D82" s="9" t="s">
        <v>6</v>
      </c>
      <c r="E82" s="9" t="s">
        <v>294</v>
      </c>
      <c r="F82" s="112">
        <v>12.1708</v>
      </c>
    </row>
    <row r="83" spans="1:6">
      <c r="A83" s="19" t="s">
        <v>18</v>
      </c>
      <c r="B83" s="19" t="s">
        <v>351</v>
      </c>
      <c r="C83" s="7">
        <v>2014</v>
      </c>
      <c r="D83" s="9" t="s">
        <v>6</v>
      </c>
      <c r="E83" s="9" t="s">
        <v>294</v>
      </c>
      <c r="F83" s="112">
        <v>15.416510000000001</v>
      </c>
    </row>
    <row r="84" spans="1:6">
      <c r="A84" s="19" t="s">
        <v>19</v>
      </c>
      <c r="B84" s="19" t="s">
        <v>352</v>
      </c>
      <c r="C84" s="7">
        <v>2014</v>
      </c>
      <c r="D84" s="9" t="s">
        <v>6</v>
      </c>
      <c r="E84" s="9" t="s">
        <v>294</v>
      </c>
      <c r="F84" s="112">
        <v>14.47125</v>
      </c>
    </row>
    <row r="85" spans="1:6">
      <c r="A85" s="19" t="s">
        <v>20</v>
      </c>
      <c r="B85" s="19" t="s">
        <v>353</v>
      </c>
      <c r="C85" s="7">
        <v>2014</v>
      </c>
      <c r="D85" s="9" t="s">
        <v>6</v>
      </c>
      <c r="E85" s="9" t="s">
        <v>294</v>
      </c>
      <c r="F85" s="112">
        <v>13.79712</v>
      </c>
    </row>
    <row r="86" spans="1:6">
      <c r="A86" s="19" t="s">
        <v>21</v>
      </c>
      <c r="B86" s="19" t="s">
        <v>354</v>
      </c>
      <c r="C86" s="7">
        <v>2014</v>
      </c>
      <c r="D86" s="9" t="s">
        <v>6</v>
      </c>
      <c r="E86" s="9" t="s">
        <v>294</v>
      </c>
      <c r="F86" s="112">
        <v>10.89284</v>
      </c>
    </row>
    <row r="87" spans="1:6">
      <c r="A87" s="19" t="s">
        <v>22</v>
      </c>
      <c r="B87" s="19" t="s">
        <v>355</v>
      </c>
      <c r="C87" s="7">
        <v>2014</v>
      </c>
      <c r="D87" s="9" t="s">
        <v>6</v>
      </c>
      <c r="E87" s="9" t="s">
        <v>294</v>
      </c>
      <c r="F87" s="112">
        <v>7.5084850000000003</v>
      </c>
    </row>
    <row r="88" spans="1:6">
      <c r="A88" s="19" t="s">
        <v>23</v>
      </c>
      <c r="B88" s="19" t="s">
        <v>356</v>
      </c>
      <c r="C88" s="7">
        <v>2014</v>
      </c>
      <c r="D88" s="9" t="s">
        <v>6</v>
      </c>
      <c r="E88" s="9" t="s">
        <v>294</v>
      </c>
      <c r="F88" s="112">
        <v>24.38954</v>
      </c>
    </row>
    <row r="89" spans="1:6">
      <c r="A89" s="19" t="s">
        <v>24</v>
      </c>
      <c r="B89" s="19" t="s">
        <v>357</v>
      </c>
      <c r="C89" s="7">
        <v>2014</v>
      </c>
      <c r="D89" s="9" t="s">
        <v>6</v>
      </c>
      <c r="E89" s="9" t="s">
        <v>294</v>
      </c>
      <c r="F89" s="112">
        <v>15.02703</v>
      </c>
    </row>
    <row r="90" spans="1:6">
      <c r="A90" s="19" t="s">
        <v>25</v>
      </c>
      <c r="B90" s="19" t="s">
        <v>358</v>
      </c>
      <c r="C90" s="7">
        <v>2014</v>
      </c>
      <c r="D90" s="9" t="s">
        <v>6</v>
      </c>
      <c r="E90" s="9" t="s">
        <v>294</v>
      </c>
      <c r="F90" s="112">
        <v>17.321560000000002</v>
      </c>
    </row>
    <row r="91" spans="1:6">
      <c r="A91" s="19" t="s">
        <v>26</v>
      </c>
      <c r="B91" s="19" t="s">
        <v>359</v>
      </c>
      <c r="C91" s="7">
        <v>2014</v>
      </c>
      <c r="D91" s="9" t="s">
        <v>6</v>
      </c>
      <c r="E91" s="9" t="s">
        <v>294</v>
      </c>
      <c r="F91" s="112">
        <v>11.614269999999999</v>
      </c>
    </row>
    <row r="92" spans="1:6">
      <c r="A92" s="19" t="s">
        <v>27</v>
      </c>
      <c r="B92" s="19" t="s">
        <v>360</v>
      </c>
      <c r="C92" s="7">
        <v>2014</v>
      </c>
      <c r="D92" s="9" t="s">
        <v>6</v>
      </c>
      <c r="E92" s="9" t="s">
        <v>294</v>
      </c>
      <c r="F92" s="112">
        <v>15.64377</v>
      </c>
    </row>
    <row r="93" spans="1:6">
      <c r="A93" s="19" t="s">
        <v>28</v>
      </c>
      <c r="B93" s="19" t="s">
        <v>361</v>
      </c>
      <c r="C93" s="7">
        <v>2014</v>
      </c>
      <c r="D93" s="9" t="s">
        <v>6</v>
      </c>
      <c r="E93" s="9" t="s">
        <v>294</v>
      </c>
      <c r="F93" s="112">
        <v>11.97058</v>
      </c>
    </row>
    <row r="94" spans="1:6">
      <c r="A94" s="19" t="s">
        <v>29</v>
      </c>
      <c r="B94" s="19" t="s">
        <v>362</v>
      </c>
      <c r="C94" s="7">
        <v>2014</v>
      </c>
      <c r="D94" s="9" t="s">
        <v>6</v>
      </c>
      <c r="E94" s="9" t="s">
        <v>294</v>
      </c>
      <c r="F94" s="112">
        <v>12.650869999999999</v>
      </c>
    </row>
    <row r="95" spans="1:6">
      <c r="A95" s="19" t="s">
        <v>30</v>
      </c>
      <c r="B95" s="19" t="s">
        <v>363</v>
      </c>
      <c r="C95" s="7">
        <v>2014</v>
      </c>
      <c r="D95" s="9" t="s">
        <v>6</v>
      </c>
      <c r="E95" s="9" t="s">
        <v>294</v>
      </c>
      <c r="F95" s="112">
        <v>12.94529</v>
      </c>
    </row>
    <row r="96" spans="1:6">
      <c r="A96" s="19" t="s">
        <v>31</v>
      </c>
      <c r="B96" s="19" t="s">
        <v>364</v>
      </c>
      <c r="C96" s="7">
        <v>2014</v>
      </c>
      <c r="D96" s="9" t="s">
        <v>6</v>
      </c>
      <c r="E96" s="9" t="s">
        <v>294</v>
      </c>
      <c r="F96" s="112">
        <v>0.988452</v>
      </c>
    </row>
    <row r="97" spans="1:6">
      <c r="A97" s="19" t="s">
        <v>32</v>
      </c>
      <c r="B97" s="19" t="s">
        <v>365</v>
      </c>
      <c r="C97" s="7">
        <v>2014</v>
      </c>
      <c r="D97" s="9" t="s">
        <v>6</v>
      </c>
      <c r="E97" s="9" t="s">
        <v>294</v>
      </c>
      <c r="F97" s="112">
        <v>12.93092</v>
      </c>
    </row>
    <row r="98" spans="1:6">
      <c r="A98" s="19" t="s">
        <v>33</v>
      </c>
      <c r="B98" s="19" t="s">
        <v>366</v>
      </c>
      <c r="C98" s="7">
        <v>2014</v>
      </c>
      <c r="D98" s="9" t="s">
        <v>6</v>
      </c>
      <c r="E98" s="9" t="s">
        <v>294</v>
      </c>
      <c r="F98" s="112">
        <v>20.599869999999999</v>
      </c>
    </row>
    <row r="99" spans="1:6">
      <c r="A99" s="19" t="s">
        <v>34</v>
      </c>
      <c r="B99" s="19" t="s">
        <v>367</v>
      </c>
      <c r="C99" s="7">
        <v>2014</v>
      </c>
      <c r="D99" s="9" t="s">
        <v>6</v>
      </c>
      <c r="E99" s="9" t="s">
        <v>294</v>
      </c>
      <c r="F99" s="112">
        <v>17.404450000000001</v>
      </c>
    </row>
    <row r="100" spans="1:6">
      <c r="A100" s="19" t="s">
        <v>35</v>
      </c>
      <c r="B100" s="19" t="s">
        <v>368</v>
      </c>
      <c r="C100" s="7">
        <v>2014</v>
      </c>
      <c r="D100" s="9" t="s">
        <v>6</v>
      </c>
      <c r="E100" s="9" t="s">
        <v>294</v>
      </c>
      <c r="F100" s="112">
        <v>17.736799999999999</v>
      </c>
    </row>
    <row r="101" spans="1:6">
      <c r="A101" s="20" t="s">
        <v>3</v>
      </c>
      <c r="B101" s="19" t="s">
        <v>336</v>
      </c>
      <c r="C101" s="7">
        <v>2016</v>
      </c>
      <c r="D101" s="9" t="s">
        <v>6</v>
      </c>
      <c r="E101" s="9" t="s">
        <v>294</v>
      </c>
      <c r="F101" s="111">
        <v>14.469989999999999</v>
      </c>
    </row>
    <row r="102" spans="1:6">
      <c r="A102" s="20" t="s">
        <v>4</v>
      </c>
      <c r="B102" s="19" t="s">
        <v>337</v>
      </c>
      <c r="C102" s="7">
        <v>2016</v>
      </c>
      <c r="D102" s="9" t="s">
        <v>6</v>
      </c>
      <c r="E102" s="9" t="s">
        <v>294</v>
      </c>
      <c r="F102" s="112">
        <v>12.362730000000001</v>
      </c>
    </row>
    <row r="103" spans="1:6">
      <c r="A103" s="19" t="s">
        <v>5</v>
      </c>
      <c r="B103" s="19" t="s">
        <v>338</v>
      </c>
      <c r="C103" s="7">
        <v>2016</v>
      </c>
      <c r="D103" s="9" t="s">
        <v>6</v>
      </c>
      <c r="E103" s="9" t="s">
        <v>294</v>
      </c>
      <c r="F103" s="112">
        <v>10.641579999999999</v>
      </c>
    </row>
    <row r="104" spans="1:6">
      <c r="A104" s="19" t="s">
        <v>6</v>
      </c>
      <c r="B104" s="19" t="s">
        <v>339</v>
      </c>
      <c r="C104" s="7">
        <v>2016</v>
      </c>
      <c r="D104" s="9" t="s">
        <v>6</v>
      </c>
      <c r="E104" s="9" t="s">
        <v>294</v>
      </c>
      <c r="F104" s="112">
        <v>11.888249999999999</v>
      </c>
    </row>
    <row r="105" spans="1:6">
      <c r="A105" s="19" t="s">
        <v>7</v>
      </c>
      <c r="B105" s="19" t="s">
        <v>340</v>
      </c>
      <c r="C105" s="7">
        <v>2016</v>
      </c>
      <c r="D105" s="9" t="s">
        <v>6</v>
      </c>
      <c r="E105" s="9" t="s">
        <v>294</v>
      </c>
      <c r="F105" s="112">
        <v>13.34178</v>
      </c>
    </row>
    <row r="106" spans="1:6">
      <c r="A106" s="19" t="s">
        <v>8</v>
      </c>
      <c r="B106" s="19" t="s">
        <v>341</v>
      </c>
      <c r="C106" s="7">
        <v>2016</v>
      </c>
      <c r="D106" s="9" t="s">
        <v>6</v>
      </c>
      <c r="E106" s="9" t="s">
        <v>294</v>
      </c>
      <c r="F106" s="112">
        <v>9.3213620000000006</v>
      </c>
    </row>
    <row r="107" spans="1:6">
      <c r="A107" s="19" t="s">
        <v>9</v>
      </c>
      <c r="B107" s="19" t="s">
        <v>342</v>
      </c>
      <c r="C107" s="7">
        <v>2016</v>
      </c>
      <c r="D107" s="9" t="s">
        <v>6</v>
      </c>
      <c r="E107" s="9" t="s">
        <v>294</v>
      </c>
      <c r="F107" s="112">
        <v>10.12219</v>
      </c>
    </row>
    <row r="108" spans="1:6">
      <c r="A108" s="19" t="s">
        <v>10</v>
      </c>
      <c r="B108" s="19" t="s">
        <v>343</v>
      </c>
      <c r="C108" s="7">
        <v>2016</v>
      </c>
      <c r="D108" s="9" t="s">
        <v>6</v>
      </c>
      <c r="E108" s="9" t="s">
        <v>294</v>
      </c>
      <c r="F108" s="112">
        <v>25.30613</v>
      </c>
    </row>
    <row r="109" spans="1:6">
      <c r="A109" s="19" t="s">
        <v>11</v>
      </c>
      <c r="B109" s="19" t="s">
        <v>344</v>
      </c>
      <c r="C109" s="7">
        <v>2016</v>
      </c>
      <c r="D109" s="9" t="s">
        <v>6</v>
      </c>
      <c r="E109" s="9" t="s">
        <v>294</v>
      </c>
      <c r="F109" s="112">
        <v>12.07132</v>
      </c>
    </row>
    <row r="110" spans="1:6">
      <c r="A110" s="19" t="s">
        <v>12</v>
      </c>
      <c r="B110" s="19" t="s">
        <v>345</v>
      </c>
      <c r="C110" s="7">
        <v>2016</v>
      </c>
      <c r="D110" s="9" t="s">
        <v>6</v>
      </c>
      <c r="E110" s="9" t="s">
        <v>294</v>
      </c>
      <c r="F110" s="112">
        <v>6.0520399999999999</v>
      </c>
    </row>
    <row r="111" spans="1:6">
      <c r="A111" s="19" t="s">
        <v>13</v>
      </c>
      <c r="B111" s="19" t="s">
        <v>346</v>
      </c>
      <c r="C111" s="7">
        <v>2016</v>
      </c>
      <c r="D111" s="9" t="s">
        <v>6</v>
      </c>
      <c r="E111" s="9" t="s">
        <v>294</v>
      </c>
      <c r="F111" s="112">
        <v>10.38719</v>
      </c>
    </row>
    <row r="112" spans="1:6">
      <c r="A112" s="19" t="s">
        <v>14</v>
      </c>
      <c r="B112" s="19" t="s">
        <v>347</v>
      </c>
      <c r="C112" s="7">
        <v>2016</v>
      </c>
      <c r="D112" s="9" t="s">
        <v>6</v>
      </c>
      <c r="E112" s="9" t="s">
        <v>294</v>
      </c>
      <c r="F112" s="112">
        <v>14.620039999999999</v>
      </c>
    </row>
    <row r="113" spans="1:6">
      <c r="A113" s="19" t="s">
        <v>15</v>
      </c>
      <c r="B113" s="19" t="s">
        <v>348</v>
      </c>
      <c r="C113" s="7">
        <v>2016</v>
      </c>
      <c r="D113" s="9" t="s">
        <v>6</v>
      </c>
      <c r="E113" s="9" t="s">
        <v>294</v>
      </c>
      <c r="F113" s="112">
        <v>22.484310000000001</v>
      </c>
    </row>
    <row r="114" spans="1:6">
      <c r="A114" s="19" t="s">
        <v>16</v>
      </c>
      <c r="B114" s="19" t="s">
        <v>349</v>
      </c>
      <c r="C114" s="7">
        <v>2016</v>
      </c>
      <c r="D114" s="9" t="s">
        <v>6</v>
      </c>
      <c r="E114" s="9" t="s">
        <v>294</v>
      </c>
      <c r="F114" s="112">
        <v>17.713840000000001</v>
      </c>
    </row>
    <row r="115" spans="1:6">
      <c r="A115" s="19" t="s">
        <v>17</v>
      </c>
      <c r="B115" s="19" t="s">
        <v>350</v>
      </c>
      <c r="C115" s="7">
        <v>2016</v>
      </c>
      <c r="D115" s="9" t="s">
        <v>6</v>
      </c>
      <c r="E115" s="9" t="s">
        <v>294</v>
      </c>
      <c r="F115" s="112">
        <v>10.62397</v>
      </c>
    </row>
    <row r="116" spans="1:6">
      <c r="A116" s="19" t="s">
        <v>18</v>
      </c>
      <c r="B116" s="19" t="s">
        <v>351</v>
      </c>
      <c r="C116" s="7">
        <v>2016</v>
      </c>
      <c r="D116" s="9" t="s">
        <v>6</v>
      </c>
      <c r="E116" s="9" t="s">
        <v>294</v>
      </c>
      <c r="F116" s="112">
        <v>8.3665050000000001</v>
      </c>
    </row>
    <row r="117" spans="1:6">
      <c r="A117" s="19" t="s">
        <v>19</v>
      </c>
      <c r="B117" s="19" t="s">
        <v>352</v>
      </c>
      <c r="C117" s="7">
        <v>2016</v>
      </c>
      <c r="D117" s="9" t="s">
        <v>6</v>
      </c>
      <c r="E117" s="9" t="s">
        <v>294</v>
      </c>
      <c r="F117" s="112">
        <v>15.33323</v>
      </c>
    </row>
    <row r="118" spans="1:6">
      <c r="A118" s="19" t="s">
        <v>20</v>
      </c>
      <c r="B118" s="19" t="s">
        <v>353</v>
      </c>
      <c r="C118" s="7">
        <v>2016</v>
      </c>
      <c r="D118" s="9" t="s">
        <v>6</v>
      </c>
      <c r="E118" s="9" t="s">
        <v>294</v>
      </c>
      <c r="F118" s="112">
        <v>12.069179999999999</v>
      </c>
    </row>
    <row r="119" spans="1:6">
      <c r="A119" s="19" t="s">
        <v>21</v>
      </c>
      <c r="B119" s="19" t="s">
        <v>354</v>
      </c>
      <c r="C119" s="7">
        <v>2016</v>
      </c>
      <c r="D119" s="9" t="s">
        <v>6</v>
      </c>
      <c r="E119" s="9" t="s">
        <v>294</v>
      </c>
      <c r="F119" s="112">
        <v>17.53593</v>
      </c>
    </row>
    <row r="120" spans="1:6">
      <c r="A120" s="19" t="s">
        <v>22</v>
      </c>
      <c r="B120" s="19" t="s">
        <v>355</v>
      </c>
      <c r="C120" s="7">
        <v>2016</v>
      </c>
      <c r="D120" s="9" t="s">
        <v>6</v>
      </c>
      <c r="E120" s="9" t="s">
        <v>294</v>
      </c>
      <c r="F120" s="112">
        <v>8.2980999999999998</v>
      </c>
    </row>
    <row r="121" spans="1:6">
      <c r="A121" s="19" t="s">
        <v>23</v>
      </c>
      <c r="B121" s="19" t="s">
        <v>356</v>
      </c>
      <c r="C121" s="7">
        <v>2016</v>
      </c>
      <c r="D121" s="9" t="s">
        <v>6</v>
      </c>
      <c r="E121" s="9" t="s">
        <v>294</v>
      </c>
      <c r="F121" s="112">
        <v>18.900040000000001</v>
      </c>
    </row>
    <row r="122" spans="1:6">
      <c r="A122" s="19" t="s">
        <v>24</v>
      </c>
      <c r="B122" s="19" t="s">
        <v>357</v>
      </c>
      <c r="C122" s="7">
        <v>2016</v>
      </c>
      <c r="D122" s="9" t="s">
        <v>6</v>
      </c>
      <c r="E122" s="9" t="s">
        <v>294</v>
      </c>
      <c r="F122" s="112">
        <v>15.042579999999999</v>
      </c>
    </row>
    <row r="123" spans="1:6">
      <c r="A123" s="19" t="s">
        <v>25</v>
      </c>
      <c r="B123" s="19" t="s">
        <v>358</v>
      </c>
      <c r="C123" s="7">
        <v>2016</v>
      </c>
      <c r="D123" s="9" t="s">
        <v>6</v>
      </c>
      <c r="E123" s="9" t="s">
        <v>294</v>
      </c>
      <c r="F123" s="112">
        <v>11.89533</v>
      </c>
    </row>
    <row r="124" spans="1:6">
      <c r="A124" s="19" t="s">
        <v>26</v>
      </c>
      <c r="B124" s="19" t="s">
        <v>359</v>
      </c>
      <c r="C124" s="7">
        <v>2016</v>
      </c>
      <c r="D124" s="9" t="s">
        <v>6</v>
      </c>
      <c r="E124" s="9" t="s">
        <v>294</v>
      </c>
      <c r="F124" s="112">
        <v>11.36867</v>
      </c>
    </row>
    <row r="125" spans="1:6">
      <c r="A125" s="19" t="s">
        <v>27</v>
      </c>
      <c r="B125" s="19" t="s">
        <v>360</v>
      </c>
      <c r="C125" s="7">
        <v>2016</v>
      </c>
      <c r="D125" s="9" t="s">
        <v>6</v>
      </c>
      <c r="E125" s="9" t="s">
        <v>294</v>
      </c>
      <c r="F125" s="112">
        <v>16.035959999999999</v>
      </c>
    </row>
    <row r="126" spans="1:6">
      <c r="A126" s="19" t="s">
        <v>28</v>
      </c>
      <c r="B126" s="19" t="s">
        <v>361</v>
      </c>
      <c r="C126" s="7">
        <v>2016</v>
      </c>
      <c r="D126" s="9" t="s">
        <v>6</v>
      </c>
      <c r="E126" s="9" t="s">
        <v>294</v>
      </c>
      <c r="F126" s="112">
        <v>12.802960000000001</v>
      </c>
    </row>
    <row r="127" spans="1:6">
      <c r="A127" s="19" t="s">
        <v>29</v>
      </c>
      <c r="B127" s="19" t="s">
        <v>362</v>
      </c>
      <c r="C127" s="7">
        <v>2016</v>
      </c>
      <c r="D127" s="9" t="s">
        <v>6</v>
      </c>
      <c r="E127" s="9" t="s">
        <v>294</v>
      </c>
      <c r="F127" s="112">
        <v>9.8751999999999995</v>
      </c>
    </row>
    <row r="128" spans="1:6">
      <c r="A128" s="19" t="s">
        <v>30</v>
      </c>
      <c r="B128" s="19" t="s">
        <v>363</v>
      </c>
      <c r="C128" s="7">
        <v>2016</v>
      </c>
      <c r="D128" s="9" t="s">
        <v>6</v>
      </c>
      <c r="E128" s="9" t="s">
        <v>294</v>
      </c>
      <c r="F128" s="112">
        <v>12.001580000000001</v>
      </c>
    </row>
    <row r="129" spans="1:6">
      <c r="A129" s="19" t="s">
        <v>31</v>
      </c>
      <c r="B129" s="19" t="s">
        <v>364</v>
      </c>
      <c r="C129" s="7">
        <v>2016</v>
      </c>
      <c r="D129" s="9" t="s">
        <v>6</v>
      </c>
      <c r="E129" s="9" t="s">
        <v>294</v>
      </c>
      <c r="F129" s="112">
        <v>6.6448400000000003</v>
      </c>
    </row>
    <row r="130" spans="1:6">
      <c r="A130" s="19" t="s">
        <v>32</v>
      </c>
      <c r="B130" s="19" t="s">
        <v>365</v>
      </c>
      <c r="C130" s="7">
        <v>2016</v>
      </c>
      <c r="D130" s="9" t="s">
        <v>6</v>
      </c>
      <c r="E130" s="9" t="s">
        <v>294</v>
      </c>
      <c r="F130" s="112">
        <v>11.242940000000001</v>
      </c>
    </row>
    <row r="131" spans="1:6">
      <c r="A131" s="19" t="s">
        <v>33</v>
      </c>
      <c r="B131" s="19" t="s">
        <v>366</v>
      </c>
      <c r="C131" s="7">
        <v>2016</v>
      </c>
      <c r="D131" s="9" t="s">
        <v>6</v>
      </c>
      <c r="E131" s="9" t="s">
        <v>294</v>
      </c>
      <c r="F131" s="112">
        <v>17.280239999999999</v>
      </c>
    </row>
    <row r="132" spans="1:6">
      <c r="A132" s="19" t="s">
        <v>34</v>
      </c>
      <c r="B132" s="19" t="s">
        <v>367</v>
      </c>
      <c r="C132" s="7">
        <v>2016</v>
      </c>
      <c r="D132" s="9" t="s">
        <v>6</v>
      </c>
      <c r="E132" s="9" t="s">
        <v>294</v>
      </c>
      <c r="F132" s="112">
        <v>13.276300000000001</v>
      </c>
    </row>
    <row r="133" spans="1:6">
      <c r="A133" s="19" t="s">
        <v>35</v>
      </c>
      <c r="B133" s="19" t="s">
        <v>368</v>
      </c>
      <c r="C133" s="7">
        <v>2016</v>
      </c>
      <c r="D133" s="9" t="s">
        <v>6</v>
      </c>
      <c r="E133" s="9" t="s">
        <v>294</v>
      </c>
      <c r="F133" s="112">
        <v>10.55021</v>
      </c>
    </row>
    <row r="134" spans="1:6">
      <c r="A134" s="20" t="s">
        <v>3</v>
      </c>
      <c r="B134" s="19" t="s">
        <v>336</v>
      </c>
      <c r="C134" s="7">
        <v>2018</v>
      </c>
      <c r="D134" s="9" t="s">
        <v>6</v>
      </c>
      <c r="E134" s="9" t="s">
        <v>294</v>
      </c>
      <c r="F134" s="111">
        <v>14.366440000000001</v>
      </c>
    </row>
    <row r="135" spans="1:6">
      <c r="A135" s="20" t="s">
        <v>4</v>
      </c>
      <c r="B135" s="19" t="s">
        <v>337</v>
      </c>
      <c r="C135" s="7">
        <v>2018</v>
      </c>
      <c r="D135" s="9" t="s">
        <v>6</v>
      </c>
      <c r="E135" s="9" t="s">
        <v>294</v>
      </c>
      <c r="F135" s="112">
        <v>9.6765640000000008</v>
      </c>
    </row>
    <row r="136" spans="1:6">
      <c r="A136" s="19" t="s">
        <v>5</v>
      </c>
      <c r="B136" s="19" t="s">
        <v>338</v>
      </c>
      <c r="C136" s="7">
        <v>2018</v>
      </c>
      <c r="D136" s="9" t="s">
        <v>6</v>
      </c>
      <c r="E136" s="9" t="s">
        <v>294</v>
      </c>
      <c r="F136" s="112">
        <v>10.627980000000001</v>
      </c>
    </row>
    <row r="137" spans="1:6">
      <c r="A137" s="19" t="s">
        <v>6</v>
      </c>
      <c r="B137" s="19" t="s">
        <v>339</v>
      </c>
      <c r="C137" s="7">
        <v>2018</v>
      </c>
      <c r="D137" s="9" t="s">
        <v>6</v>
      </c>
      <c r="E137" s="9" t="s">
        <v>294</v>
      </c>
      <c r="F137" s="112">
        <v>7.3615469999999998</v>
      </c>
    </row>
    <row r="138" spans="1:6">
      <c r="A138" s="19" t="s">
        <v>7</v>
      </c>
      <c r="B138" s="19" t="s">
        <v>340</v>
      </c>
      <c r="C138" s="7">
        <v>2018</v>
      </c>
      <c r="D138" s="9" t="s">
        <v>6</v>
      </c>
      <c r="E138" s="9" t="s">
        <v>294</v>
      </c>
      <c r="F138" s="112">
        <v>12.716200000000001</v>
      </c>
    </row>
    <row r="139" spans="1:6">
      <c r="A139" s="19" t="s">
        <v>8</v>
      </c>
      <c r="B139" s="19" t="s">
        <v>341</v>
      </c>
      <c r="C139" s="7">
        <v>2018</v>
      </c>
      <c r="D139" s="9" t="s">
        <v>6</v>
      </c>
      <c r="E139" s="9" t="s">
        <v>294</v>
      </c>
      <c r="F139" s="112">
        <v>9.0431270000000001</v>
      </c>
    </row>
    <row r="140" spans="1:6">
      <c r="A140" s="19" t="s">
        <v>9</v>
      </c>
      <c r="B140" s="19" t="s">
        <v>342</v>
      </c>
      <c r="C140" s="7">
        <v>2018</v>
      </c>
      <c r="D140" s="9" t="s">
        <v>6</v>
      </c>
      <c r="E140" s="9" t="s">
        <v>294</v>
      </c>
      <c r="F140" s="112">
        <v>11.851179999999999</v>
      </c>
    </row>
    <row r="141" spans="1:6">
      <c r="A141" s="19" t="s">
        <v>10</v>
      </c>
      <c r="B141" s="19" t="s">
        <v>343</v>
      </c>
      <c r="C141" s="7">
        <v>2018</v>
      </c>
      <c r="D141" s="9" t="s">
        <v>6</v>
      </c>
      <c r="E141" s="9" t="s">
        <v>294</v>
      </c>
      <c r="F141" s="112">
        <v>28.281330000000001</v>
      </c>
    </row>
    <row r="142" spans="1:6">
      <c r="A142" s="19" t="s">
        <v>11</v>
      </c>
      <c r="B142" s="19" t="s">
        <v>344</v>
      </c>
      <c r="C142" s="7">
        <v>2018</v>
      </c>
      <c r="D142" s="9" t="s">
        <v>6</v>
      </c>
      <c r="E142" s="9" t="s">
        <v>294</v>
      </c>
      <c r="F142" s="112">
        <v>11.66046</v>
      </c>
    </row>
    <row r="143" spans="1:6">
      <c r="A143" s="19" t="s">
        <v>12</v>
      </c>
      <c r="B143" s="19" t="s">
        <v>345</v>
      </c>
      <c r="C143" s="7">
        <v>2018</v>
      </c>
      <c r="D143" s="9" t="s">
        <v>6</v>
      </c>
      <c r="E143" s="9" t="s">
        <v>294</v>
      </c>
      <c r="F143" s="112">
        <v>7.227811</v>
      </c>
    </row>
    <row r="144" spans="1:6">
      <c r="A144" s="19" t="s">
        <v>13</v>
      </c>
      <c r="B144" s="19" t="s">
        <v>346</v>
      </c>
      <c r="C144" s="7">
        <v>2018</v>
      </c>
      <c r="D144" s="9" t="s">
        <v>6</v>
      </c>
      <c r="E144" s="9" t="s">
        <v>294</v>
      </c>
      <c r="F144" s="112">
        <v>9.6403800000000004</v>
      </c>
    </row>
    <row r="145" spans="1:6">
      <c r="A145" s="19" t="s">
        <v>14</v>
      </c>
      <c r="B145" s="19" t="s">
        <v>347</v>
      </c>
      <c r="C145" s="7">
        <v>2018</v>
      </c>
      <c r="D145" s="9" t="s">
        <v>6</v>
      </c>
      <c r="E145" s="9" t="s">
        <v>294</v>
      </c>
      <c r="F145" s="112">
        <v>12.65541</v>
      </c>
    </row>
    <row r="146" spans="1:6">
      <c r="A146" s="19" t="s">
        <v>15</v>
      </c>
      <c r="B146" s="19" t="s">
        <v>348</v>
      </c>
      <c r="C146" s="7">
        <v>2018</v>
      </c>
      <c r="D146" s="9" t="s">
        <v>6</v>
      </c>
      <c r="E146" s="9" t="s">
        <v>294</v>
      </c>
      <c r="F146" s="112">
        <v>22.527799999999999</v>
      </c>
    </row>
    <row r="147" spans="1:6">
      <c r="A147" s="19" t="s">
        <v>16</v>
      </c>
      <c r="B147" s="19" t="s">
        <v>349</v>
      </c>
      <c r="C147" s="7">
        <v>2018</v>
      </c>
      <c r="D147" s="9" t="s">
        <v>6</v>
      </c>
      <c r="E147" s="9" t="s">
        <v>294</v>
      </c>
      <c r="F147" s="112">
        <v>15.31366</v>
      </c>
    </row>
    <row r="148" spans="1:6">
      <c r="A148" s="19" t="s">
        <v>17</v>
      </c>
      <c r="B148" s="19" t="s">
        <v>350</v>
      </c>
      <c r="C148" s="7">
        <v>2018</v>
      </c>
      <c r="D148" s="9" t="s">
        <v>6</v>
      </c>
      <c r="E148" s="9" t="s">
        <v>294</v>
      </c>
      <c r="F148" s="112">
        <v>10.48199</v>
      </c>
    </row>
    <row r="149" spans="1:6">
      <c r="A149" s="19" t="s">
        <v>18</v>
      </c>
      <c r="B149" s="19" t="s">
        <v>351</v>
      </c>
      <c r="C149" s="7">
        <v>2018</v>
      </c>
      <c r="D149" s="9" t="s">
        <v>6</v>
      </c>
      <c r="E149" s="9" t="s">
        <v>294</v>
      </c>
      <c r="F149" s="112">
        <v>9.5569220000000001</v>
      </c>
    </row>
    <row r="150" spans="1:6">
      <c r="A150" s="19" t="s">
        <v>19</v>
      </c>
      <c r="B150" s="19" t="s">
        <v>352</v>
      </c>
      <c r="C150" s="7">
        <v>2018</v>
      </c>
      <c r="D150" s="9" t="s">
        <v>6</v>
      </c>
      <c r="E150" s="9" t="s">
        <v>294</v>
      </c>
      <c r="F150" s="112">
        <v>13.8752</v>
      </c>
    </row>
    <row r="151" spans="1:6">
      <c r="A151" s="19" t="s">
        <v>20</v>
      </c>
      <c r="B151" s="19" t="s">
        <v>353</v>
      </c>
      <c r="C151" s="7">
        <v>2018</v>
      </c>
      <c r="D151" s="9" t="s">
        <v>6</v>
      </c>
      <c r="E151" s="9" t="s">
        <v>294</v>
      </c>
      <c r="F151" s="112">
        <v>11.03942</v>
      </c>
    </row>
    <row r="152" spans="1:6">
      <c r="A152" s="19" t="s">
        <v>21</v>
      </c>
      <c r="B152" s="19" t="s">
        <v>354</v>
      </c>
      <c r="C152" s="7">
        <v>2018</v>
      </c>
      <c r="D152" s="9" t="s">
        <v>6</v>
      </c>
      <c r="E152" s="9" t="s">
        <v>294</v>
      </c>
      <c r="F152" s="112">
        <v>17.496020000000001</v>
      </c>
    </row>
    <row r="153" spans="1:6">
      <c r="A153" s="19" t="s">
        <v>22</v>
      </c>
      <c r="B153" s="19" t="s">
        <v>355</v>
      </c>
      <c r="C153" s="7">
        <v>2018</v>
      </c>
      <c r="D153" s="9" t="s">
        <v>6</v>
      </c>
      <c r="E153" s="9" t="s">
        <v>294</v>
      </c>
      <c r="F153" s="112">
        <v>5.8790880000000003</v>
      </c>
    </row>
    <row r="154" spans="1:6">
      <c r="A154" s="19" t="s">
        <v>23</v>
      </c>
      <c r="B154" s="19" t="s">
        <v>356</v>
      </c>
      <c r="C154" s="7">
        <v>2018</v>
      </c>
      <c r="D154" s="9" t="s">
        <v>6</v>
      </c>
      <c r="E154" s="9" t="s">
        <v>294</v>
      </c>
      <c r="F154" s="112">
        <v>19.509779999999999</v>
      </c>
    </row>
    <row r="155" spans="1:6">
      <c r="A155" s="19" t="s">
        <v>24</v>
      </c>
      <c r="B155" s="19" t="s">
        <v>357</v>
      </c>
      <c r="C155" s="7">
        <v>2018</v>
      </c>
      <c r="D155" s="9" t="s">
        <v>6</v>
      </c>
      <c r="E155" s="9" t="s">
        <v>294</v>
      </c>
      <c r="F155" s="112">
        <v>13.16128</v>
      </c>
    </row>
    <row r="156" spans="1:6">
      <c r="A156" s="19" t="s">
        <v>25</v>
      </c>
      <c r="B156" s="19" t="s">
        <v>358</v>
      </c>
      <c r="C156" s="7">
        <v>2018</v>
      </c>
      <c r="D156" s="9" t="s">
        <v>6</v>
      </c>
      <c r="E156" s="9" t="s">
        <v>294</v>
      </c>
      <c r="F156" s="112">
        <v>11.04692</v>
      </c>
    </row>
    <row r="157" spans="1:6">
      <c r="A157" s="19" t="s">
        <v>26</v>
      </c>
      <c r="B157" s="19" t="s">
        <v>359</v>
      </c>
      <c r="C157" s="7">
        <v>2018</v>
      </c>
      <c r="D157" s="9" t="s">
        <v>6</v>
      </c>
      <c r="E157" s="9" t="s">
        <v>294</v>
      </c>
      <c r="F157" s="112">
        <v>11.672319999999999</v>
      </c>
    </row>
    <row r="158" spans="1:6">
      <c r="A158" s="19" t="s">
        <v>27</v>
      </c>
      <c r="B158" s="19" t="s">
        <v>360</v>
      </c>
      <c r="C158" s="7">
        <v>2018</v>
      </c>
      <c r="D158" s="9" t="s">
        <v>6</v>
      </c>
      <c r="E158" s="9" t="s">
        <v>294</v>
      </c>
      <c r="F158" s="112">
        <v>13.157120000000001</v>
      </c>
    </row>
    <row r="159" spans="1:6">
      <c r="A159" s="19" t="s">
        <v>28</v>
      </c>
      <c r="B159" s="19" t="s">
        <v>361</v>
      </c>
      <c r="C159" s="7">
        <v>2018</v>
      </c>
      <c r="D159" s="9" t="s">
        <v>6</v>
      </c>
      <c r="E159" s="9" t="s">
        <v>294</v>
      </c>
      <c r="F159" s="112">
        <v>9.8328299999999995</v>
      </c>
    </row>
    <row r="160" spans="1:6">
      <c r="A160" s="19" t="s">
        <v>29</v>
      </c>
      <c r="B160" s="19" t="s">
        <v>362</v>
      </c>
      <c r="C160" s="7">
        <v>2018</v>
      </c>
      <c r="D160" s="9" t="s">
        <v>6</v>
      </c>
      <c r="E160" s="9" t="s">
        <v>294</v>
      </c>
      <c r="F160" s="112">
        <v>8.6612500000000008</v>
      </c>
    </row>
    <row r="161" spans="1:6">
      <c r="A161" s="19" t="s">
        <v>30</v>
      </c>
      <c r="B161" s="19" t="s">
        <v>363</v>
      </c>
      <c r="C161" s="7">
        <v>2018</v>
      </c>
      <c r="D161" s="9" t="s">
        <v>6</v>
      </c>
      <c r="E161" s="9" t="s">
        <v>294</v>
      </c>
      <c r="F161" s="112">
        <v>13.75811</v>
      </c>
    </row>
    <row r="162" spans="1:6">
      <c r="A162" s="19" t="s">
        <v>31</v>
      </c>
      <c r="B162" s="19" t="s">
        <v>364</v>
      </c>
      <c r="C162" s="7">
        <v>2018</v>
      </c>
      <c r="D162" s="9" t="s">
        <v>6</v>
      </c>
      <c r="E162" s="9" t="s">
        <v>294</v>
      </c>
      <c r="F162" s="112">
        <v>8.8106559999999998</v>
      </c>
    </row>
    <row r="163" spans="1:6">
      <c r="A163" s="19" t="s">
        <v>32</v>
      </c>
      <c r="B163" s="19" t="s">
        <v>365</v>
      </c>
      <c r="C163" s="7">
        <v>2018</v>
      </c>
      <c r="D163" s="9" t="s">
        <v>6</v>
      </c>
      <c r="E163" s="9" t="s">
        <v>294</v>
      </c>
      <c r="F163" s="112">
        <v>10.473979999999999</v>
      </c>
    </row>
    <row r="164" spans="1:6">
      <c r="A164" s="19" t="s">
        <v>33</v>
      </c>
      <c r="B164" s="19" t="s">
        <v>366</v>
      </c>
      <c r="C164" s="7">
        <v>2018</v>
      </c>
      <c r="D164" s="9" t="s">
        <v>6</v>
      </c>
      <c r="E164" s="9" t="s">
        <v>294</v>
      </c>
      <c r="F164" s="112">
        <v>18.29626</v>
      </c>
    </row>
    <row r="165" spans="1:6">
      <c r="A165" s="19" t="s">
        <v>34</v>
      </c>
      <c r="B165" s="19" t="s">
        <v>367</v>
      </c>
      <c r="C165" s="7">
        <v>2018</v>
      </c>
      <c r="D165" s="9" t="s">
        <v>6</v>
      </c>
      <c r="E165" s="9" t="s">
        <v>294</v>
      </c>
      <c r="F165" s="112">
        <v>13.270060000000001</v>
      </c>
    </row>
    <row r="166" spans="1:6">
      <c r="A166" s="19" t="s">
        <v>35</v>
      </c>
      <c r="B166" s="19" t="s">
        <v>368</v>
      </c>
      <c r="C166" s="7">
        <v>2018</v>
      </c>
      <c r="D166" s="9" t="s">
        <v>6</v>
      </c>
      <c r="E166" s="9" t="s">
        <v>294</v>
      </c>
      <c r="F166" s="112">
        <v>11.35155</v>
      </c>
    </row>
    <row r="167" spans="1:6">
      <c r="A167" s="20" t="s">
        <v>3</v>
      </c>
      <c r="B167" s="19" t="s">
        <v>336</v>
      </c>
      <c r="C167" s="7">
        <v>2020</v>
      </c>
      <c r="D167" s="9" t="s">
        <v>6</v>
      </c>
      <c r="E167" s="9" t="s">
        <v>294</v>
      </c>
      <c r="F167" s="111">
        <v>13.472939999999999</v>
      </c>
    </row>
    <row r="168" spans="1:6">
      <c r="A168" s="20" t="s">
        <v>4</v>
      </c>
      <c r="B168" s="19" t="s">
        <v>337</v>
      </c>
      <c r="C168" s="7">
        <v>2020</v>
      </c>
      <c r="D168" s="9" t="s">
        <v>6</v>
      </c>
      <c r="E168" s="9" t="s">
        <v>294</v>
      </c>
      <c r="F168" s="112">
        <v>8.6097509999999993</v>
      </c>
    </row>
    <row r="169" spans="1:6">
      <c r="A169" s="19" t="s">
        <v>5</v>
      </c>
      <c r="B169" s="19" t="s">
        <v>338</v>
      </c>
      <c r="C169" s="7">
        <v>2020</v>
      </c>
      <c r="D169" s="9" t="s">
        <v>6</v>
      </c>
      <c r="E169" s="9" t="s">
        <v>294</v>
      </c>
      <c r="F169" s="112">
        <v>5.7645119999999999</v>
      </c>
    </row>
    <row r="170" spans="1:6">
      <c r="A170" s="19" t="s">
        <v>6</v>
      </c>
      <c r="B170" s="19" t="s">
        <v>339</v>
      </c>
      <c r="C170" s="7">
        <v>2020</v>
      </c>
      <c r="D170" s="9" t="s">
        <v>6</v>
      </c>
      <c r="E170" s="9" t="s">
        <v>294</v>
      </c>
      <c r="F170" s="112">
        <v>9.7838259999999995</v>
      </c>
    </row>
    <row r="171" spans="1:6">
      <c r="A171" s="19" t="s">
        <v>7</v>
      </c>
      <c r="B171" s="19" t="s">
        <v>340</v>
      </c>
      <c r="C171" s="7">
        <v>2020</v>
      </c>
      <c r="D171" s="9" t="s">
        <v>6</v>
      </c>
      <c r="E171" s="9" t="s">
        <v>294</v>
      </c>
      <c r="F171" s="112">
        <v>12.3629</v>
      </c>
    </row>
    <row r="172" spans="1:6">
      <c r="A172" s="19" t="s">
        <v>8</v>
      </c>
      <c r="B172" s="19" t="s">
        <v>341</v>
      </c>
      <c r="C172" s="7">
        <v>2020</v>
      </c>
      <c r="D172" s="9" t="s">
        <v>6</v>
      </c>
      <c r="E172" s="9" t="s">
        <v>294</v>
      </c>
      <c r="F172" s="112">
        <v>7.7080580000000003</v>
      </c>
    </row>
    <row r="173" spans="1:6">
      <c r="A173" s="19" t="s">
        <v>9</v>
      </c>
      <c r="B173" s="19" t="s">
        <v>342</v>
      </c>
      <c r="C173" s="7">
        <v>2020</v>
      </c>
      <c r="D173" s="9" t="s">
        <v>6</v>
      </c>
      <c r="E173" s="9" t="s">
        <v>294</v>
      </c>
      <c r="F173" s="112">
        <v>10.79461</v>
      </c>
    </row>
    <row r="174" spans="1:6">
      <c r="A174" s="19" t="s">
        <v>10</v>
      </c>
      <c r="B174" s="19" t="s">
        <v>343</v>
      </c>
      <c r="C174" s="7">
        <v>2020</v>
      </c>
      <c r="D174" s="9" t="s">
        <v>6</v>
      </c>
      <c r="E174" s="9" t="s">
        <v>294</v>
      </c>
      <c r="F174" s="112">
        <v>25.644120000000001</v>
      </c>
    </row>
    <row r="175" spans="1:6">
      <c r="A175" s="19" t="s">
        <v>11</v>
      </c>
      <c r="B175" s="19" t="s">
        <v>344</v>
      </c>
      <c r="C175" s="7">
        <v>2020</v>
      </c>
      <c r="D175" s="9" t="s">
        <v>6</v>
      </c>
      <c r="E175" s="9" t="s">
        <v>294</v>
      </c>
      <c r="F175" s="112">
        <v>11.427099999999999</v>
      </c>
    </row>
    <row r="176" spans="1:6">
      <c r="A176" s="19" t="s">
        <v>12</v>
      </c>
      <c r="B176" s="19" t="s">
        <v>345</v>
      </c>
      <c r="C176" s="7">
        <v>2020</v>
      </c>
      <c r="D176" s="9" t="s">
        <v>6</v>
      </c>
      <c r="E176" s="9" t="s">
        <v>294</v>
      </c>
      <c r="F176" s="112">
        <v>6.5317910000000001</v>
      </c>
    </row>
    <row r="177" spans="1:6">
      <c r="A177" s="19" t="s">
        <v>13</v>
      </c>
      <c r="B177" s="19" t="s">
        <v>346</v>
      </c>
      <c r="C177" s="7">
        <v>2020</v>
      </c>
      <c r="D177" s="9" t="s">
        <v>6</v>
      </c>
      <c r="E177" s="9" t="s">
        <v>294</v>
      </c>
      <c r="F177" s="112">
        <v>9.7958400000000001</v>
      </c>
    </row>
    <row r="178" spans="1:6">
      <c r="A178" s="19" t="s">
        <v>14</v>
      </c>
      <c r="B178" s="19" t="s">
        <v>347</v>
      </c>
      <c r="C178" s="7">
        <v>2020</v>
      </c>
      <c r="D178" s="9" t="s">
        <v>6</v>
      </c>
      <c r="E178" s="9" t="s">
        <v>294</v>
      </c>
      <c r="F178" s="112">
        <v>12.341200000000001</v>
      </c>
    </row>
    <row r="179" spans="1:6">
      <c r="A179" s="19" t="s">
        <v>15</v>
      </c>
      <c r="B179" s="19" t="s">
        <v>348</v>
      </c>
      <c r="C179" s="7">
        <v>2020</v>
      </c>
      <c r="D179" s="9" t="s">
        <v>6</v>
      </c>
      <c r="E179" s="9" t="s">
        <v>294</v>
      </c>
      <c r="F179" s="112">
        <v>19.720009999999998</v>
      </c>
    </row>
    <row r="180" spans="1:6">
      <c r="A180" s="19" t="s">
        <v>16</v>
      </c>
      <c r="B180" s="19" t="s">
        <v>349</v>
      </c>
      <c r="C180" s="7">
        <v>2020</v>
      </c>
      <c r="D180" s="9" t="s">
        <v>6</v>
      </c>
      <c r="E180" s="9" t="s">
        <v>294</v>
      </c>
      <c r="F180" s="112">
        <v>13.97395</v>
      </c>
    </row>
    <row r="181" spans="1:6">
      <c r="A181" s="19" t="s">
        <v>17</v>
      </c>
      <c r="B181" s="19" t="s">
        <v>350</v>
      </c>
      <c r="C181" s="7">
        <v>2020</v>
      </c>
      <c r="D181" s="9" t="s">
        <v>6</v>
      </c>
      <c r="E181" s="9" t="s">
        <v>294</v>
      </c>
      <c r="F181" s="112">
        <v>10.14494</v>
      </c>
    </row>
    <row r="182" spans="1:6">
      <c r="A182" s="19" t="s">
        <v>18</v>
      </c>
      <c r="B182" s="19" t="s">
        <v>351</v>
      </c>
      <c r="C182" s="7">
        <v>2020</v>
      </c>
      <c r="D182" s="9" t="s">
        <v>6</v>
      </c>
      <c r="E182" s="9" t="s">
        <v>294</v>
      </c>
      <c r="F182" s="112">
        <v>8.6465040000000002</v>
      </c>
    </row>
    <row r="183" spans="1:6">
      <c r="A183" s="19" t="s">
        <v>19</v>
      </c>
      <c r="B183" s="19" t="s">
        <v>352</v>
      </c>
      <c r="C183" s="7">
        <v>2020</v>
      </c>
      <c r="D183" s="9" t="s">
        <v>6</v>
      </c>
      <c r="E183" s="9" t="s">
        <v>294</v>
      </c>
      <c r="F183" s="112">
        <v>13.934699999999999</v>
      </c>
    </row>
    <row r="184" spans="1:6">
      <c r="A184" s="19" t="s">
        <v>20</v>
      </c>
      <c r="B184" s="19" t="s">
        <v>353</v>
      </c>
      <c r="C184" s="7">
        <v>2020</v>
      </c>
      <c r="D184" s="9" t="s">
        <v>6</v>
      </c>
      <c r="E184" s="9" t="s">
        <v>294</v>
      </c>
      <c r="F184" s="112">
        <v>10.87344</v>
      </c>
    </row>
    <row r="185" spans="1:6">
      <c r="A185" s="19" t="s">
        <v>21</v>
      </c>
      <c r="B185" s="19" t="s">
        <v>354</v>
      </c>
      <c r="C185" s="7">
        <v>2020</v>
      </c>
      <c r="D185" s="9" t="s">
        <v>6</v>
      </c>
      <c r="E185" s="9" t="s">
        <v>294</v>
      </c>
      <c r="F185" s="112">
        <v>11.603809999999999</v>
      </c>
    </row>
    <row r="186" spans="1:6">
      <c r="A186" s="19" t="s">
        <v>22</v>
      </c>
      <c r="B186" s="19" t="s">
        <v>355</v>
      </c>
      <c r="C186" s="7">
        <v>2020</v>
      </c>
      <c r="D186" s="9" t="s">
        <v>6</v>
      </c>
      <c r="E186" s="9" t="s">
        <v>294</v>
      </c>
      <c r="F186" s="112">
        <v>7.1323800000000004</v>
      </c>
    </row>
    <row r="187" spans="1:6">
      <c r="A187" s="19" t="s">
        <v>23</v>
      </c>
      <c r="B187" s="19" t="s">
        <v>356</v>
      </c>
      <c r="C187" s="7">
        <v>2020</v>
      </c>
      <c r="D187" s="9" t="s">
        <v>6</v>
      </c>
      <c r="E187" s="9" t="s">
        <v>294</v>
      </c>
      <c r="F187" s="112">
        <v>18.66235</v>
      </c>
    </row>
    <row r="188" spans="1:6">
      <c r="A188" s="19" t="s">
        <v>24</v>
      </c>
      <c r="B188" s="19" t="s">
        <v>357</v>
      </c>
      <c r="C188" s="7">
        <v>2020</v>
      </c>
      <c r="D188" s="9" t="s">
        <v>6</v>
      </c>
      <c r="E188" s="9" t="s">
        <v>294</v>
      </c>
      <c r="F188" s="112">
        <v>14.935309999999999</v>
      </c>
    </row>
    <row r="189" spans="1:6">
      <c r="A189" s="19" t="s">
        <v>25</v>
      </c>
      <c r="B189" s="19" t="s">
        <v>358</v>
      </c>
      <c r="C189" s="7">
        <v>2020</v>
      </c>
      <c r="D189" s="9" t="s">
        <v>6</v>
      </c>
      <c r="E189" s="9" t="s">
        <v>294</v>
      </c>
      <c r="F189" s="112">
        <v>10.93379</v>
      </c>
    </row>
    <row r="190" spans="1:6">
      <c r="A190" s="19" t="s">
        <v>26</v>
      </c>
      <c r="B190" s="19" t="s">
        <v>359</v>
      </c>
      <c r="C190" s="7">
        <v>2020</v>
      </c>
      <c r="D190" s="9" t="s">
        <v>6</v>
      </c>
      <c r="E190" s="9" t="s">
        <v>294</v>
      </c>
      <c r="F190" s="112">
        <v>10.254</v>
      </c>
    </row>
    <row r="191" spans="1:6">
      <c r="A191" s="19" t="s">
        <v>27</v>
      </c>
      <c r="B191" s="19" t="s">
        <v>360</v>
      </c>
      <c r="C191" s="7">
        <v>2020</v>
      </c>
      <c r="D191" s="9" t="s">
        <v>6</v>
      </c>
      <c r="E191" s="9" t="s">
        <v>294</v>
      </c>
      <c r="F191" s="112">
        <v>13.958629999999999</v>
      </c>
    </row>
    <row r="192" spans="1:6">
      <c r="A192" s="19" t="s">
        <v>28</v>
      </c>
      <c r="B192" s="19" t="s">
        <v>361</v>
      </c>
      <c r="C192" s="7">
        <v>2020</v>
      </c>
      <c r="D192" s="9" t="s">
        <v>6</v>
      </c>
      <c r="E192" s="9" t="s">
        <v>294</v>
      </c>
      <c r="F192" s="112">
        <v>9.5459219999999991</v>
      </c>
    </row>
    <row r="193" spans="1:6">
      <c r="A193" s="19" t="s">
        <v>29</v>
      </c>
      <c r="B193" s="19" t="s">
        <v>362</v>
      </c>
      <c r="C193" s="7">
        <v>2020</v>
      </c>
      <c r="D193" s="9" t="s">
        <v>6</v>
      </c>
      <c r="E193" s="9" t="s">
        <v>294</v>
      </c>
      <c r="F193" s="112">
        <v>7.8101510000000003</v>
      </c>
    </row>
    <row r="194" spans="1:6">
      <c r="A194" s="19" t="s">
        <v>30</v>
      </c>
      <c r="B194" s="19" t="s">
        <v>363</v>
      </c>
      <c r="C194" s="7">
        <v>2020</v>
      </c>
      <c r="D194" s="9" t="s">
        <v>6</v>
      </c>
      <c r="E194" s="9" t="s">
        <v>294</v>
      </c>
      <c r="F194" s="112">
        <v>10.58935</v>
      </c>
    </row>
    <row r="195" spans="1:6">
      <c r="A195" s="19" t="s">
        <v>31</v>
      </c>
      <c r="B195" s="19" t="s">
        <v>364</v>
      </c>
      <c r="C195" s="7">
        <v>2020</v>
      </c>
      <c r="D195" s="9" t="s">
        <v>6</v>
      </c>
      <c r="E195" s="9" t="s">
        <v>294</v>
      </c>
      <c r="F195" s="112">
        <v>7.6179920000000001</v>
      </c>
    </row>
    <row r="196" spans="1:6">
      <c r="A196" s="19" t="s">
        <v>32</v>
      </c>
      <c r="B196" s="19" t="s">
        <v>365</v>
      </c>
      <c r="C196" s="7">
        <v>2020</v>
      </c>
      <c r="D196" s="9" t="s">
        <v>6</v>
      </c>
      <c r="E196" s="9" t="s">
        <v>294</v>
      </c>
      <c r="F196" s="112">
        <v>9.9048289999999994</v>
      </c>
    </row>
    <row r="197" spans="1:6">
      <c r="A197" s="19" t="s">
        <v>33</v>
      </c>
      <c r="B197" s="19" t="s">
        <v>366</v>
      </c>
      <c r="C197" s="7">
        <v>2020</v>
      </c>
      <c r="D197" s="9" t="s">
        <v>6</v>
      </c>
      <c r="E197" s="9" t="s">
        <v>294</v>
      </c>
      <c r="F197" s="112">
        <v>16.979990000000001</v>
      </c>
    </row>
    <row r="198" spans="1:6">
      <c r="A198" s="19" t="s">
        <v>34</v>
      </c>
      <c r="B198" s="19" t="s">
        <v>367</v>
      </c>
      <c r="C198" s="7">
        <v>2020</v>
      </c>
      <c r="D198" s="9" t="s">
        <v>6</v>
      </c>
      <c r="E198" s="9" t="s">
        <v>294</v>
      </c>
      <c r="F198" s="112">
        <v>12.17004</v>
      </c>
    </row>
    <row r="199" spans="1:6">
      <c r="A199" s="19" t="s">
        <v>35</v>
      </c>
      <c r="B199" s="19" t="s">
        <v>368</v>
      </c>
      <c r="C199" s="7">
        <v>2020</v>
      </c>
      <c r="D199" s="9" t="s">
        <v>6</v>
      </c>
      <c r="E199" s="9" t="s">
        <v>294</v>
      </c>
      <c r="F199" s="112">
        <v>11.90305</v>
      </c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sheetPr>
    <outlinePr summaryBelow="0" summaryRight="0"/>
  </sheetPr>
  <dimension ref="A1:F298"/>
  <sheetViews>
    <sheetView workbookViewId="0"/>
  </sheetViews>
  <sheetFormatPr baseColWidth="10" defaultColWidth="12.6640625" defaultRowHeight="15.75" customHeight="1"/>
  <sheetData>
    <row r="1" spans="1:6">
      <c r="A1" s="19" t="s">
        <v>1</v>
      </c>
      <c r="B1" s="19" t="s">
        <v>334</v>
      </c>
      <c r="C1" s="19" t="s">
        <v>0</v>
      </c>
      <c r="D1" s="19" t="s">
        <v>37</v>
      </c>
      <c r="E1" s="19" t="s">
        <v>39</v>
      </c>
      <c r="F1" s="100" t="s">
        <v>335</v>
      </c>
    </row>
    <row r="2" spans="1:6">
      <c r="A2" s="20" t="s">
        <v>3</v>
      </c>
      <c r="B2" s="19" t="s">
        <v>336</v>
      </c>
      <c r="C2" s="7">
        <v>2010</v>
      </c>
      <c r="D2" s="9" t="s">
        <v>6</v>
      </c>
      <c r="E2" s="9" t="s">
        <v>299</v>
      </c>
      <c r="F2" s="111">
        <v>28.885649999999998</v>
      </c>
    </row>
    <row r="3" spans="1:6">
      <c r="A3" s="20" t="s">
        <v>4</v>
      </c>
      <c r="B3" s="19" t="s">
        <v>337</v>
      </c>
      <c r="C3" s="7">
        <v>2010</v>
      </c>
      <c r="D3" s="9" t="s">
        <v>6</v>
      </c>
      <c r="E3" s="9" t="s">
        <v>299</v>
      </c>
      <c r="F3" s="53">
        <v>35.241909999999997</v>
      </c>
    </row>
    <row r="4" spans="1:6">
      <c r="A4" s="19" t="s">
        <v>5</v>
      </c>
      <c r="B4" s="19" t="s">
        <v>338</v>
      </c>
      <c r="C4" s="7">
        <v>2010</v>
      </c>
      <c r="D4" s="9" t="s">
        <v>6</v>
      </c>
      <c r="E4" s="9" t="s">
        <v>299</v>
      </c>
      <c r="F4" s="53">
        <v>17.155830000000002</v>
      </c>
    </row>
    <row r="5" spans="1:6">
      <c r="A5" s="19" t="s">
        <v>6</v>
      </c>
      <c r="B5" s="19" t="s">
        <v>339</v>
      </c>
      <c r="C5" s="7">
        <v>2010</v>
      </c>
      <c r="D5" s="9" t="s">
        <v>6</v>
      </c>
      <c r="E5" s="9" t="s">
        <v>299</v>
      </c>
      <c r="F5" s="53">
        <v>23.697700000000001</v>
      </c>
    </row>
    <row r="6" spans="1:6">
      <c r="A6" s="19" t="s">
        <v>7</v>
      </c>
      <c r="B6" s="19" t="s">
        <v>340</v>
      </c>
      <c r="C6" s="7">
        <v>2010</v>
      </c>
      <c r="D6" s="9" t="s">
        <v>6</v>
      </c>
      <c r="E6" s="9" t="s">
        <v>299</v>
      </c>
      <c r="F6" s="53">
        <v>34.469079999999998</v>
      </c>
    </row>
    <row r="7" spans="1:6">
      <c r="A7" s="19" t="s">
        <v>8</v>
      </c>
      <c r="B7" s="19" t="s">
        <v>341</v>
      </c>
      <c r="C7" s="7">
        <v>2010</v>
      </c>
      <c r="D7" s="9" t="s">
        <v>6</v>
      </c>
      <c r="E7" s="9" t="s">
        <v>299</v>
      </c>
      <c r="F7" s="53">
        <v>25.594249999999999</v>
      </c>
    </row>
    <row r="8" spans="1:6">
      <c r="A8" s="19" t="s">
        <v>9</v>
      </c>
      <c r="B8" s="19" t="s">
        <v>342</v>
      </c>
      <c r="C8" s="7">
        <v>2010</v>
      </c>
      <c r="D8" s="9" t="s">
        <v>6</v>
      </c>
      <c r="E8" s="9" t="s">
        <v>299</v>
      </c>
      <c r="F8" s="53">
        <v>25.586849999999998</v>
      </c>
    </row>
    <row r="9" spans="1:6">
      <c r="A9" s="19" t="s">
        <v>10</v>
      </c>
      <c r="B9" s="19" t="s">
        <v>343</v>
      </c>
      <c r="C9" s="7">
        <v>2010</v>
      </c>
      <c r="D9" s="9" t="s">
        <v>6</v>
      </c>
      <c r="E9" s="9" t="s">
        <v>299</v>
      </c>
      <c r="F9" s="53">
        <v>44.272269999999999</v>
      </c>
    </row>
    <row r="10" spans="1:6">
      <c r="A10" s="19" t="s">
        <v>11</v>
      </c>
      <c r="B10" s="19" t="s">
        <v>344</v>
      </c>
      <c r="C10" s="7">
        <v>2010</v>
      </c>
      <c r="D10" s="9" t="s">
        <v>6</v>
      </c>
      <c r="E10" s="9" t="s">
        <v>299</v>
      </c>
      <c r="F10" s="53">
        <v>13.847239999999999</v>
      </c>
    </row>
    <row r="11" spans="1:6">
      <c r="A11" s="19" t="s">
        <v>12</v>
      </c>
      <c r="B11" s="19" t="s">
        <v>345</v>
      </c>
      <c r="C11" s="7">
        <v>2010</v>
      </c>
      <c r="D11" s="9" t="s">
        <v>6</v>
      </c>
      <c r="E11" s="9" t="s">
        <v>299</v>
      </c>
      <c r="F11" s="53">
        <v>13.36664</v>
      </c>
    </row>
    <row r="12" spans="1:6">
      <c r="A12" s="19" t="s">
        <v>13</v>
      </c>
      <c r="B12" s="19" t="s">
        <v>346</v>
      </c>
      <c r="C12" s="7">
        <v>2010</v>
      </c>
      <c r="D12" s="9" t="s">
        <v>6</v>
      </c>
      <c r="E12" s="9" t="s">
        <v>299</v>
      </c>
      <c r="F12" s="53">
        <v>21.186330000000002</v>
      </c>
    </row>
    <row r="13" spans="1:6">
      <c r="A13" s="19" t="s">
        <v>14</v>
      </c>
      <c r="B13" s="19" t="s">
        <v>347</v>
      </c>
      <c r="C13" s="7">
        <v>2010</v>
      </c>
      <c r="D13" s="9" t="s">
        <v>6</v>
      </c>
      <c r="E13" s="9" t="s">
        <v>299</v>
      </c>
      <c r="F13" s="53">
        <v>33.208759999999998</v>
      </c>
    </row>
    <row r="14" spans="1:6">
      <c r="A14" s="19" t="s">
        <v>15</v>
      </c>
      <c r="B14" s="19" t="s">
        <v>348</v>
      </c>
      <c r="C14" s="7">
        <v>2010</v>
      </c>
      <c r="D14" s="9" t="s">
        <v>6</v>
      </c>
      <c r="E14" s="9" t="s">
        <v>299</v>
      </c>
      <c r="F14" s="53">
        <v>53.320929999999997</v>
      </c>
    </row>
    <row r="15" spans="1:6">
      <c r="A15" s="19" t="s">
        <v>16</v>
      </c>
      <c r="B15" s="19" t="s">
        <v>349</v>
      </c>
      <c r="C15" s="7">
        <v>2010</v>
      </c>
      <c r="D15" s="9" t="s">
        <v>6</v>
      </c>
      <c r="E15" s="9" t="s">
        <v>299</v>
      </c>
      <c r="F15" s="53">
        <v>49.655639999999998</v>
      </c>
    </row>
    <row r="16" spans="1:6">
      <c r="A16" s="19" t="s">
        <v>17</v>
      </c>
      <c r="B16" s="19" t="s">
        <v>350</v>
      </c>
      <c r="C16" s="7">
        <v>2010</v>
      </c>
      <c r="D16" s="9" t="s">
        <v>6</v>
      </c>
      <c r="E16" s="9" t="s">
        <v>299</v>
      </c>
      <c r="F16" s="53">
        <v>22.34348</v>
      </c>
    </row>
    <row r="17" spans="1:6">
      <c r="A17" s="19" t="s">
        <v>18</v>
      </c>
      <c r="B17" s="19" t="s">
        <v>351</v>
      </c>
      <c r="C17" s="7">
        <v>2010</v>
      </c>
      <c r="D17" s="9" t="s">
        <v>6</v>
      </c>
      <c r="E17" s="9" t="s">
        <v>299</v>
      </c>
      <c r="F17" s="53">
        <v>20.034320000000001</v>
      </c>
    </row>
    <row r="18" spans="1:6">
      <c r="A18" s="19" t="s">
        <v>19</v>
      </c>
      <c r="B18" s="19" t="s">
        <v>352</v>
      </c>
      <c r="C18" s="7">
        <v>2010</v>
      </c>
      <c r="D18" s="9" t="s">
        <v>6</v>
      </c>
      <c r="E18" s="9" t="s">
        <v>299</v>
      </c>
      <c r="F18" s="53">
        <v>48.084650000000003</v>
      </c>
    </row>
    <row r="19" spans="1:6">
      <c r="A19" s="19" t="s">
        <v>20</v>
      </c>
      <c r="B19" s="19" t="s">
        <v>353</v>
      </c>
      <c r="C19" s="7">
        <v>2010</v>
      </c>
      <c r="D19" s="9" t="s">
        <v>6</v>
      </c>
      <c r="E19" s="9" t="s">
        <v>299</v>
      </c>
      <c r="F19" s="53">
        <v>21.081040000000002</v>
      </c>
    </row>
    <row r="20" spans="1:6">
      <c r="A20" s="19" t="s">
        <v>21</v>
      </c>
      <c r="B20" s="19" t="s">
        <v>354</v>
      </c>
      <c r="C20" s="7">
        <v>2010</v>
      </c>
      <c r="D20" s="9" t="s">
        <v>6</v>
      </c>
      <c r="E20" s="9" t="s">
        <v>299</v>
      </c>
      <c r="F20" s="53">
        <v>26.16497</v>
      </c>
    </row>
    <row r="21" spans="1:6">
      <c r="A21" s="19" t="s">
        <v>22</v>
      </c>
      <c r="B21" s="19" t="s">
        <v>355</v>
      </c>
      <c r="C21" s="7">
        <v>2010</v>
      </c>
      <c r="D21" s="9" t="s">
        <v>6</v>
      </c>
      <c r="E21" s="9" t="s">
        <v>299</v>
      </c>
      <c r="F21" s="53">
        <v>21.131070000000001</v>
      </c>
    </row>
    <row r="22" spans="1:6">
      <c r="A22" s="19" t="s">
        <v>23</v>
      </c>
      <c r="B22" s="19" t="s">
        <v>356</v>
      </c>
      <c r="C22" s="7">
        <v>2010</v>
      </c>
      <c r="D22" s="9" t="s">
        <v>6</v>
      </c>
      <c r="E22" s="9" t="s">
        <v>299</v>
      </c>
      <c r="F22" s="53">
        <v>48.086730000000003</v>
      </c>
    </row>
    <row r="23" spans="1:6">
      <c r="A23" s="19" t="s">
        <v>24</v>
      </c>
      <c r="B23" s="19" t="s">
        <v>357</v>
      </c>
      <c r="C23" s="7">
        <v>2010</v>
      </c>
      <c r="D23" s="9" t="s">
        <v>6</v>
      </c>
      <c r="E23" s="9" t="s">
        <v>299</v>
      </c>
      <c r="F23" s="53">
        <v>34.022239999999996</v>
      </c>
    </row>
    <row r="24" spans="1:6">
      <c r="A24" s="19" t="s">
        <v>25</v>
      </c>
      <c r="B24" s="19" t="s">
        <v>358</v>
      </c>
      <c r="C24" s="7">
        <v>2010</v>
      </c>
      <c r="D24" s="9" t="s">
        <v>6</v>
      </c>
      <c r="E24" s="9" t="s">
        <v>299</v>
      </c>
      <c r="F24" s="53">
        <v>37.675690000000003</v>
      </c>
    </row>
    <row r="25" spans="1:6">
      <c r="A25" s="19" t="s">
        <v>26</v>
      </c>
      <c r="B25" s="19" t="s">
        <v>359</v>
      </c>
      <c r="C25" s="7">
        <v>2010</v>
      </c>
      <c r="D25" s="9" t="s">
        <v>6</v>
      </c>
      <c r="E25" s="9" t="s">
        <v>299</v>
      </c>
      <c r="F25" s="53">
        <v>17.003679999999999</v>
      </c>
    </row>
    <row r="26" spans="1:6">
      <c r="A26" s="19" t="s">
        <v>27</v>
      </c>
      <c r="B26" s="19" t="s">
        <v>360</v>
      </c>
      <c r="C26" s="7">
        <v>2010</v>
      </c>
      <c r="D26" s="9" t="s">
        <v>6</v>
      </c>
      <c r="E26" s="9" t="s">
        <v>299</v>
      </c>
      <c r="F26" s="53">
        <v>41.88729</v>
      </c>
    </row>
    <row r="27" spans="1:6">
      <c r="A27" s="19" t="s">
        <v>28</v>
      </c>
      <c r="B27" s="19" t="s">
        <v>361</v>
      </c>
      <c r="C27" s="7">
        <v>2010</v>
      </c>
      <c r="D27" s="9" t="s">
        <v>6</v>
      </c>
      <c r="E27" s="9" t="s">
        <v>299</v>
      </c>
      <c r="F27" s="53">
        <v>19.028300000000002</v>
      </c>
    </row>
    <row r="28" spans="1:6">
      <c r="A28" s="19" t="s">
        <v>29</v>
      </c>
      <c r="B28" s="19" t="s">
        <v>362</v>
      </c>
      <c r="C28" s="7">
        <v>2010</v>
      </c>
      <c r="D28" s="9" t="s">
        <v>6</v>
      </c>
      <c r="E28" s="9" t="s">
        <v>299</v>
      </c>
      <c r="F28" s="53">
        <v>23.781780000000001</v>
      </c>
    </row>
    <row r="29" spans="1:6">
      <c r="A29" s="19" t="s">
        <v>30</v>
      </c>
      <c r="B29" s="19" t="s">
        <v>363</v>
      </c>
      <c r="C29" s="7">
        <v>2010</v>
      </c>
      <c r="D29" s="9" t="s">
        <v>6</v>
      </c>
      <c r="E29" s="9" t="s">
        <v>299</v>
      </c>
      <c r="F29" s="53">
        <v>35.398099999999999</v>
      </c>
    </row>
    <row r="30" spans="1:6">
      <c r="A30" s="19" t="s">
        <v>31</v>
      </c>
      <c r="B30" s="19" t="s">
        <v>364</v>
      </c>
      <c r="C30" s="7">
        <v>2010</v>
      </c>
      <c r="D30" s="9" t="s">
        <v>6</v>
      </c>
      <c r="E30" s="9" t="s">
        <v>299</v>
      </c>
      <c r="F30" s="53">
        <v>19.924810000000001</v>
      </c>
    </row>
    <row r="31" spans="1:6">
      <c r="A31" s="19" t="s">
        <v>32</v>
      </c>
      <c r="B31" s="19" t="s">
        <v>365</v>
      </c>
      <c r="C31" s="7">
        <v>2010</v>
      </c>
      <c r="D31" s="9" t="s">
        <v>6</v>
      </c>
      <c r="E31" s="9" t="s">
        <v>299</v>
      </c>
      <c r="F31" s="53">
        <v>27.157730000000001</v>
      </c>
    </row>
    <row r="32" spans="1:6">
      <c r="A32" s="19" t="s">
        <v>33</v>
      </c>
      <c r="B32" s="19" t="s">
        <v>366</v>
      </c>
      <c r="C32" s="7">
        <v>2010</v>
      </c>
      <c r="D32" s="9" t="s">
        <v>6</v>
      </c>
      <c r="E32" s="9" t="s">
        <v>299</v>
      </c>
      <c r="F32" s="53">
        <v>37.826149999999998</v>
      </c>
    </row>
    <row r="33" spans="1:6">
      <c r="A33" s="19" t="s">
        <v>34</v>
      </c>
      <c r="B33" s="19" t="s">
        <v>367</v>
      </c>
      <c r="C33" s="7">
        <v>2010</v>
      </c>
      <c r="D33" s="9" t="s">
        <v>6</v>
      </c>
      <c r="E33" s="9" t="s">
        <v>299</v>
      </c>
      <c r="F33" s="53">
        <v>22.890640000000001</v>
      </c>
    </row>
    <row r="34" spans="1:6">
      <c r="A34" s="19" t="s">
        <v>35</v>
      </c>
      <c r="B34" s="19" t="s">
        <v>368</v>
      </c>
      <c r="C34" s="7">
        <v>2010</v>
      </c>
      <c r="D34" s="9" t="s">
        <v>6</v>
      </c>
      <c r="E34" s="9" t="s">
        <v>299</v>
      </c>
      <c r="F34" s="53">
        <v>34.366219999999998</v>
      </c>
    </row>
    <row r="35" spans="1:6">
      <c r="A35" s="20" t="s">
        <v>3</v>
      </c>
      <c r="B35" s="19" t="s">
        <v>336</v>
      </c>
      <c r="C35" s="7">
        <v>2011</v>
      </c>
      <c r="D35" s="9" t="s">
        <v>6</v>
      </c>
      <c r="E35" s="9" t="s">
        <v>299</v>
      </c>
      <c r="F35" s="111">
        <v>28.885649999999998</v>
      </c>
    </row>
    <row r="36" spans="1:6">
      <c r="A36" s="20" t="s">
        <v>4</v>
      </c>
      <c r="B36" s="19" t="s">
        <v>337</v>
      </c>
      <c r="C36" s="7">
        <v>2011</v>
      </c>
      <c r="D36" s="9" t="s">
        <v>6</v>
      </c>
      <c r="E36" s="9" t="s">
        <v>299</v>
      </c>
      <c r="F36" s="53">
        <v>35.241909999999997</v>
      </c>
    </row>
    <row r="37" spans="1:6">
      <c r="A37" s="19" t="s">
        <v>5</v>
      </c>
      <c r="B37" s="19" t="s">
        <v>338</v>
      </c>
      <c r="C37" s="7">
        <v>2011</v>
      </c>
      <c r="D37" s="9" t="s">
        <v>6</v>
      </c>
      <c r="E37" s="9" t="s">
        <v>299</v>
      </c>
      <c r="F37" s="53">
        <v>17.155830000000002</v>
      </c>
    </row>
    <row r="38" spans="1:6">
      <c r="A38" s="19" t="s">
        <v>6</v>
      </c>
      <c r="B38" s="19" t="s">
        <v>339</v>
      </c>
      <c r="C38" s="7">
        <v>2011</v>
      </c>
      <c r="D38" s="9" t="s">
        <v>6</v>
      </c>
      <c r="E38" s="9" t="s">
        <v>299</v>
      </c>
      <c r="F38" s="53">
        <v>23.697700000000001</v>
      </c>
    </row>
    <row r="39" spans="1:6">
      <c r="A39" s="19" t="s">
        <v>7</v>
      </c>
      <c r="B39" s="19" t="s">
        <v>340</v>
      </c>
      <c r="C39" s="7">
        <v>2011</v>
      </c>
      <c r="D39" s="9" t="s">
        <v>6</v>
      </c>
      <c r="E39" s="9" t="s">
        <v>299</v>
      </c>
      <c r="F39" s="53">
        <v>34.469079999999998</v>
      </c>
    </row>
    <row r="40" spans="1:6">
      <c r="A40" s="19" t="s">
        <v>8</v>
      </c>
      <c r="B40" s="19" t="s">
        <v>341</v>
      </c>
      <c r="C40" s="7">
        <v>2011</v>
      </c>
      <c r="D40" s="9" t="s">
        <v>6</v>
      </c>
      <c r="E40" s="9" t="s">
        <v>299</v>
      </c>
      <c r="F40" s="53">
        <v>25.594249999999999</v>
      </c>
    </row>
    <row r="41" spans="1:6">
      <c r="A41" s="19" t="s">
        <v>9</v>
      </c>
      <c r="B41" s="19" t="s">
        <v>342</v>
      </c>
      <c r="C41" s="7">
        <v>2011</v>
      </c>
      <c r="D41" s="9" t="s">
        <v>6</v>
      </c>
      <c r="E41" s="9" t="s">
        <v>299</v>
      </c>
      <c r="F41" s="53">
        <v>25.586849999999998</v>
      </c>
    </row>
    <row r="42" spans="1:6">
      <c r="A42" s="19" t="s">
        <v>10</v>
      </c>
      <c r="B42" s="19" t="s">
        <v>343</v>
      </c>
      <c r="C42" s="7">
        <v>2011</v>
      </c>
      <c r="D42" s="9" t="s">
        <v>6</v>
      </c>
      <c r="E42" s="9" t="s">
        <v>299</v>
      </c>
      <c r="F42" s="53">
        <v>44.272269999999999</v>
      </c>
    </row>
    <row r="43" spans="1:6">
      <c r="A43" s="19" t="s">
        <v>11</v>
      </c>
      <c r="B43" s="19" t="s">
        <v>344</v>
      </c>
      <c r="C43" s="7">
        <v>2011</v>
      </c>
      <c r="D43" s="9" t="s">
        <v>6</v>
      </c>
      <c r="E43" s="9" t="s">
        <v>299</v>
      </c>
      <c r="F43" s="53">
        <v>13.847239999999999</v>
      </c>
    </row>
    <row r="44" spans="1:6">
      <c r="A44" s="19" t="s">
        <v>12</v>
      </c>
      <c r="B44" s="19" t="s">
        <v>345</v>
      </c>
      <c r="C44" s="7">
        <v>2011</v>
      </c>
      <c r="D44" s="9" t="s">
        <v>6</v>
      </c>
      <c r="E44" s="9" t="s">
        <v>299</v>
      </c>
      <c r="F44" s="53">
        <v>13.36664</v>
      </c>
    </row>
    <row r="45" spans="1:6">
      <c r="A45" s="19" t="s">
        <v>13</v>
      </c>
      <c r="B45" s="19" t="s">
        <v>346</v>
      </c>
      <c r="C45" s="7">
        <v>2011</v>
      </c>
      <c r="D45" s="9" t="s">
        <v>6</v>
      </c>
      <c r="E45" s="9" t="s">
        <v>299</v>
      </c>
      <c r="F45" s="53">
        <v>21.186330000000002</v>
      </c>
    </row>
    <row r="46" spans="1:6">
      <c r="A46" s="19" t="s">
        <v>14</v>
      </c>
      <c r="B46" s="19" t="s">
        <v>347</v>
      </c>
      <c r="C46" s="7">
        <v>2011</v>
      </c>
      <c r="D46" s="9" t="s">
        <v>6</v>
      </c>
      <c r="E46" s="9" t="s">
        <v>299</v>
      </c>
      <c r="F46" s="53">
        <v>33.208759999999998</v>
      </c>
    </row>
    <row r="47" spans="1:6">
      <c r="A47" s="19" t="s">
        <v>15</v>
      </c>
      <c r="B47" s="19" t="s">
        <v>348</v>
      </c>
      <c r="C47" s="7">
        <v>2011</v>
      </c>
      <c r="D47" s="9" t="s">
        <v>6</v>
      </c>
      <c r="E47" s="9" t="s">
        <v>299</v>
      </c>
      <c r="F47" s="53">
        <v>53.320929999999997</v>
      </c>
    </row>
    <row r="48" spans="1:6">
      <c r="A48" s="19" t="s">
        <v>16</v>
      </c>
      <c r="B48" s="19" t="s">
        <v>349</v>
      </c>
      <c r="C48" s="7">
        <v>2011</v>
      </c>
      <c r="D48" s="9" t="s">
        <v>6</v>
      </c>
      <c r="E48" s="9" t="s">
        <v>299</v>
      </c>
      <c r="F48" s="53">
        <v>49.655639999999998</v>
      </c>
    </row>
    <row r="49" spans="1:6">
      <c r="A49" s="19" t="s">
        <v>17</v>
      </c>
      <c r="B49" s="19" t="s">
        <v>350</v>
      </c>
      <c r="C49" s="7">
        <v>2011</v>
      </c>
      <c r="D49" s="9" t="s">
        <v>6</v>
      </c>
      <c r="E49" s="9" t="s">
        <v>299</v>
      </c>
      <c r="F49" s="53">
        <v>22.34348</v>
      </c>
    </row>
    <row r="50" spans="1:6">
      <c r="A50" s="19" t="s">
        <v>18</v>
      </c>
      <c r="B50" s="19" t="s">
        <v>351</v>
      </c>
      <c r="C50" s="7">
        <v>2011</v>
      </c>
      <c r="D50" s="9" t="s">
        <v>6</v>
      </c>
      <c r="E50" s="9" t="s">
        <v>299</v>
      </c>
      <c r="F50" s="53">
        <v>20.034320000000001</v>
      </c>
    </row>
    <row r="51" spans="1:6">
      <c r="A51" s="19" t="s">
        <v>19</v>
      </c>
      <c r="B51" s="19" t="s">
        <v>352</v>
      </c>
      <c r="C51" s="7">
        <v>2011</v>
      </c>
      <c r="D51" s="9" t="s">
        <v>6</v>
      </c>
      <c r="E51" s="9" t="s">
        <v>299</v>
      </c>
      <c r="F51" s="53">
        <v>48.084650000000003</v>
      </c>
    </row>
    <row r="52" spans="1:6">
      <c r="A52" s="19" t="s">
        <v>20</v>
      </c>
      <c r="B52" s="19" t="s">
        <v>353</v>
      </c>
      <c r="C52" s="7">
        <v>2011</v>
      </c>
      <c r="D52" s="9" t="s">
        <v>6</v>
      </c>
      <c r="E52" s="9" t="s">
        <v>299</v>
      </c>
      <c r="F52" s="53">
        <v>21.081040000000002</v>
      </c>
    </row>
    <row r="53" spans="1:6">
      <c r="A53" s="19" t="s">
        <v>21</v>
      </c>
      <c r="B53" s="19" t="s">
        <v>354</v>
      </c>
      <c r="C53" s="7">
        <v>2011</v>
      </c>
      <c r="D53" s="9" t="s">
        <v>6</v>
      </c>
      <c r="E53" s="9" t="s">
        <v>299</v>
      </c>
      <c r="F53" s="53">
        <v>26.16497</v>
      </c>
    </row>
    <row r="54" spans="1:6">
      <c r="A54" s="19" t="s">
        <v>22</v>
      </c>
      <c r="B54" s="19" t="s">
        <v>355</v>
      </c>
      <c r="C54" s="7">
        <v>2011</v>
      </c>
      <c r="D54" s="9" t="s">
        <v>6</v>
      </c>
      <c r="E54" s="9" t="s">
        <v>299</v>
      </c>
      <c r="F54" s="53">
        <v>21.131070000000001</v>
      </c>
    </row>
    <row r="55" spans="1:6">
      <c r="A55" s="19" t="s">
        <v>23</v>
      </c>
      <c r="B55" s="19" t="s">
        <v>356</v>
      </c>
      <c r="C55" s="7">
        <v>2011</v>
      </c>
      <c r="D55" s="9" t="s">
        <v>6</v>
      </c>
      <c r="E55" s="9" t="s">
        <v>299</v>
      </c>
      <c r="F55" s="53">
        <v>48.086730000000003</v>
      </c>
    </row>
    <row r="56" spans="1:6">
      <c r="A56" s="19" t="s">
        <v>24</v>
      </c>
      <c r="B56" s="19" t="s">
        <v>357</v>
      </c>
      <c r="C56" s="7">
        <v>2011</v>
      </c>
      <c r="D56" s="9" t="s">
        <v>6</v>
      </c>
      <c r="E56" s="9" t="s">
        <v>299</v>
      </c>
      <c r="F56" s="53">
        <v>34.022239999999996</v>
      </c>
    </row>
    <row r="57" spans="1:6">
      <c r="A57" s="19" t="s">
        <v>25</v>
      </c>
      <c r="B57" s="19" t="s">
        <v>358</v>
      </c>
      <c r="C57" s="7">
        <v>2011</v>
      </c>
      <c r="D57" s="9" t="s">
        <v>6</v>
      </c>
      <c r="E57" s="9" t="s">
        <v>299</v>
      </c>
      <c r="F57" s="53">
        <v>37.675690000000003</v>
      </c>
    </row>
    <row r="58" spans="1:6">
      <c r="A58" s="19" t="s">
        <v>26</v>
      </c>
      <c r="B58" s="19" t="s">
        <v>359</v>
      </c>
      <c r="C58" s="7">
        <v>2011</v>
      </c>
      <c r="D58" s="9" t="s">
        <v>6</v>
      </c>
      <c r="E58" s="9" t="s">
        <v>299</v>
      </c>
      <c r="F58" s="53">
        <v>17.003679999999999</v>
      </c>
    </row>
    <row r="59" spans="1:6">
      <c r="A59" s="19" t="s">
        <v>27</v>
      </c>
      <c r="B59" s="19" t="s">
        <v>360</v>
      </c>
      <c r="C59" s="7">
        <v>2011</v>
      </c>
      <c r="D59" s="9" t="s">
        <v>6</v>
      </c>
      <c r="E59" s="9" t="s">
        <v>299</v>
      </c>
      <c r="F59" s="53">
        <v>41.88729</v>
      </c>
    </row>
    <row r="60" spans="1:6">
      <c r="A60" s="19" t="s">
        <v>28</v>
      </c>
      <c r="B60" s="19" t="s">
        <v>361</v>
      </c>
      <c r="C60" s="7">
        <v>2011</v>
      </c>
      <c r="D60" s="9" t="s">
        <v>6</v>
      </c>
      <c r="E60" s="9" t="s">
        <v>299</v>
      </c>
      <c r="F60" s="53">
        <v>19.028300000000002</v>
      </c>
    </row>
    <row r="61" spans="1:6">
      <c r="A61" s="19" t="s">
        <v>29</v>
      </c>
      <c r="B61" s="19" t="s">
        <v>362</v>
      </c>
      <c r="C61" s="7">
        <v>2011</v>
      </c>
      <c r="D61" s="9" t="s">
        <v>6</v>
      </c>
      <c r="E61" s="9" t="s">
        <v>299</v>
      </c>
      <c r="F61" s="53">
        <v>23.781780000000001</v>
      </c>
    </row>
    <row r="62" spans="1:6">
      <c r="A62" s="19" t="s">
        <v>30</v>
      </c>
      <c r="B62" s="19" t="s">
        <v>363</v>
      </c>
      <c r="C62" s="7">
        <v>2011</v>
      </c>
      <c r="D62" s="9" t="s">
        <v>6</v>
      </c>
      <c r="E62" s="9" t="s">
        <v>299</v>
      </c>
      <c r="F62" s="53">
        <v>35.398099999999999</v>
      </c>
    </row>
    <row r="63" spans="1:6">
      <c r="A63" s="19" t="s">
        <v>31</v>
      </c>
      <c r="B63" s="19" t="s">
        <v>364</v>
      </c>
      <c r="C63" s="7">
        <v>2011</v>
      </c>
      <c r="D63" s="9" t="s">
        <v>6</v>
      </c>
      <c r="E63" s="9" t="s">
        <v>299</v>
      </c>
      <c r="F63" s="53">
        <v>19.924810000000001</v>
      </c>
    </row>
    <row r="64" spans="1:6">
      <c r="A64" s="19" t="s">
        <v>32</v>
      </c>
      <c r="B64" s="19" t="s">
        <v>365</v>
      </c>
      <c r="C64" s="7">
        <v>2011</v>
      </c>
      <c r="D64" s="9" t="s">
        <v>6</v>
      </c>
      <c r="E64" s="9" t="s">
        <v>299</v>
      </c>
      <c r="F64" s="53">
        <v>27.157730000000001</v>
      </c>
    </row>
    <row r="65" spans="1:6">
      <c r="A65" s="19" t="s">
        <v>33</v>
      </c>
      <c r="B65" s="19" t="s">
        <v>366</v>
      </c>
      <c r="C65" s="7">
        <v>2011</v>
      </c>
      <c r="D65" s="9" t="s">
        <v>6</v>
      </c>
      <c r="E65" s="9" t="s">
        <v>299</v>
      </c>
      <c r="F65" s="53">
        <v>37.826149999999998</v>
      </c>
    </row>
    <row r="66" spans="1:6">
      <c r="A66" s="19" t="s">
        <v>34</v>
      </c>
      <c r="B66" s="19" t="s">
        <v>367</v>
      </c>
      <c r="C66" s="7">
        <v>2011</v>
      </c>
      <c r="D66" s="9" t="s">
        <v>6</v>
      </c>
      <c r="E66" s="9" t="s">
        <v>299</v>
      </c>
      <c r="F66" s="53">
        <v>22.890640000000001</v>
      </c>
    </row>
    <row r="67" spans="1:6">
      <c r="A67" s="19" t="s">
        <v>35</v>
      </c>
      <c r="B67" s="19" t="s">
        <v>368</v>
      </c>
      <c r="C67" s="7">
        <v>2011</v>
      </c>
      <c r="D67" s="9" t="s">
        <v>6</v>
      </c>
      <c r="E67" s="9" t="s">
        <v>299</v>
      </c>
      <c r="F67" s="53">
        <v>34.366219999999998</v>
      </c>
    </row>
    <row r="68" spans="1:6">
      <c r="A68" s="20" t="s">
        <v>3</v>
      </c>
      <c r="B68" s="19" t="s">
        <v>336</v>
      </c>
      <c r="C68" s="7">
        <v>2012</v>
      </c>
      <c r="D68" s="9" t="s">
        <v>6</v>
      </c>
      <c r="E68" s="9" t="s">
        <v>299</v>
      </c>
      <c r="F68" s="111">
        <v>30.421949999999999</v>
      </c>
    </row>
    <row r="69" spans="1:6">
      <c r="A69" s="20" t="s">
        <v>4</v>
      </c>
      <c r="B69" s="19" t="s">
        <v>337</v>
      </c>
      <c r="C69" s="7">
        <v>2012</v>
      </c>
      <c r="D69" s="9" t="s">
        <v>6</v>
      </c>
      <c r="E69" s="9" t="s">
        <v>299</v>
      </c>
      <c r="F69" s="53">
        <v>18.948640000000001</v>
      </c>
    </row>
    <row r="70" spans="1:6">
      <c r="A70" s="19" t="s">
        <v>5</v>
      </c>
      <c r="B70" s="19" t="s">
        <v>338</v>
      </c>
      <c r="C70" s="7">
        <v>2012</v>
      </c>
      <c r="D70" s="9" t="s">
        <v>6</v>
      </c>
      <c r="E70" s="9" t="s">
        <v>299</v>
      </c>
      <c r="F70" s="53">
        <v>17.236830000000001</v>
      </c>
    </row>
    <row r="71" spans="1:6">
      <c r="A71" s="19" t="s">
        <v>6</v>
      </c>
      <c r="B71" s="19" t="s">
        <v>339</v>
      </c>
      <c r="C71" s="7">
        <v>2012</v>
      </c>
      <c r="D71" s="9" t="s">
        <v>6</v>
      </c>
      <c r="E71" s="9" t="s">
        <v>299</v>
      </c>
      <c r="F71" s="53">
        <v>18.81026</v>
      </c>
    </row>
    <row r="72" spans="1:6">
      <c r="A72" s="19" t="s">
        <v>7</v>
      </c>
      <c r="B72" s="19" t="s">
        <v>340</v>
      </c>
      <c r="C72" s="7">
        <v>2012</v>
      </c>
      <c r="D72" s="9" t="s">
        <v>6</v>
      </c>
      <c r="E72" s="9" t="s">
        <v>299</v>
      </c>
      <c r="F72" s="53">
        <v>36.156910000000003</v>
      </c>
    </row>
    <row r="73" spans="1:6">
      <c r="A73" s="19" t="s">
        <v>8</v>
      </c>
      <c r="B73" s="19" t="s">
        <v>341</v>
      </c>
      <c r="C73" s="7">
        <v>2012</v>
      </c>
      <c r="D73" s="9" t="s">
        <v>6</v>
      </c>
      <c r="E73" s="9" t="s">
        <v>299</v>
      </c>
      <c r="F73" s="53">
        <v>16.911110000000001</v>
      </c>
    </row>
    <row r="74" spans="1:6">
      <c r="A74" s="19" t="s">
        <v>9</v>
      </c>
      <c r="B74" s="19" t="s">
        <v>342</v>
      </c>
      <c r="C74" s="7">
        <v>2012</v>
      </c>
      <c r="D74" s="9" t="s">
        <v>6</v>
      </c>
      <c r="E74" s="9" t="s">
        <v>299</v>
      </c>
      <c r="F74" s="53">
        <v>23.98001</v>
      </c>
    </row>
    <row r="75" spans="1:6">
      <c r="A75" s="19" t="s">
        <v>10</v>
      </c>
      <c r="B75" s="19" t="s">
        <v>343</v>
      </c>
      <c r="C75" s="7">
        <v>2012</v>
      </c>
      <c r="D75" s="9" t="s">
        <v>6</v>
      </c>
      <c r="E75" s="9" t="s">
        <v>299</v>
      </c>
      <c r="F75" s="53">
        <v>49.99812</v>
      </c>
    </row>
    <row r="76" spans="1:6">
      <c r="A76" s="19" t="s">
        <v>11</v>
      </c>
      <c r="B76" s="19" t="s">
        <v>344</v>
      </c>
      <c r="C76" s="7">
        <v>2012</v>
      </c>
      <c r="D76" s="9" t="s">
        <v>6</v>
      </c>
      <c r="E76" s="9" t="s">
        <v>299</v>
      </c>
      <c r="F76" s="53">
        <v>13.00108</v>
      </c>
    </row>
    <row r="77" spans="1:6">
      <c r="A77" s="19" t="s">
        <v>12</v>
      </c>
      <c r="B77" s="19" t="s">
        <v>345</v>
      </c>
      <c r="C77" s="7">
        <v>2012</v>
      </c>
      <c r="D77" s="9" t="s">
        <v>6</v>
      </c>
      <c r="E77" s="9" t="s">
        <v>299</v>
      </c>
      <c r="F77" s="53">
        <v>17.34075</v>
      </c>
    </row>
    <row r="78" spans="1:6">
      <c r="A78" s="19" t="s">
        <v>13</v>
      </c>
      <c r="B78" s="19" t="s">
        <v>346</v>
      </c>
      <c r="C78" s="7">
        <v>2012</v>
      </c>
      <c r="D78" s="9" t="s">
        <v>6</v>
      </c>
      <c r="E78" s="9" t="s">
        <v>299</v>
      </c>
      <c r="F78" s="53">
        <v>11.52216</v>
      </c>
    </row>
    <row r="79" spans="1:6">
      <c r="A79" s="19" t="s">
        <v>14</v>
      </c>
      <c r="B79" s="19" t="s">
        <v>347</v>
      </c>
      <c r="C79" s="7">
        <v>2012</v>
      </c>
      <c r="D79" s="9" t="s">
        <v>6</v>
      </c>
      <c r="E79" s="9" t="s">
        <v>299</v>
      </c>
      <c r="F79" s="53">
        <v>34.917430000000003</v>
      </c>
    </row>
    <row r="80" spans="1:6">
      <c r="A80" s="19" t="s">
        <v>15</v>
      </c>
      <c r="B80" s="19" t="s">
        <v>348</v>
      </c>
      <c r="C80" s="7">
        <v>2012</v>
      </c>
      <c r="D80" s="9" t="s">
        <v>6</v>
      </c>
      <c r="E80" s="9" t="s">
        <v>299</v>
      </c>
      <c r="F80" s="53">
        <v>57.237229999999997</v>
      </c>
    </row>
    <row r="81" spans="1:6">
      <c r="A81" s="19" t="s">
        <v>16</v>
      </c>
      <c r="B81" s="19" t="s">
        <v>349</v>
      </c>
      <c r="C81" s="7">
        <v>2012</v>
      </c>
      <c r="D81" s="9" t="s">
        <v>6</v>
      </c>
      <c r="E81" s="9" t="s">
        <v>299</v>
      </c>
      <c r="F81" s="53">
        <v>31.09131</v>
      </c>
    </row>
    <row r="82" spans="1:6">
      <c r="A82" s="19" t="s">
        <v>17</v>
      </c>
      <c r="B82" s="19" t="s">
        <v>350</v>
      </c>
      <c r="C82" s="7">
        <v>2012</v>
      </c>
      <c r="D82" s="9" t="s">
        <v>6</v>
      </c>
      <c r="E82" s="9" t="s">
        <v>299</v>
      </c>
      <c r="F82" s="53">
        <v>17.853680000000001</v>
      </c>
    </row>
    <row r="83" spans="1:6">
      <c r="A83" s="19" t="s">
        <v>18</v>
      </c>
      <c r="B83" s="19" t="s">
        <v>351</v>
      </c>
      <c r="C83" s="7">
        <v>2012</v>
      </c>
      <c r="D83" s="9" t="s">
        <v>6</v>
      </c>
      <c r="E83" s="9" t="s">
        <v>299</v>
      </c>
      <c r="F83" s="53">
        <v>32.48272</v>
      </c>
    </row>
    <row r="84" spans="1:6">
      <c r="A84" s="19" t="s">
        <v>19</v>
      </c>
      <c r="B84" s="19" t="s">
        <v>352</v>
      </c>
      <c r="C84" s="7">
        <v>2012</v>
      </c>
      <c r="D84" s="9" t="s">
        <v>6</v>
      </c>
      <c r="E84" s="9" t="s">
        <v>299</v>
      </c>
      <c r="F84" s="53">
        <v>30.117599999999999</v>
      </c>
    </row>
    <row r="85" spans="1:6">
      <c r="A85" s="19" t="s">
        <v>20</v>
      </c>
      <c r="B85" s="19" t="s">
        <v>353</v>
      </c>
      <c r="C85" s="7">
        <v>2012</v>
      </c>
      <c r="D85" s="9" t="s">
        <v>6</v>
      </c>
      <c r="E85" s="9" t="s">
        <v>299</v>
      </c>
      <c r="F85" s="53">
        <v>44.0764</v>
      </c>
    </row>
    <row r="86" spans="1:6">
      <c r="A86" s="19" t="s">
        <v>21</v>
      </c>
      <c r="B86" s="19" t="s">
        <v>354</v>
      </c>
      <c r="C86" s="7">
        <v>2012</v>
      </c>
      <c r="D86" s="9" t="s">
        <v>6</v>
      </c>
      <c r="E86" s="9" t="s">
        <v>299</v>
      </c>
      <c r="F86" s="53">
        <v>29.73048</v>
      </c>
    </row>
    <row r="87" spans="1:6">
      <c r="A87" s="19" t="s">
        <v>22</v>
      </c>
      <c r="B87" s="19" t="s">
        <v>355</v>
      </c>
      <c r="C87" s="7">
        <v>2012</v>
      </c>
      <c r="D87" s="9" t="s">
        <v>6</v>
      </c>
      <c r="E87" s="9" t="s">
        <v>299</v>
      </c>
      <c r="F87" s="53">
        <v>9.1857629999999997</v>
      </c>
    </row>
    <row r="88" spans="1:6">
      <c r="A88" s="19" t="s">
        <v>23</v>
      </c>
      <c r="B88" s="19" t="s">
        <v>356</v>
      </c>
      <c r="C88" s="7">
        <v>2012</v>
      </c>
      <c r="D88" s="9" t="s">
        <v>6</v>
      </c>
      <c r="E88" s="9" t="s">
        <v>299</v>
      </c>
      <c r="F88" s="53">
        <v>44.20232</v>
      </c>
    </row>
    <row r="89" spans="1:6">
      <c r="A89" s="19" t="s">
        <v>24</v>
      </c>
      <c r="B89" s="19" t="s">
        <v>357</v>
      </c>
      <c r="C89" s="7">
        <v>2012</v>
      </c>
      <c r="D89" s="9" t="s">
        <v>6</v>
      </c>
      <c r="E89" s="9" t="s">
        <v>299</v>
      </c>
      <c r="F89" s="53">
        <v>31.369710000000001</v>
      </c>
    </row>
    <row r="90" spans="1:6">
      <c r="A90" s="19" t="s">
        <v>25</v>
      </c>
      <c r="B90" s="19" t="s">
        <v>358</v>
      </c>
      <c r="C90" s="7">
        <v>2012</v>
      </c>
      <c r="D90" s="9" t="s">
        <v>6</v>
      </c>
      <c r="E90" s="9" t="s">
        <v>299</v>
      </c>
      <c r="F90" s="53">
        <v>45.029609999999998</v>
      </c>
    </row>
    <row r="91" spans="1:6">
      <c r="A91" s="19" t="s">
        <v>26</v>
      </c>
      <c r="B91" s="19" t="s">
        <v>359</v>
      </c>
      <c r="C91" s="7">
        <v>2012</v>
      </c>
      <c r="D91" s="9" t="s">
        <v>6</v>
      </c>
      <c r="E91" s="9" t="s">
        <v>299</v>
      </c>
      <c r="F91" s="53">
        <v>30.592269999999999</v>
      </c>
    </row>
    <row r="92" spans="1:6">
      <c r="A92" s="19" t="s">
        <v>27</v>
      </c>
      <c r="B92" s="19" t="s">
        <v>360</v>
      </c>
      <c r="C92" s="7">
        <v>2012</v>
      </c>
      <c r="D92" s="9" t="s">
        <v>6</v>
      </c>
      <c r="E92" s="9" t="s">
        <v>299</v>
      </c>
      <c r="F92" s="53">
        <v>40.156230000000001</v>
      </c>
    </row>
    <row r="93" spans="1:6">
      <c r="A93" s="19" t="s">
        <v>28</v>
      </c>
      <c r="B93" s="19" t="s">
        <v>361</v>
      </c>
      <c r="C93" s="7">
        <v>2012</v>
      </c>
      <c r="D93" s="9" t="s">
        <v>6</v>
      </c>
      <c r="E93" s="9" t="s">
        <v>299</v>
      </c>
      <c r="F93" s="53">
        <v>28.049769999999999</v>
      </c>
    </row>
    <row r="94" spans="1:6">
      <c r="A94" s="19" t="s">
        <v>29</v>
      </c>
      <c r="B94" s="19" t="s">
        <v>362</v>
      </c>
      <c r="C94" s="7">
        <v>2012</v>
      </c>
      <c r="D94" s="9" t="s">
        <v>6</v>
      </c>
      <c r="E94" s="9" t="s">
        <v>299</v>
      </c>
      <c r="F94" s="53">
        <v>20.925999999999998</v>
      </c>
    </row>
    <row r="95" spans="1:6">
      <c r="A95" s="19" t="s">
        <v>30</v>
      </c>
      <c r="B95" s="19" t="s">
        <v>363</v>
      </c>
      <c r="C95" s="7">
        <v>2012</v>
      </c>
      <c r="D95" s="9" t="s">
        <v>6</v>
      </c>
      <c r="E95" s="9" t="s">
        <v>299</v>
      </c>
      <c r="F95" s="53">
        <v>29.40587</v>
      </c>
    </row>
    <row r="96" spans="1:6">
      <c r="A96" s="19" t="s">
        <v>31</v>
      </c>
      <c r="B96" s="19" t="s">
        <v>364</v>
      </c>
      <c r="C96" s="7">
        <v>2012</v>
      </c>
      <c r="D96" s="9" t="s">
        <v>6</v>
      </c>
      <c r="E96" s="9" t="s">
        <v>299</v>
      </c>
      <c r="F96" s="53">
        <v>21.30377</v>
      </c>
    </row>
    <row r="97" spans="1:6">
      <c r="A97" s="19" t="s">
        <v>32</v>
      </c>
      <c r="B97" s="19" t="s">
        <v>365</v>
      </c>
      <c r="C97" s="7">
        <v>2012</v>
      </c>
      <c r="D97" s="9" t="s">
        <v>6</v>
      </c>
      <c r="E97" s="9" t="s">
        <v>299</v>
      </c>
      <c r="F97" s="53">
        <v>31.95778</v>
      </c>
    </row>
    <row r="98" spans="1:6">
      <c r="A98" s="19" t="s">
        <v>33</v>
      </c>
      <c r="B98" s="19" t="s">
        <v>366</v>
      </c>
      <c r="C98" s="7">
        <v>2012</v>
      </c>
      <c r="D98" s="9" t="s">
        <v>6</v>
      </c>
      <c r="E98" s="9" t="s">
        <v>299</v>
      </c>
      <c r="F98" s="53">
        <v>49.737769999999998</v>
      </c>
    </row>
    <row r="99" spans="1:6">
      <c r="A99" s="19" t="s">
        <v>34</v>
      </c>
      <c r="B99" s="19" t="s">
        <v>367</v>
      </c>
      <c r="C99" s="7">
        <v>2012</v>
      </c>
      <c r="D99" s="9" t="s">
        <v>6</v>
      </c>
      <c r="E99" s="9" t="s">
        <v>299</v>
      </c>
      <c r="F99" s="53">
        <v>27.51397</v>
      </c>
    </row>
    <row r="100" spans="1:6">
      <c r="A100" s="19" t="s">
        <v>35</v>
      </c>
      <c r="B100" s="19" t="s">
        <v>368</v>
      </c>
      <c r="C100" s="7">
        <v>2012</v>
      </c>
      <c r="D100" s="9" t="s">
        <v>6</v>
      </c>
      <c r="E100" s="9" t="s">
        <v>299</v>
      </c>
      <c r="F100" s="53">
        <v>18.724309999999999</v>
      </c>
    </row>
    <row r="101" spans="1:6">
      <c r="A101" s="20" t="s">
        <v>3</v>
      </c>
      <c r="B101" s="19" t="s">
        <v>336</v>
      </c>
      <c r="C101" s="7">
        <v>2013</v>
      </c>
      <c r="D101" s="9" t="s">
        <v>6</v>
      </c>
      <c r="E101" s="9" t="s">
        <v>299</v>
      </c>
      <c r="F101" s="111">
        <v>30.421949999999999</v>
      </c>
    </row>
    <row r="102" spans="1:6">
      <c r="A102" s="20" t="s">
        <v>4</v>
      </c>
      <c r="B102" s="19" t="s">
        <v>337</v>
      </c>
      <c r="C102" s="7">
        <v>2013</v>
      </c>
      <c r="D102" s="9" t="s">
        <v>6</v>
      </c>
      <c r="E102" s="9" t="s">
        <v>299</v>
      </c>
      <c r="F102" s="53">
        <v>18.948640000000001</v>
      </c>
    </row>
    <row r="103" spans="1:6">
      <c r="A103" s="19" t="s">
        <v>5</v>
      </c>
      <c r="B103" s="19" t="s">
        <v>338</v>
      </c>
      <c r="C103" s="7">
        <v>2013</v>
      </c>
      <c r="D103" s="9" t="s">
        <v>6</v>
      </c>
      <c r="E103" s="9" t="s">
        <v>299</v>
      </c>
      <c r="F103" s="53">
        <v>17.236830000000001</v>
      </c>
    </row>
    <row r="104" spans="1:6">
      <c r="A104" s="19" t="s">
        <v>6</v>
      </c>
      <c r="B104" s="19" t="s">
        <v>339</v>
      </c>
      <c r="C104" s="7">
        <v>2013</v>
      </c>
      <c r="D104" s="9" t="s">
        <v>6</v>
      </c>
      <c r="E104" s="9" t="s">
        <v>299</v>
      </c>
      <c r="F104" s="53">
        <v>18.81026</v>
      </c>
    </row>
    <row r="105" spans="1:6">
      <c r="A105" s="19" t="s">
        <v>7</v>
      </c>
      <c r="B105" s="19" t="s">
        <v>340</v>
      </c>
      <c r="C105" s="7">
        <v>2013</v>
      </c>
      <c r="D105" s="9" t="s">
        <v>6</v>
      </c>
      <c r="E105" s="9" t="s">
        <v>299</v>
      </c>
      <c r="F105" s="53">
        <v>36.156910000000003</v>
      </c>
    </row>
    <row r="106" spans="1:6">
      <c r="A106" s="19" t="s">
        <v>8</v>
      </c>
      <c r="B106" s="19" t="s">
        <v>341</v>
      </c>
      <c r="C106" s="7">
        <v>2013</v>
      </c>
      <c r="D106" s="9" t="s">
        <v>6</v>
      </c>
      <c r="E106" s="9" t="s">
        <v>299</v>
      </c>
      <c r="F106" s="53">
        <v>16.911110000000001</v>
      </c>
    </row>
    <row r="107" spans="1:6">
      <c r="A107" s="19" t="s">
        <v>9</v>
      </c>
      <c r="B107" s="19" t="s">
        <v>342</v>
      </c>
      <c r="C107" s="7">
        <v>2013</v>
      </c>
      <c r="D107" s="9" t="s">
        <v>6</v>
      </c>
      <c r="E107" s="9" t="s">
        <v>299</v>
      </c>
      <c r="F107" s="53">
        <v>23.98001</v>
      </c>
    </row>
    <row r="108" spans="1:6">
      <c r="A108" s="19" t="s">
        <v>10</v>
      </c>
      <c r="B108" s="19" t="s">
        <v>343</v>
      </c>
      <c r="C108" s="7">
        <v>2013</v>
      </c>
      <c r="D108" s="9" t="s">
        <v>6</v>
      </c>
      <c r="E108" s="9" t="s">
        <v>299</v>
      </c>
      <c r="F108" s="53">
        <v>49.99812</v>
      </c>
    </row>
    <row r="109" spans="1:6">
      <c r="A109" s="19" t="s">
        <v>11</v>
      </c>
      <c r="B109" s="19" t="s">
        <v>344</v>
      </c>
      <c r="C109" s="7">
        <v>2013</v>
      </c>
      <c r="D109" s="9" t="s">
        <v>6</v>
      </c>
      <c r="E109" s="9" t="s">
        <v>299</v>
      </c>
      <c r="F109" s="53">
        <v>13.00108</v>
      </c>
    </row>
    <row r="110" spans="1:6">
      <c r="A110" s="19" t="s">
        <v>12</v>
      </c>
      <c r="B110" s="19" t="s">
        <v>345</v>
      </c>
      <c r="C110" s="7">
        <v>2013</v>
      </c>
      <c r="D110" s="9" t="s">
        <v>6</v>
      </c>
      <c r="E110" s="9" t="s">
        <v>299</v>
      </c>
      <c r="F110" s="53">
        <v>17.34075</v>
      </c>
    </row>
    <row r="111" spans="1:6">
      <c r="A111" s="19" t="s">
        <v>13</v>
      </c>
      <c r="B111" s="19" t="s">
        <v>346</v>
      </c>
      <c r="C111" s="7">
        <v>2013</v>
      </c>
      <c r="D111" s="9" t="s">
        <v>6</v>
      </c>
      <c r="E111" s="9" t="s">
        <v>299</v>
      </c>
      <c r="F111" s="53">
        <v>11.52216</v>
      </c>
    </row>
    <row r="112" spans="1:6">
      <c r="A112" s="19" t="s">
        <v>14</v>
      </c>
      <c r="B112" s="19" t="s">
        <v>347</v>
      </c>
      <c r="C112" s="7">
        <v>2013</v>
      </c>
      <c r="D112" s="9" t="s">
        <v>6</v>
      </c>
      <c r="E112" s="9" t="s">
        <v>299</v>
      </c>
      <c r="F112" s="53">
        <v>34.917430000000003</v>
      </c>
    </row>
    <row r="113" spans="1:6">
      <c r="A113" s="19" t="s">
        <v>15</v>
      </c>
      <c r="B113" s="19" t="s">
        <v>348</v>
      </c>
      <c r="C113" s="7">
        <v>2013</v>
      </c>
      <c r="D113" s="9" t="s">
        <v>6</v>
      </c>
      <c r="E113" s="9" t="s">
        <v>299</v>
      </c>
      <c r="F113" s="53">
        <v>57.237229999999997</v>
      </c>
    </row>
    <row r="114" spans="1:6">
      <c r="A114" s="19" t="s">
        <v>16</v>
      </c>
      <c r="B114" s="19" t="s">
        <v>349</v>
      </c>
      <c r="C114" s="7">
        <v>2013</v>
      </c>
      <c r="D114" s="9" t="s">
        <v>6</v>
      </c>
      <c r="E114" s="9" t="s">
        <v>299</v>
      </c>
      <c r="F114" s="53">
        <v>31.09131</v>
      </c>
    </row>
    <row r="115" spans="1:6">
      <c r="A115" s="19" t="s">
        <v>17</v>
      </c>
      <c r="B115" s="19" t="s">
        <v>350</v>
      </c>
      <c r="C115" s="7">
        <v>2013</v>
      </c>
      <c r="D115" s="9" t="s">
        <v>6</v>
      </c>
      <c r="E115" s="9" t="s">
        <v>299</v>
      </c>
      <c r="F115" s="53">
        <v>17.853680000000001</v>
      </c>
    </row>
    <row r="116" spans="1:6">
      <c r="A116" s="19" t="s">
        <v>18</v>
      </c>
      <c r="B116" s="19" t="s">
        <v>351</v>
      </c>
      <c r="C116" s="7">
        <v>2013</v>
      </c>
      <c r="D116" s="9" t="s">
        <v>6</v>
      </c>
      <c r="E116" s="9" t="s">
        <v>299</v>
      </c>
      <c r="F116" s="53">
        <v>32.48272</v>
      </c>
    </row>
    <row r="117" spans="1:6">
      <c r="A117" s="19" t="s">
        <v>19</v>
      </c>
      <c r="B117" s="19" t="s">
        <v>352</v>
      </c>
      <c r="C117" s="7">
        <v>2013</v>
      </c>
      <c r="D117" s="9" t="s">
        <v>6</v>
      </c>
      <c r="E117" s="9" t="s">
        <v>299</v>
      </c>
      <c r="F117" s="53">
        <v>30.117599999999999</v>
      </c>
    </row>
    <row r="118" spans="1:6">
      <c r="A118" s="19" t="s">
        <v>20</v>
      </c>
      <c r="B118" s="19" t="s">
        <v>353</v>
      </c>
      <c r="C118" s="7">
        <v>2013</v>
      </c>
      <c r="D118" s="9" t="s">
        <v>6</v>
      </c>
      <c r="E118" s="9" t="s">
        <v>299</v>
      </c>
      <c r="F118" s="53">
        <v>44.0764</v>
      </c>
    </row>
    <row r="119" spans="1:6">
      <c r="A119" s="19" t="s">
        <v>21</v>
      </c>
      <c r="B119" s="19" t="s">
        <v>354</v>
      </c>
      <c r="C119" s="7">
        <v>2013</v>
      </c>
      <c r="D119" s="9" t="s">
        <v>6</v>
      </c>
      <c r="E119" s="9" t="s">
        <v>299</v>
      </c>
      <c r="F119" s="53">
        <v>29.73048</v>
      </c>
    </row>
    <row r="120" spans="1:6">
      <c r="A120" s="19" t="s">
        <v>22</v>
      </c>
      <c r="B120" s="19" t="s">
        <v>355</v>
      </c>
      <c r="C120" s="7">
        <v>2013</v>
      </c>
      <c r="D120" s="9" t="s">
        <v>6</v>
      </c>
      <c r="E120" s="9" t="s">
        <v>299</v>
      </c>
      <c r="F120" s="53">
        <v>9.1857629999999997</v>
      </c>
    </row>
    <row r="121" spans="1:6">
      <c r="A121" s="19" t="s">
        <v>23</v>
      </c>
      <c r="B121" s="19" t="s">
        <v>356</v>
      </c>
      <c r="C121" s="7">
        <v>2013</v>
      </c>
      <c r="D121" s="9" t="s">
        <v>6</v>
      </c>
      <c r="E121" s="9" t="s">
        <v>299</v>
      </c>
      <c r="F121" s="53">
        <v>44.20232</v>
      </c>
    </row>
    <row r="122" spans="1:6">
      <c r="A122" s="19" t="s">
        <v>24</v>
      </c>
      <c r="B122" s="19" t="s">
        <v>357</v>
      </c>
      <c r="C122" s="7">
        <v>2013</v>
      </c>
      <c r="D122" s="9" t="s">
        <v>6</v>
      </c>
      <c r="E122" s="9" t="s">
        <v>299</v>
      </c>
      <c r="F122" s="53">
        <v>31.369710000000001</v>
      </c>
    </row>
    <row r="123" spans="1:6">
      <c r="A123" s="19" t="s">
        <v>25</v>
      </c>
      <c r="B123" s="19" t="s">
        <v>358</v>
      </c>
      <c r="C123" s="7">
        <v>2013</v>
      </c>
      <c r="D123" s="9" t="s">
        <v>6</v>
      </c>
      <c r="E123" s="9" t="s">
        <v>299</v>
      </c>
      <c r="F123" s="53">
        <v>45.029609999999998</v>
      </c>
    </row>
    <row r="124" spans="1:6">
      <c r="A124" s="19" t="s">
        <v>26</v>
      </c>
      <c r="B124" s="19" t="s">
        <v>359</v>
      </c>
      <c r="C124" s="7">
        <v>2013</v>
      </c>
      <c r="D124" s="9" t="s">
        <v>6</v>
      </c>
      <c r="E124" s="9" t="s">
        <v>299</v>
      </c>
      <c r="F124" s="53">
        <v>30.592269999999999</v>
      </c>
    </row>
    <row r="125" spans="1:6">
      <c r="A125" s="19" t="s">
        <v>27</v>
      </c>
      <c r="B125" s="19" t="s">
        <v>360</v>
      </c>
      <c r="C125" s="7">
        <v>2013</v>
      </c>
      <c r="D125" s="9" t="s">
        <v>6</v>
      </c>
      <c r="E125" s="9" t="s">
        <v>299</v>
      </c>
      <c r="F125" s="53">
        <v>40.156230000000001</v>
      </c>
    </row>
    <row r="126" spans="1:6">
      <c r="A126" s="19" t="s">
        <v>28</v>
      </c>
      <c r="B126" s="19" t="s">
        <v>361</v>
      </c>
      <c r="C126" s="7">
        <v>2013</v>
      </c>
      <c r="D126" s="9" t="s">
        <v>6</v>
      </c>
      <c r="E126" s="9" t="s">
        <v>299</v>
      </c>
      <c r="F126" s="53">
        <v>28.049769999999999</v>
      </c>
    </row>
    <row r="127" spans="1:6">
      <c r="A127" s="19" t="s">
        <v>29</v>
      </c>
      <c r="B127" s="19" t="s">
        <v>362</v>
      </c>
      <c r="C127" s="7">
        <v>2013</v>
      </c>
      <c r="D127" s="9" t="s">
        <v>6</v>
      </c>
      <c r="E127" s="9" t="s">
        <v>299</v>
      </c>
      <c r="F127" s="53">
        <v>20.925999999999998</v>
      </c>
    </row>
    <row r="128" spans="1:6">
      <c r="A128" s="19" t="s">
        <v>30</v>
      </c>
      <c r="B128" s="19" t="s">
        <v>363</v>
      </c>
      <c r="C128" s="7">
        <v>2013</v>
      </c>
      <c r="D128" s="9" t="s">
        <v>6</v>
      </c>
      <c r="E128" s="9" t="s">
        <v>299</v>
      </c>
      <c r="F128" s="53">
        <v>29.40587</v>
      </c>
    </row>
    <row r="129" spans="1:6">
      <c r="A129" s="19" t="s">
        <v>31</v>
      </c>
      <c r="B129" s="19" t="s">
        <v>364</v>
      </c>
      <c r="C129" s="7">
        <v>2013</v>
      </c>
      <c r="D129" s="9" t="s">
        <v>6</v>
      </c>
      <c r="E129" s="9" t="s">
        <v>299</v>
      </c>
      <c r="F129" s="53">
        <v>21.30377</v>
      </c>
    </row>
    <row r="130" spans="1:6">
      <c r="A130" s="19" t="s">
        <v>32</v>
      </c>
      <c r="B130" s="19" t="s">
        <v>365</v>
      </c>
      <c r="C130" s="7">
        <v>2013</v>
      </c>
      <c r="D130" s="9" t="s">
        <v>6</v>
      </c>
      <c r="E130" s="9" t="s">
        <v>299</v>
      </c>
      <c r="F130" s="53">
        <v>31.95778</v>
      </c>
    </row>
    <row r="131" spans="1:6">
      <c r="A131" s="19" t="s">
        <v>33</v>
      </c>
      <c r="B131" s="19" t="s">
        <v>366</v>
      </c>
      <c r="C131" s="7">
        <v>2013</v>
      </c>
      <c r="D131" s="9" t="s">
        <v>6</v>
      </c>
      <c r="E131" s="9" t="s">
        <v>299</v>
      </c>
      <c r="F131" s="53">
        <v>49.737769999999998</v>
      </c>
    </row>
    <row r="132" spans="1:6">
      <c r="A132" s="19" t="s">
        <v>34</v>
      </c>
      <c r="B132" s="19" t="s">
        <v>367</v>
      </c>
      <c r="C132" s="7">
        <v>2013</v>
      </c>
      <c r="D132" s="9" t="s">
        <v>6</v>
      </c>
      <c r="E132" s="9" t="s">
        <v>299</v>
      </c>
      <c r="F132" s="53">
        <v>27.51397</v>
      </c>
    </row>
    <row r="133" spans="1:6">
      <c r="A133" s="19" t="s">
        <v>35</v>
      </c>
      <c r="B133" s="19" t="s">
        <v>368</v>
      </c>
      <c r="C133" s="7">
        <v>2013</v>
      </c>
      <c r="D133" s="9" t="s">
        <v>6</v>
      </c>
      <c r="E133" s="9" t="s">
        <v>299</v>
      </c>
      <c r="F133" s="53">
        <v>18.724309999999999</v>
      </c>
    </row>
    <row r="134" spans="1:6">
      <c r="A134" s="20" t="s">
        <v>3</v>
      </c>
      <c r="B134" s="19" t="s">
        <v>336</v>
      </c>
      <c r="C134" s="7">
        <v>2014</v>
      </c>
      <c r="D134" s="9" t="s">
        <v>6</v>
      </c>
      <c r="E134" s="9" t="s">
        <v>299</v>
      </c>
      <c r="F134" s="111">
        <v>25.486450000000001</v>
      </c>
    </row>
    <row r="135" spans="1:6">
      <c r="A135" s="20" t="s">
        <v>4</v>
      </c>
      <c r="B135" s="19" t="s">
        <v>337</v>
      </c>
      <c r="C135" s="7">
        <v>2014</v>
      </c>
      <c r="D135" s="9" t="s">
        <v>6</v>
      </c>
      <c r="E135" s="9" t="s">
        <v>299</v>
      </c>
      <c r="F135" s="112">
        <v>23.56917</v>
      </c>
    </row>
    <row r="136" spans="1:6">
      <c r="A136" s="19" t="s">
        <v>5</v>
      </c>
      <c r="B136" s="19" t="s">
        <v>338</v>
      </c>
      <c r="C136" s="7">
        <v>2014</v>
      </c>
      <c r="D136" s="9" t="s">
        <v>6</v>
      </c>
      <c r="E136" s="9" t="s">
        <v>299</v>
      </c>
      <c r="F136" s="112">
        <v>15.57117</v>
      </c>
    </row>
    <row r="137" spans="1:6">
      <c r="A137" s="19" t="s">
        <v>6</v>
      </c>
      <c r="B137" s="19" t="s">
        <v>339</v>
      </c>
      <c r="C137" s="7">
        <v>2014</v>
      </c>
      <c r="D137" s="9" t="s">
        <v>6</v>
      </c>
      <c r="E137" s="9" t="s">
        <v>299</v>
      </c>
      <c r="F137" s="112">
        <v>20.60558</v>
      </c>
    </row>
    <row r="138" spans="1:6">
      <c r="A138" s="19" t="s">
        <v>7</v>
      </c>
      <c r="B138" s="19" t="s">
        <v>340</v>
      </c>
      <c r="C138" s="7">
        <v>2014</v>
      </c>
      <c r="D138" s="9" t="s">
        <v>6</v>
      </c>
      <c r="E138" s="9" t="s">
        <v>299</v>
      </c>
      <c r="F138" s="112">
        <v>29.483170000000001</v>
      </c>
    </row>
    <row r="139" spans="1:6">
      <c r="A139" s="19" t="s">
        <v>8</v>
      </c>
      <c r="B139" s="19" t="s">
        <v>341</v>
      </c>
      <c r="C139" s="7">
        <v>2014</v>
      </c>
      <c r="D139" s="9" t="s">
        <v>6</v>
      </c>
      <c r="E139" s="9" t="s">
        <v>299</v>
      </c>
      <c r="F139" s="112">
        <v>23.774370000000001</v>
      </c>
    </row>
    <row r="140" spans="1:6">
      <c r="A140" s="19" t="s">
        <v>9</v>
      </c>
      <c r="B140" s="19" t="s">
        <v>342</v>
      </c>
      <c r="C140" s="7">
        <v>2014</v>
      </c>
      <c r="D140" s="9" t="s">
        <v>6</v>
      </c>
      <c r="E140" s="9" t="s">
        <v>299</v>
      </c>
      <c r="F140" s="112">
        <v>20.454429999999999</v>
      </c>
    </row>
    <row r="141" spans="1:6">
      <c r="A141" s="19" t="s">
        <v>10</v>
      </c>
      <c r="B141" s="19" t="s">
        <v>343</v>
      </c>
      <c r="C141" s="7">
        <v>2014</v>
      </c>
      <c r="D141" s="9" t="s">
        <v>6</v>
      </c>
      <c r="E141" s="9" t="s">
        <v>299</v>
      </c>
      <c r="F141" s="112">
        <v>39.36177</v>
      </c>
    </row>
    <row r="142" spans="1:6">
      <c r="A142" s="19" t="s">
        <v>11</v>
      </c>
      <c r="B142" s="19" t="s">
        <v>344</v>
      </c>
      <c r="C142" s="7">
        <v>2014</v>
      </c>
      <c r="D142" s="9" t="s">
        <v>6</v>
      </c>
      <c r="E142" s="9" t="s">
        <v>299</v>
      </c>
      <c r="F142" s="112">
        <v>8.9767200000000003</v>
      </c>
    </row>
    <row r="143" spans="1:6">
      <c r="A143" s="19" t="s">
        <v>12</v>
      </c>
      <c r="B143" s="19" t="s">
        <v>345</v>
      </c>
      <c r="C143" s="7">
        <v>2014</v>
      </c>
      <c r="D143" s="9" t="s">
        <v>6</v>
      </c>
      <c r="E143" s="9" t="s">
        <v>299</v>
      </c>
      <c r="F143" s="112">
        <v>16.426629999999999</v>
      </c>
    </row>
    <row r="144" spans="1:6">
      <c r="A144" s="19" t="s">
        <v>13</v>
      </c>
      <c r="B144" s="19" t="s">
        <v>346</v>
      </c>
      <c r="C144" s="7">
        <v>2014</v>
      </c>
      <c r="D144" s="9" t="s">
        <v>6</v>
      </c>
      <c r="E144" s="9" t="s">
        <v>299</v>
      </c>
      <c r="F144" s="112">
        <v>17.225280000000001</v>
      </c>
    </row>
    <row r="145" spans="1:6">
      <c r="A145" s="19" t="s">
        <v>14</v>
      </c>
      <c r="B145" s="19" t="s">
        <v>347</v>
      </c>
      <c r="C145" s="7">
        <v>2014</v>
      </c>
      <c r="D145" s="9" t="s">
        <v>6</v>
      </c>
      <c r="E145" s="9" t="s">
        <v>299</v>
      </c>
      <c r="F145" s="112">
        <v>41.994970000000002</v>
      </c>
    </row>
    <row r="146" spans="1:6">
      <c r="A146" s="19" t="s">
        <v>15</v>
      </c>
      <c r="B146" s="19" t="s">
        <v>348</v>
      </c>
      <c r="C146" s="7">
        <v>2014</v>
      </c>
      <c r="D146" s="9" t="s">
        <v>6</v>
      </c>
      <c r="E146" s="9" t="s">
        <v>299</v>
      </c>
      <c r="F146" s="112">
        <v>40.202129999999997</v>
      </c>
    </row>
    <row r="147" spans="1:6">
      <c r="A147" s="19" t="s">
        <v>16</v>
      </c>
      <c r="B147" s="19" t="s">
        <v>349</v>
      </c>
      <c r="C147" s="7">
        <v>2014</v>
      </c>
      <c r="D147" s="9" t="s">
        <v>6</v>
      </c>
      <c r="E147" s="9" t="s">
        <v>299</v>
      </c>
      <c r="F147" s="112">
        <v>33.707230000000003</v>
      </c>
    </row>
    <row r="148" spans="1:6">
      <c r="A148" s="19" t="s">
        <v>17</v>
      </c>
      <c r="B148" s="19" t="s">
        <v>350</v>
      </c>
      <c r="C148" s="7">
        <v>2014</v>
      </c>
      <c r="D148" s="9" t="s">
        <v>6</v>
      </c>
      <c r="E148" s="9" t="s">
        <v>299</v>
      </c>
      <c r="F148" s="112">
        <v>20.197009999999999</v>
      </c>
    </row>
    <row r="149" spans="1:6">
      <c r="A149" s="19" t="s">
        <v>18</v>
      </c>
      <c r="B149" s="19" t="s">
        <v>351</v>
      </c>
      <c r="C149" s="7">
        <v>2014</v>
      </c>
      <c r="D149" s="9" t="s">
        <v>6</v>
      </c>
      <c r="E149" s="9" t="s">
        <v>299</v>
      </c>
      <c r="F149" s="112">
        <v>21.644210000000001</v>
      </c>
    </row>
    <row r="150" spans="1:6">
      <c r="A150" s="19" t="s">
        <v>19</v>
      </c>
      <c r="B150" s="19" t="s">
        <v>352</v>
      </c>
      <c r="C150" s="7">
        <v>2014</v>
      </c>
      <c r="D150" s="9" t="s">
        <v>6</v>
      </c>
      <c r="E150" s="9" t="s">
        <v>299</v>
      </c>
      <c r="F150" s="112">
        <v>31.340890000000002</v>
      </c>
    </row>
    <row r="151" spans="1:6">
      <c r="A151" s="19" t="s">
        <v>20</v>
      </c>
      <c r="B151" s="19" t="s">
        <v>353</v>
      </c>
      <c r="C151" s="7">
        <v>2014</v>
      </c>
      <c r="D151" s="9" t="s">
        <v>6</v>
      </c>
      <c r="E151" s="9" t="s">
        <v>299</v>
      </c>
      <c r="F151" s="112">
        <v>22.370180000000001</v>
      </c>
    </row>
    <row r="152" spans="1:6">
      <c r="A152" s="19" t="s">
        <v>21</v>
      </c>
      <c r="B152" s="19" t="s">
        <v>354</v>
      </c>
      <c r="C152" s="7">
        <v>2014</v>
      </c>
      <c r="D152" s="9" t="s">
        <v>6</v>
      </c>
      <c r="E152" s="9" t="s">
        <v>299</v>
      </c>
      <c r="F152" s="112">
        <v>18.481120000000001</v>
      </c>
    </row>
    <row r="153" spans="1:6">
      <c r="A153" s="19" t="s">
        <v>22</v>
      </c>
      <c r="B153" s="19" t="s">
        <v>355</v>
      </c>
      <c r="C153" s="7">
        <v>2014</v>
      </c>
      <c r="D153" s="9" t="s">
        <v>6</v>
      </c>
      <c r="E153" s="9" t="s">
        <v>299</v>
      </c>
      <c r="F153" s="112">
        <v>11.94135</v>
      </c>
    </row>
    <row r="154" spans="1:6">
      <c r="A154" s="19" t="s">
        <v>23</v>
      </c>
      <c r="B154" s="19" t="s">
        <v>356</v>
      </c>
      <c r="C154" s="7">
        <v>2014</v>
      </c>
      <c r="D154" s="9" t="s">
        <v>6</v>
      </c>
      <c r="E154" s="9" t="s">
        <v>299</v>
      </c>
      <c r="F154" s="112">
        <v>47.223260000000003</v>
      </c>
    </row>
    <row r="155" spans="1:6">
      <c r="A155" s="19" t="s">
        <v>24</v>
      </c>
      <c r="B155" s="19" t="s">
        <v>357</v>
      </c>
      <c r="C155" s="7">
        <v>2014</v>
      </c>
      <c r="D155" s="9" t="s">
        <v>6</v>
      </c>
      <c r="E155" s="9" t="s">
        <v>299</v>
      </c>
      <c r="F155" s="112">
        <v>32.026679999999999</v>
      </c>
    </row>
    <row r="156" spans="1:6">
      <c r="A156" s="19" t="s">
        <v>25</v>
      </c>
      <c r="B156" s="19" t="s">
        <v>358</v>
      </c>
      <c r="C156" s="7">
        <v>2014</v>
      </c>
      <c r="D156" s="9" t="s">
        <v>6</v>
      </c>
      <c r="E156" s="9" t="s">
        <v>299</v>
      </c>
      <c r="F156" s="112">
        <v>23.31288</v>
      </c>
    </row>
    <row r="157" spans="1:6">
      <c r="A157" s="19" t="s">
        <v>26</v>
      </c>
      <c r="B157" s="19" t="s">
        <v>359</v>
      </c>
      <c r="C157" s="7">
        <v>2014</v>
      </c>
      <c r="D157" s="9" t="s">
        <v>6</v>
      </c>
      <c r="E157" s="9" t="s">
        <v>299</v>
      </c>
      <c r="F157" s="112">
        <v>23.621849999999998</v>
      </c>
    </row>
    <row r="158" spans="1:6">
      <c r="A158" s="19" t="s">
        <v>27</v>
      </c>
      <c r="B158" s="19" t="s">
        <v>360</v>
      </c>
      <c r="C158" s="7">
        <v>2014</v>
      </c>
      <c r="D158" s="9" t="s">
        <v>6</v>
      </c>
      <c r="E158" s="9" t="s">
        <v>299</v>
      </c>
      <c r="F158" s="112">
        <v>23.499919999999999</v>
      </c>
    </row>
    <row r="159" spans="1:6">
      <c r="A159" s="19" t="s">
        <v>28</v>
      </c>
      <c r="B159" s="19" t="s">
        <v>361</v>
      </c>
      <c r="C159" s="7">
        <v>2014</v>
      </c>
      <c r="D159" s="9" t="s">
        <v>6</v>
      </c>
      <c r="E159" s="9" t="s">
        <v>299</v>
      </c>
      <c r="F159" s="112">
        <v>31.951730000000001</v>
      </c>
    </row>
    <row r="160" spans="1:6">
      <c r="A160" s="19" t="s">
        <v>29</v>
      </c>
      <c r="B160" s="19" t="s">
        <v>362</v>
      </c>
      <c r="C160" s="7">
        <v>2014</v>
      </c>
      <c r="D160" s="9" t="s">
        <v>6</v>
      </c>
      <c r="E160" s="9" t="s">
        <v>299</v>
      </c>
      <c r="F160" s="112">
        <v>19.48612</v>
      </c>
    </row>
    <row r="161" spans="1:6">
      <c r="A161" s="19" t="s">
        <v>30</v>
      </c>
      <c r="B161" s="19" t="s">
        <v>363</v>
      </c>
      <c r="C161" s="7">
        <v>2014</v>
      </c>
      <c r="D161" s="9" t="s">
        <v>6</v>
      </c>
      <c r="E161" s="9" t="s">
        <v>299</v>
      </c>
      <c r="F161" s="112">
        <v>26.761399999999998</v>
      </c>
    </row>
    <row r="162" spans="1:6">
      <c r="A162" s="19" t="s">
        <v>31</v>
      </c>
      <c r="B162" s="19" t="s">
        <v>364</v>
      </c>
      <c r="C162" s="7">
        <v>2014</v>
      </c>
      <c r="D162" s="9" t="s">
        <v>6</v>
      </c>
      <c r="E162" s="9" t="s">
        <v>299</v>
      </c>
      <c r="F162" s="112">
        <v>11.840350000000001</v>
      </c>
    </row>
    <row r="163" spans="1:6">
      <c r="A163" s="19" t="s">
        <v>32</v>
      </c>
      <c r="B163" s="19" t="s">
        <v>365</v>
      </c>
      <c r="C163" s="7">
        <v>2014</v>
      </c>
      <c r="D163" s="9" t="s">
        <v>6</v>
      </c>
      <c r="E163" s="9" t="s">
        <v>299</v>
      </c>
      <c r="F163" s="112">
        <v>15.858930000000001</v>
      </c>
    </row>
    <row r="164" spans="1:6">
      <c r="A164" s="19" t="s">
        <v>33</v>
      </c>
      <c r="B164" s="19" t="s">
        <v>366</v>
      </c>
      <c r="C164" s="7">
        <v>2014</v>
      </c>
      <c r="D164" s="9" t="s">
        <v>6</v>
      </c>
      <c r="E164" s="9" t="s">
        <v>299</v>
      </c>
      <c r="F164" s="112">
        <v>32.230310000000003</v>
      </c>
    </row>
    <row r="165" spans="1:6">
      <c r="A165" s="19" t="s">
        <v>34</v>
      </c>
      <c r="B165" s="19" t="s">
        <v>367</v>
      </c>
      <c r="C165" s="7">
        <v>2014</v>
      </c>
      <c r="D165" s="9" t="s">
        <v>6</v>
      </c>
      <c r="E165" s="9" t="s">
        <v>299</v>
      </c>
      <c r="F165" s="112">
        <v>28.034490000000002</v>
      </c>
    </row>
    <row r="166" spans="1:6">
      <c r="A166" s="19" t="s">
        <v>35</v>
      </c>
      <c r="B166" s="19" t="s">
        <v>368</v>
      </c>
      <c r="C166" s="7">
        <v>2014</v>
      </c>
      <c r="D166" s="9" t="s">
        <v>6</v>
      </c>
      <c r="E166" s="9" t="s">
        <v>299</v>
      </c>
      <c r="F166" s="112">
        <v>25.814489999999999</v>
      </c>
    </row>
    <row r="167" spans="1:6">
      <c r="A167" s="20" t="s">
        <v>3</v>
      </c>
      <c r="B167" s="19" t="s">
        <v>336</v>
      </c>
      <c r="C167" s="7">
        <v>2015</v>
      </c>
      <c r="D167" s="9" t="s">
        <v>6</v>
      </c>
      <c r="E167" s="9" t="s">
        <v>299</v>
      </c>
      <c r="F167" s="111">
        <v>25.486450000000001</v>
      </c>
    </row>
    <row r="168" spans="1:6">
      <c r="A168" s="20" t="s">
        <v>4</v>
      </c>
      <c r="B168" s="19" t="s">
        <v>337</v>
      </c>
      <c r="C168" s="7">
        <v>2015</v>
      </c>
      <c r="D168" s="9" t="s">
        <v>6</v>
      </c>
      <c r="E168" s="9" t="s">
        <v>299</v>
      </c>
      <c r="F168" s="112">
        <v>23.56917</v>
      </c>
    </row>
    <row r="169" spans="1:6">
      <c r="A169" s="19" t="s">
        <v>5</v>
      </c>
      <c r="B169" s="19" t="s">
        <v>338</v>
      </c>
      <c r="C169" s="7">
        <v>2015</v>
      </c>
      <c r="D169" s="9" t="s">
        <v>6</v>
      </c>
      <c r="E169" s="9" t="s">
        <v>299</v>
      </c>
      <c r="F169" s="112">
        <v>15.57117</v>
      </c>
    </row>
    <row r="170" spans="1:6">
      <c r="A170" s="19" t="s">
        <v>6</v>
      </c>
      <c r="B170" s="19" t="s">
        <v>339</v>
      </c>
      <c r="C170" s="7">
        <v>2015</v>
      </c>
      <c r="D170" s="9" t="s">
        <v>6</v>
      </c>
      <c r="E170" s="9" t="s">
        <v>299</v>
      </c>
      <c r="F170" s="112">
        <v>20.60558</v>
      </c>
    </row>
    <row r="171" spans="1:6">
      <c r="A171" s="19" t="s">
        <v>7</v>
      </c>
      <c r="B171" s="19" t="s">
        <v>340</v>
      </c>
      <c r="C171" s="7">
        <v>2015</v>
      </c>
      <c r="D171" s="9" t="s">
        <v>6</v>
      </c>
      <c r="E171" s="9" t="s">
        <v>299</v>
      </c>
      <c r="F171" s="112">
        <v>29.483170000000001</v>
      </c>
    </row>
    <row r="172" spans="1:6">
      <c r="A172" s="19" t="s">
        <v>8</v>
      </c>
      <c r="B172" s="19" t="s">
        <v>341</v>
      </c>
      <c r="C172" s="7">
        <v>2015</v>
      </c>
      <c r="D172" s="9" t="s">
        <v>6</v>
      </c>
      <c r="E172" s="9" t="s">
        <v>299</v>
      </c>
      <c r="F172" s="112">
        <v>23.774370000000001</v>
      </c>
    </row>
    <row r="173" spans="1:6">
      <c r="A173" s="19" t="s">
        <v>9</v>
      </c>
      <c r="B173" s="19" t="s">
        <v>342</v>
      </c>
      <c r="C173" s="7">
        <v>2015</v>
      </c>
      <c r="D173" s="9" t="s">
        <v>6</v>
      </c>
      <c r="E173" s="9" t="s">
        <v>299</v>
      </c>
      <c r="F173" s="112">
        <v>20.454429999999999</v>
      </c>
    </row>
    <row r="174" spans="1:6">
      <c r="A174" s="19" t="s">
        <v>10</v>
      </c>
      <c r="B174" s="19" t="s">
        <v>343</v>
      </c>
      <c r="C174" s="7">
        <v>2015</v>
      </c>
      <c r="D174" s="9" t="s">
        <v>6</v>
      </c>
      <c r="E174" s="9" t="s">
        <v>299</v>
      </c>
      <c r="F174" s="112">
        <v>39.36177</v>
      </c>
    </row>
    <row r="175" spans="1:6">
      <c r="A175" s="19" t="s">
        <v>11</v>
      </c>
      <c r="B175" s="19" t="s">
        <v>344</v>
      </c>
      <c r="C175" s="7">
        <v>2015</v>
      </c>
      <c r="D175" s="9" t="s">
        <v>6</v>
      </c>
      <c r="E175" s="9" t="s">
        <v>299</v>
      </c>
      <c r="F175" s="112">
        <v>8.9767200000000003</v>
      </c>
    </row>
    <row r="176" spans="1:6">
      <c r="A176" s="19" t="s">
        <v>12</v>
      </c>
      <c r="B176" s="19" t="s">
        <v>345</v>
      </c>
      <c r="C176" s="7">
        <v>2015</v>
      </c>
      <c r="D176" s="9" t="s">
        <v>6</v>
      </c>
      <c r="E176" s="9" t="s">
        <v>299</v>
      </c>
      <c r="F176" s="112">
        <v>16.426629999999999</v>
      </c>
    </row>
    <row r="177" spans="1:6">
      <c r="A177" s="19" t="s">
        <v>13</v>
      </c>
      <c r="B177" s="19" t="s">
        <v>346</v>
      </c>
      <c r="C177" s="7">
        <v>2015</v>
      </c>
      <c r="D177" s="9" t="s">
        <v>6</v>
      </c>
      <c r="E177" s="9" t="s">
        <v>299</v>
      </c>
      <c r="F177" s="112">
        <v>17.225280000000001</v>
      </c>
    </row>
    <row r="178" spans="1:6">
      <c r="A178" s="19" t="s">
        <v>14</v>
      </c>
      <c r="B178" s="19" t="s">
        <v>347</v>
      </c>
      <c r="C178" s="7">
        <v>2015</v>
      </c>
      <c r="D178" s="9" t="s">
        <v>6</v>
      </c>
      <c r="E178" s="9" t="s">
        <v>299</v>
      </c>
      <c r="F178" s="112">
        <v>41.994970000000002</v>
      </c>
    </row>
    <row r="179" spans="1:6">
      <c r="A179" s="19" t="s">
        <v>15</v>
      </c>
      <c r="B179" s="19" t="s">
        <v>348</v>
      </c>
      <c r="C179" s="7">
        <v>2015</v>
      </c>
      <c r="D179" s="9" t="s">
        <v>6</v>
      </c>
      <c r="E179" s="9" t="s">
        <v>299</v>
      </c>
      <c r="F179" s="112">
        <v>40.202129999999997</v>
      </c>
    </row>
    <row r="180" spans="1:6">
      <c r="A180" s="19" t="s">
        <v>16</v>
      </c>
      <c r="B180" s="19" t="s">
        <v>349</v>
      </c>
      <c r="C180" s="7">
        <v>2015</v>
      </c>
      <c r="D180" s="9" t="s">
        <v>6</v>
      </c>
      <c r="E180" s="9" t="s">
        <v>299</v>
      </c>
      <c r="F180" s="112">
        <v>33.707230000000003</v>
      </c>
    </row>
    <row r="181" spans="1:6">
      <c r="A181" s="19" t="s">
        <v>17</v>
      </c>
      <c r="B181" s="19" t="s">
        <v>350</v>
      </c>
      <c r="C181" s="7">
        <v>2015</v>
      </c>
      <c r="D181" s="9" t="s">
        <v>6</v>
      </c>
      <c r="E181" s="9" t="s">
        <v>299</v>
      </c>
      <c r="F181" s="112">
        <v>20.197009999999999</v>
      </c>
    </row>
    <row r="182" spans="1:6">
      <c r="A182" s="19" t="s">
        <v>18</v>
      </c>
      <c r="B182" s="19" t="s">
        <v>351</v>
      </c>
      <c r="C182" s="7">
        <v>2015</v>
      </c>
      <c r="D182" s="9" t="s">
        <v>6</v>
      </c>
      <c r="E182" s="9" t="s">
        <v>299</v>
      </c>
      <c r="F182" s="112">
        <v>21.644210000000001</v>
      </c>
    </row>
    <row r="183" spans="1:6">
      <c r="A183" s="19" t="s">
        <v>19</v>
      </c>
      <c r="B183" s="19" t="s">
        <v>352</v>
      </c>
      <c r="C183" s="7">
        <v>2015</v>
      </c>
      <c r="D183" s="9" t="s">
        <v>6</v>
      </c>
      <c r="E183" s="9" t="s">
        <v>299</v>
      </c>
      <c r="F183" s="112">
        <v>31.340890000000002</v>
      </c>
    </row>
    <row r="184" spans="1:6">
      <c r="A184" s="19" t="s">
        <v>20</v>
      </c>
      <c r="B184" s="19" t="s">
        <v>353</v>
      </c>
      <c r="C184" s="7">
        <v>2015</v>
      </c>
      <c r="D184" s="9" t="s">
        <v>6</v>
      </c>
      <c r="E184" s="9" t="s">
        <v>299</v>
      </c>
      <c r="F184" s="112">
        <v>22.370180000000001</v>
      </c>
    </row>
    <row r="185" spans="1:6">
      <c r="A185" s="19" t="s">
        <v>21</v>
      </c>
      <c r="B185" s="19" t="s">
        <v>354</v>
      </c>
      <c r="C185" s="7">
        <v>2015</v>
      </c>
      <c r="D185" s="9" t="s">
        <v>6</v>
      </c>
      <c r="E185" s="9" t="s">
        <v>299</v>
      </c>
      <c r="F185" s="112">
        <v>18.481120000000001</v>
      </c>
    </row>
    <row r="186" spans="1:6">
      <c r="A186" s="19" t="s">
        <v>22</v>
      </c>
      <c r="B186" s="19" t="s">
        <v>355</v>
      </c>
      <c r="C186" s="7">
        <v>2015</v>
      </c>
      <c r="D186" s="9" t="s">
        <v>6</v>
      </c>
      <c r="E186" s="9" t="s">
        <v>299</v>
      </c>
      <c r="F186" s="112">
        <v>11.94135</v>
      </c>
    </row>
    <row r="187" spans="1:6">
      <c r="A187" s="19" t="s">
        <v>23</v>
      </c>
      <c r="B187" s="19" t="s">
        <v>356</v>
      </c>
      <c r="C187" s="7">
        <v>2015</v>
      </c>
      <c r="D187" s="9" t="s">
        <v>6</v>
      </c>
      <c r="E187" s="9" t="s">
        <v>299</v>
      </c>
      <c r="F187" s="112">
        <v>47.223260000000003</v>
      </c>
    </row>
    <row r="188" spans="1:6">
      <c r="A188" s="19" t="s">
        <v>24</v>
      </c>
      <c r="B188" s="19" t="s">
        <v>357</v>
      </c>
      <c r="C188" s="7">
        <v>2015</v>
      </c>
      <c r="D188" s="9" t="s">
        <v>6</v>
      </c>
      <c r="E188" s="9" t="s">
        <v>299</v>
      </c>
      <c r="F188" s="112">
        <v>32.026679999999999</v>
      </c>
    </row>
    <row r="189" spans="1:6">
      <c r="A189" s="19" t="s">
        <v>25</v>
      </c>
      <c r="B189" s="19" t="s">
        <v>358</v>
      </c>
      <c r="C189" s="7">
        <v>2015</v>
      </c>
      <c r="D189" s="9" t="s">
        <v>6</v>
      </c>
      <c r="E189" s="9" t="s">
        <v>299</v>
      </c>
      <c r="F189" s="112">
        <v>23.31288</v>
      </c>
    </row>
    <row r="190" spans="1:6">
      <c r="A190" s="19" t="s">
        <v>26</v>
      </c>
      <c r="B190" s="19" t="s">
        <v>359</v>
      </c>
      <c r="C190" s="7">
        <v>2015</v>
      </c>
      <c r="D190" s="9" t="s">
        <v>6</v>
      </c>
      <c r="E190" s="9" t="s">
        <v>299</v>
      </c>
      <c r="F190" s="112">
        <v>23.621849999999998</v>
      </c>
    </row>
    <row r="191" spans="1:6">
      <c r="A191" s="19" t="s">
        <v>27</v>
      </c>
      <c r="B191" s="19" t="s">
        <v>360</v>
      </c>
      <c r="C191" s="7">
        <v>2015</v>
      </c>
      <c r="D191" s="9" t="s">
        <v>6</v>
      </c>
      <c r="E191" s="9" t="s">
        <v>299</v>
      </c>
      <c r="F191" s="112">
        <v>23.499919999999999</v>
      </c>
    </row>
    <row r="192" spans="1:6">
      <c r="A192" s="19" t="s">
        <v>28</v>
      </c>
      <c r="B192" s="19" t="s">
        <v>361</v>
      </c>
      <c r="C192" s="7">
        <v>2015</v>
      </c>
      <c r="D192" s="9" t="s">
        <v>6</v>
      </c>
      <c r="E192" s="9" t="s">
        <v>299</v>
      </c>
      <c r="F192" s="112">
        <v>31.951730000000001</v>
      </c>
    </row>
    <row r="193" spans="1:6">
      <c r="A193" s="19" t="s">
        <v>29</v>
      </c>
      <c r="B193" s="19" t="s">
        <v>362</v>
      </c>
      <c r="C193" s="7">
        <v>2015</v>
      </c>
      <c r="D193" s="9" t="s">
        <v>6</v>
      </c>
      <c r="E193" s="9" t="s">
        <v>299</v>
      </c>
      <c r="F193" s="112">
        <v>19.48612</v>
      </c>
    </row>
    <row r="194" spans="1:6">
      <c r="A194" s="19" t="s">
        <v>30</v>
      </c>
      <c r="B194" s="19" t="s">
        <v>363</v>
      </c>
      <c r="C194" s="7">
        <v>2015</v>
      </c>
      <c r="D194" s="9" t="s">
        <v>6</v>
      </c>
      <c r="E194" s="9" t="s">
        <v>299</v>
      </c>
      <c r="F194" s="112">
        <v>26.761399999999998</v>
      </c>
    </row>
    <row r="195" spans="1:6">
      <c r="A195" s="19" t="s">
        <v>31</v>
      </c>
      <c r="B195" s="19" t="s">
        <v>364</v>
      </c>
      <c r="C195" s="7">
        <v>2015</v>
      </c>
      <c r="D195" s="9" t="s">
        <v>6</v>
      </c>
      <c r="E195" s="9" t="s">
        <v>299</v>
      </c>
      <c r="F195" s="112">
        <v>11.840350000000001</v>
      </c>
    </row>
    <row r="196" spans="1:6">
      <c r="A196" s="19" t="s">
        <v>32</v>
      </c>
      <c r="B196" s="19" t="s">
        <v>365</v>
      </c>
      <c r="C196" s="7">
        <v>2015</v>
      </c>
      <c r="D196" s="9" t="s">
        <v>6</v>
      </c>
      <c r="E196" s="9" t="s">
        <v>299</v>
      </c>
      <c r="F196" s="112">
        <v>15.858930000000001</v>
      </c>
    </row>
    <row r="197" spans="1:6">
      <c r="A197" s="19" t="s">
        <v>33</v>
      </c>
      <c r="B197" s="19" t="s">
        <v>366</v>
      </c>
      <c r="C197" s="7">
        <v>2015</v>
      </c>
      <c r="D197" s="9" t="s">
        <v>6</v>
      </c>
      <c r="E197" s="9" t="s">
        <v>299</v>
      </c>
      <c r="F197" s="112">
        <v>32.230310000000003</v>
      </c>
    </row>
    <row r="198" spans="1:6">
      <c r="A198" s="19" t="s">
        <v>34</v>
      </c>
      <c r="B198" s="19" t="s">
        <v>367</v>
      </c>
      <c r="C198" s="7">
        <v>2015</v>
      </c>
      <c r="D198" s="9" t="s">
        <v>6</v>
      </c>
      <c r="E198" s="9" t="s">
        <v>299</v>
      </c>
      <c r="F198" s="112">
        <v>28.034490000000002</v>
      </c>
    </row>
    <row r="199" spans="1:6">
      <c r="A199" s="19" t="s">
        <v>35</v>
      </c>
      <c r="B199" s="19" t="s">
        <v>368</v>
      </c>
      <c r="C199" s="7">
        <v>2015</v>
      </c>
      <c r="D199" s="9" t="s">
        <v>6</v>
      </c>
      <c r="E199" s="9" t="s">
        <v>299</v>
      </c>
      <c r="F199" s="112">
        <v>25.814489999999999</v>
      </c>
    </row>
    <row r="200" spans="1:6">
      <c r="A200" s="20" t="s">
        <v>3</v>
      </c>
      <c r="B200" s="19" t="s">
        <v>336</v>
      </c>
      <c r="C200" s="7">
        <v>2016</v>
      </c>
      <c r="D200" s="9" t="s">
        <v>6</v>
      </c>
      <c r="E200" s="9" t="s">
        <v>299</v>
      </c>
      <c r="F200" s="111">
        <v>24.209599999999998</v>
      </c>
    </row>
    <row r="201" spans="1:6">
      <c r="A201" s="20" t="s">
        <v>4</v>
      </c>
      <c r="B201" s="19" t="s">
        <v>337</v>
      </c>
      <c r="C201" s="7">
        <v>2016</v>
      </c>
      <c r="D201" s="9" t="s">
        <v>6</v>
      </c>
      <c r="E201" s="9" t="s">
        <v>299</v>
      </c>
      <c r="F201" s="112">
        <v>19.401219999999999</v>
      </c>
    </row>
    <row r="202" spans="1:6">
      <c r="A202" s="19" t="s">
        <v>5</v>
      </c>
      <c r="B202" s="19" t="s">
        <v>338</v>
      </c>
      <c r="C202" s="7">
        <v>2016</v>
      </c>
      <c r="D202" s="9" t="s">
        <v>6</v>
      </c>
      <c r="E202" s="9" t="s">
        <v>299</v>
      </c>
      <c r="F202" s="112">
        <v>16.127490000000002</v>
      </c>
    </row>
    <row r="203" spans="1:6">
      <c r="A203" s="19" t="s">
        <v>6</v>
      </c>
      <c r="B203" s="19" t="s">
        <v>339</v>
      </c>
      <c r="C203" s="7">
        <v>2016</v>
      </c>
      <c r="D203" s="9" t="s">
        <v>6</v>
      </c>
      <c r="E203" s="9" t="s">
        <v>299</v>
      </c>
      <c r="F203" s="112">
        <v>22.34637</v>
      </c>
    </row>
    <row r="204" spans="1:6">
      <c r="A204" s="19" t="s">
        <v>7</v>
      </c>
      <c r="B204" s="19" t="s">
        <v>340</v>
      </c>
      <c r="C204" s="7">
        <v>2016</v>
      </c>
      <c r="D204" s="9" t="s">
        <v>6</v>
      </c>
      <c r="E204" s="9" t="s">
        <v>299</v>
      </c>
      <c r="F204" s="112">
        <v>28.809989999999999</v>
      </c>
    </row>
    <row r="205" spans="1:6">
      <c r="A205" s="19" t="s">
        <v>8</v>
      </c>
      <c r="B205" s="19" t="s">
        <v>341</v>
      </c>
      <c r="C205" s="7">
        <v>2016</v>
      </c>
      <c r="D205" s="9" t="s">
        <v>6</v>
      </c>
      <c r="E205" s="9" t="s">
        <v>299</v>
      </c>
      <c r="F205" s="112">
        <v>14.43247</v>
      </c>
    </row>
    <row r="206" spans="1:6">
      <c r="A206" s="19" t="s">
        <v>9</v>
      </c>
      <c r="B206" s="19" t="s">
        <v>342</v>
      </c>
      <c r="C206" s="7">
        <v>2016</v>
      </c>
      <c r="D206" s="9" t="s">
        <v>6</v>
      </c>
      <c r="E206" s="9" t="s">
        <v>299</v>
      </c>
      <c r="F206" s="112">
        <v>23.267050000000001</v>
      </c>
    </row>
    <row r="207" spans="1:6">
      <c r="A207" s="19" t="s">
        <v>10</v>
      </c>
      <c r="B207" s="19" t="s">
        <v>343</v>
      </c>
      <c r="C207" s="7">
        <v>2016</v>
      </c>
      <c r="D207" s="9" t="s">
        <v>6</v>
      </c>
      <c r="E207" s="9" t="s">
        <v>299</v>
      </c>
      <c r="F207" s="112">
        <v>41.327309999999997</v>
      </c>
    </row>
    <row r="208" spans="1:6">
      <c r="A208" s="19" t="s">
        <v>11</v>
      </c>
      <c r="B208" s="19" t="s">
        <v>344</v>
      </c>
      <c r="C208" s="7">
        <v>2016</v>
      </c>
      <c r="D208" s="9" t="s">
        <v>6</v>
      </c>
      <c r="E208" s="9" t="s">
        <v>299</v>
      </c>
      <c r="F208" s="112">
        <v>18.288160000000001</v>
      </c>
    </row>
    <row r="209" spans="1:6">
      <c r="A209" s="19" t="s">
        <v>12</v>
      </c>
      <c r="B209" s="19" t="s">
        <v>345</v>
      </c>
      <c r="C209" s="7">
        <v>2016</v>
      </c>
      <c r="D209" s="9" t="s">
        <v>6</v>
      </c>
      <c r="E209" s="9" t="s">
        <v>299</v>
      </c>
      <c r="F209" s="112">
        <v>13.442449999999999</v>
      </c>
    </row>
    <row r="210" spans="1:6">
      <c r="A210" s="19" t="s">
        <v>13</v>
      </c>
      <c r="B210" s="19" t="s">
        <v>346</v>
      </c>
      <c r="C210" s="7">
        <v>2016</v>
      </c>
      <c r="D210" s="9" t="s">
        <v>6</v>
      </c>
      <c r="E210" s="9" t="s">
        <v>299</v>
      </c>
      <c r="F210" s="112">
        <v>14.90704</v>
      </c>
    </row>
    <row r="211" spans="1:6">
      <c r="A211" s="19" t="s">
        <v>14</v>
      </c>
      <c r="B211" s="19" t="s">
        <v>347</v>
      </c>
      <c r="C211" s="7">
        <v>2016</v>
      </c>
      <c r="D211" s="9" t="s">
        <v>6</v>
      </c>
      <c r="E211" s="9" t="s">
        <v>299</v>
      </c>
      <c r="F211" s="112">
        <v>30.373860000000001</v>
      </c>
    </row>
    <row r="212" spans="1:6">
      <c r="A212" s="19" t="s">
        <v>15</v>
      </c>
      <c r="B212" s="19" t="s">
        <v>348</v>
      </c>
      <c r="C212" s="7">
        <v>2016</v>
      </c>
      <c r="D212" s="9" t="s">
        <v>6</v>
      </c>
      <c r="E212" s="9" t="s">
        <v>299</v>
      </c>
      <c r="F212" s="112">
        <v>38.285200000000003</v>
      </c>
    </row>
    <row r="213" spans="1:6">
      <c r="A213" s="19" t="s">
        <v>16</v>
      </c>
      <c r="B213" s="19" t="s">
        <v>349</v>
      </c>
      <c r="C213" s="7">
        <v>2016</v>
      </c>
      <c r="D213" s="9" t="s">
        <v>6</v>
      </c>
      <c r="E213" s="9" t="s">
        <v>299</v>
      </c>
      <c r="F213" s="112">
        <v>30.847750000000001</v>
      </c>
    </row>
    <row r="214" spans="1:6">
      <c r="A214" s="19" t="s">
        <v>17</v>
      </c>
      <c r="B214" s="19" t="s">
        <v>350</v>
      </c>
      <c r="C214" s="7">
        <v>2016</v>
      </c>
      <c r="D214" s="9" t="s">
        <v>6</v>
      </c>
      <c r="E214" s="9" t="s">
        <v>299</v>
      </c>
      <c r="F214" s="112">
        <v>20.489899999999999</v>
      </c>
    </row>
    <row r="215" spans="1:6">
      <c r="A215" s="19" t="s">
        <v>18</v>
      </c>
      <c r="B215" s="19" t="s">
        <v>351</v>
      </c>
      <c r="C215" s="7">
        <v>2016</v>
      </c>
      <c r="D215" s="9" t="s">
        <v>6</v>
      </c>
      <c r="E215" s="9" t="s">
        <v>299</v>
      </c>
      <c r="F215" s="112">
        <v>17.20224</v>
      </c>
    </row>
    <row r="216" spans="1:6">
      <c r="A216" s="19" t="s">
        <v>19</v>
      </c>
      <c r="B216" s="19" t="s">
        <v>352</v>
      </c>
      <c r="C216" s="7">
        <v>2016</v>
      </c>
      <c r="D216" s="9" t="s">
        <v>6</v>
      </c>
      <c r="E216" s="9" t="s">
        <v>299</v>
      </c>
      <c r="F216" s="112">
        <v>30.583500000000001</v>
      </c>
    </row>
    <row r="217" spans="1:6">
      <c r="A217" s="19" t="s">
        <v>20</v>
      </c>
      <c r="B217" s="19" t="s">
        <v>353</v>
      </c>
      <c r="C217" s="7">
        <v>2016</v>
      </c>
      <c r="D217" s="9" t="s">
        <v>6</v>
      </c>
      <c r="E217" s="9" t="s">
        <v>299</v>
      </c>
      <c r="F217" s="112">
        <v>25.534559999999999</v>
      </c>
    </row>
    <row r="218" spans="1:6">
      <c r="A218" s="19" t="s">
        <v>21</v>
      </c>
      <c r="B218" s="19" t="s">
        <v>354</v>
      </c>
      <c r="C218" s="7">
        <v>2016</v>
      </c>
      <c r="D218" s="9" t="s">
        <v>6</v>
      </c>
      <c r="E218" s="9" t="s">
        <v>299</v>
      </c>
      <c r="F218" s="112">
        <v>23.95337</v>
      </c>
    </row>
    <row r="219" spans="1:6">
      <c r="A219" s="19" t="s">
        <v>22</v>
      </c>
      <c r="B219" s="19" t="s">
        <v>355</v>
      </c>
      <c r="C219" s="7">
        <v>2016</v>
      </c>
      <c r="D219" s="9" t="s">
        <v>6</v>
      </c>
      <c r="E219" s="9" t="s">
        <v>299</v>
      </c>
      <c r="F219" s="112">
        <v>22.315799999999999</v>
      </c>
    </row>
    <row r="220" spans="1:6">
      <c r="A220" s="19" t="s">
        <v>23</v>
      </c>
      <c r="B220" s="19" t="s">
        <v>356</v>
      </c>
      <c r="C220" s="7">
        <v>2016</v>
      </c>
      <c r="D220" s="9" t="s">
        <v>6</v>
      </c>
      <c r="E220" s="9" t="s">
        <v>299</v>
      </c>
      <c r="F220" s="112">
        <v>41.46754</v>
      </c>
    </row>
    <row r="221" spans="1:6">
      <c r="A221" s="19" t="s">
        <v>24</v>
      </c>
      <c r="B221" s="19" t="s">
        <v>357</v>
      </c>
      <c r="C221" s="7">
        <v>2016</v>
      </c>
      <c r="D221" s="9" t="s">
        <v>6</v>
      </c>
      <c r="E221" s="9" t="s">
        <v>299</v>
      </c>
      <c r="F221" s="112">
        <v>31.188580000000002</v>
      </c>
    </row>
    <row r="222" spans="1:6">
      <c r="A222" s="19" t="s">
        <v>25</v>
      </c>
      <c r="B222" s="19" t="s">
        <v>358</v>
      </c>
      <c r="C222" s="7">
        <v>2016</v>
      </c>
      <c r="D222" s="9" t="s">
        <v>6</v>
      </c>
      <c r="E222" s="9" t="s">
        <v>299</v>
      </c>
      <c r="F222" s="112">
        <v>25.48556</v>
      </c>
    </row>
    <row r="223" spans="1:6">
      <c r="A223" s="19" t="s">
        <v>26</v>
      </c>
      <c r="B223" s="19" t="s">
        <v>359</v>
      </c>
      <c r="C223" s="7">
        <v>2016</v>
      </c>
      <c r="D223" s="9" t="s">
        <v>6</v>
      </c>
      <c r="E223" s="9" t="s">
        <v>299</v>
      </c>
      <c r="F223" s="112">
        <v>19.206679999999999</v>
      </c>
    </row>
    <row r="224" spans="1:6">
      <c r="A224" s="19" t="s">
        <v>27</v>
      </c>
      <c r="B224" s="19" t="s">
        <v>360</v>
      </c>
      <c r="C224" s="7">
        <v>2016</v>
      </c>
      <c r="D224" s="9" t="s">
        <v>6</v>
      </c>
      <c r="E224" s="9" t="s">
        <v>299</v>
      </c>
      <c r="F224" s="112">
        <v>29.965810000000001</v>
      </c>
    </row>
    <row r="225" spans="1:6">
      <c r="A225" s="19" t="s">
        <v>28</v>
      </c>
      <c r="B225" s="19" t="s">
        <v>361</v>
      </c>
      <c r="C225" s="7">
        <v>2016</v>
      </c>
      <c r="D225" s="9" t="s">
        <v>6</v>
      </c>
      <c r="E225" s="9" t="s">
        <v>299</v>
      </c>
      <c r="F225" s="112">
        <v>21.199159999999999</v>
      </c>
    </row>
    <row r="226" spans="1:6">
      <c r="A226" s="19" t="s">
        <v>29</v>
      </c>
      <c r="B226" s="19" t="s">
        <v>362</v>
      </c>
      <c r="C226" s="7">
        <v>2016</v>
      </c>
      <c r="D226" s="9" t="s">
        <v>6</v>
      </c>
      <c r="E226" s="9" t="s">
        <v>299</v>
      </c>
      <c r="F226" s="112">
        <v>18.07423</v>
      </c>
    </row>
    <row r="227" spans="1:6">
      <c r="A227" s="19" t="s">
        <v>30</v>
      </c>
      <c r="B227" s="19" t="s">
        <v>363</v>
      </c>
      <c r="C227" s="7">
        <v>2016</v>
      </c>
      <c r="D227" s="9" t="s">
        <v>6</v>
      </c>
      <c r="E227" s="9" t="s">
        <v>299</v>
      </c>
      <c r="F227" s="112">
        <v>24.981110000000001</v>
      </c>
    </row>
    <row r="228" spans="1:6">
      <c r="A228" s="19" t="s">
        <v>31</v>
      </c>
      <c r="B228" s="19" t="s">
        <v>364</v>
      </c>
      <c r="C228" s="7">
        <v>2016</v>
      </c>
      <c r="D228" s="9" t="s">
        <v>6</v>
      </c>
      <c r="E228" s="9" t="s">
        <v>299</v>
      </c>
      <c r="F228" s="112">
        <v>20.89594</v>
      </c>
    </row>
    <row r="229" spans="1:6">
      <c r="A229" s="19" t="s">
        <v>32</v>
      </c>
      <c r="B229" s="19" t="s">
        <v>365</v>
      </c>
      <c r="C229" s="7">
        <v>2016</v>
      </c>
      <c r="D229" s="9" t="s">
        <v>6</v>
      </c>
      <c r="E229" s="9" t="s">
        <v>299</v>
      </c>
      <c r="F229" s="112">
        <v>24.08465</v>
      </c>
    </row>
    <row r="230" spans="1:6">
      <c r="A230" s="19" t="s">
        <v>33</v>
      </c>
      <c r="B230" s="19" t="s">
        <v>366</v>
      </c>
      <c r="C230" s="7">
        <v>2016</v>
      </c>
      <c r="D230" s="9" t="s">
        <v>6</v>
      </c>
      <c r="E230" s="9" t="s">
        <v>299</v>
      </c>
      <c r="F230" s="112">
        <v>27.943909999999999</v>
      </c>
    </row>
    <row r="231" spans="1:6">
      <c r="A231" s="19" t="s">
        <v>34</v>
      </c>
      <c r="B231" s="19" t="s">
        <v>367</v>
      </c>
      <c r="C231" s="7">
        <v>2016</v>
      </c>
      <c r="D231" s="9" t="s">
        <v>6</v>
      </c>
      <c r="E231" s="9" t="s">
        <v>299</v>
      </c>
      <c r="F231" s="112">
        <v>27.778690000000001</v>
      </c>
    </row>
    <row r="232" spans="1:6">
      <c r="A232" s="19" t="s">
        <v>35</v>
      </c>
      <c r="B232" s="19" t="s">
        <v>368</v>
      </c>
      <c r="C232" s="7">
        <v>2016</v>
      </c>
      <c r="D232" s="9" t="s">
        <v>6</v>
      </c>
      <c r="E232" s="9" t="s">
        <v>299</v>
      </c>
      <c r="F232" s="112">
        <v>23.993020000000001</v>
      </c>
    </row>
    <row r="233" spans="1:6">
      <c r="A233" s="20" t="s">
        <v>3</v>
      </c>
      <c r="B233" s="19" t="s">
        <v>336</v>
      </c>
      <c r="C233" s="7">
        <v>2018</v>
      </c>
      <c r="D233" s="9" t="s">
        <v>6</v>
      </c>
      <c r="E233" s="9" t="s">
        <v>299</v>
      </c>
      <c r="F233" s="111">
        <v>22.522200000000002</v>
      </c>
    </row>
    <row r="234" spans="1:6">
      <c r="A234" s="20" t="s">
        <v>4</v>
      </c>
      <c r="B234" s="19" t="s">
        <v>337</v>
      </c>
      <c r="C234" s="7">
        <v>2018</v>
      </c>
      <c r="D234" s="9" t="s">
        <v>6</v>
      </c>
      <c r="E234" s="9" t="s">
        <v>299</v>
      </c>
      <c r="F234" s="112">
        <v>17.35097</v>
      </c>
    </row>
    <row r="235" spans="1:6">
      <c r="A235" s="19" t="s">
        <v>5</v>
      </c>
      <c r="B235" s="19" t="s">
        <v>338</v>
      </c>
      <c r="C235" s="7">
        <v>2018</v>
      </c>
      <c r="D235" s="9" t="s">
        <v>6</v>
      </c>
      <c r="E235" s="9" t="s">
        <v>299</v>
      </c>
      <c r="F235" s="112">
        <v>16.36795</v>
      </c>
    </row>
    <row r="236" spans="1:6">
      <c r="A236" s="19" t="s">
        <v>6</v>
      </c>
      <c r="B236" s="19" t="s">
        <v>339</v>
      </c>
      <c r="C236" s="7">
        <v>2018</v>
      </c>
      <c r="D236" s="9" t="s">
        <v>6</v>
      </c>
      <c r="E236" s="9" t="s">
        <v>299</v>
      </c>
      <c r="F236" s="112">
        <v>14.44171</v>
      </c>
    </row>
    <row r="237" spans="1:6">
      <c r="A237" s="19" t="s">
        <v>7</v>
      </c>
      <c r="B237" s="19" t="s">
        <v>340</v>
      </c>
      <c r="C237" s="7">
        <v>2018</v>
      </c>
      <c r="D237" s="9" t="s">
        <v>6</v>
      </c>
      <c r="E237" s="9" t="s">
        <v>299</v>
      </c>
      <c r="F237" s="112">
        <v>27.567360000000001</v>
      </c>
    </row>
    <row r="238" spans="1:6">
      <c r="A238" s="19" t="s">
        <v>8</v>
      </c>
      <c r="B238" s="19" t="s">
        <v>341</v>
      </c>
      <c r="C238" s="7">
        <v>2018</v>
      </c>
      <c r="D238" s="9" t="s">
        <v>6</v>
      </c>
      <c r="E238" s="9" t="s">
        <v>299</v>
      </c>
      <c r="F238" s="112">
        <v>13.60121</v>
      </c>
    </row>
    <row r="239" spans="1:6">
      <c r="A239" s="19" t="s">
        <v>9</v>
      </c>
      <c r="B239" s="19" t="s">
        <v>342</v>
      </c>
      <c r="C239" s="7">
        <v>2018</v>
      </c>
      <c r="D239" s="9" t="s">
        <v>6</v>
      </c>
      <c r="E239" s="9" t="s">
        <v>299</v>
      </c>
      <c r="F239" s="112">
        <v>21.484030000000001</v>
      </c>
    </row>
    <row r="240" spans="1:6">
      <c r="A240" s="19" t="s">
        <v>10</v>
      </c>
      <c r="B240" s="19" t="s">
        <v>343</v>
      </c>
      <c r="C240" s="7">
        <v>2018</v>
      </c>
      <c r="D240" s="9" t="s">
        <v>6</v>
      </c>
      <c r="E240" s="9" t="s">
        <v>299</v>
      </c>
      <c r="F240" s="112">
        <v>34.096150000000002</v>
      </c>
    </row>
    <row r="241" spans="1:6">
      <c r="A241" s="19" t="s">
        <v>11</v>
      </c>
      <c r="B241" s="19" t="s">
        <v>344</v>
      </c>
      <c r="C241" s="7">
        <v>2018</v>
      </c>
      <c r="D241" s="9" t="s">
        <v>6</v>
      </c>
      <c r="E241" s="9" t="s">
        <v>299</v>
      </c>
      <c r="F241" s="112">
        <v>12.153930000000001</v>
      </c>
    </row>
    <row r="242" spans="1:6">
      <c r="A242" s="19" t="s">
        <v>12</v>
      </c>
      <c r="B242" s="19" t="s">
        <v>345</v>
      </c>
      <c r="C242" s="7">
        <v>2018</v>
      </c>
      <c r="D242" s="9" t="s">
        <v>6</v>
      </c>
      <c r="E242" s="9" t="s">
        <v>299</v>
      </c>
      <c r="F242" s="112">
        <v>10.24977</v>
      </c>
    </row>
    <row r="243" spans="1:6">
      <c r="A243" s="19" t="s">
        <v>13</v>
      </c>
      <c r="B243" s="19" t="s">
        <v>346</v>
      </c>
      <c r="C243" s="7">
        <v>2018</v>
      </c>
      <c r="D243" s="9" t="s">
        <v>6</v>
      </c>
      <c r="E243" s="9" t="s">
        <v>299</v>
      </c>
      <c r="F243" s="112">
        <v>16.617229999999999</v>
      </c>
    </row>
    <row r="244" spans="1:6">
      <c r="A244" s="19" t="s">
        <v>14</v>
      </c>
      <c r="B244" s="19" t="s">
        <v>347</v>
      </c>
      <c r="C244" s="7">
        <v>2018</v>
      </c>
      <c r="D244" s="9" t="s">
        <v>6</v>
      </c>
      <c r="E244" s="9" t="s">
        <v>299</v>
      </c>
      <c r="F244" s="112">
        <v>29.617190000000001</v>
      </c>
    </row>
    <row r="245" spans="1:6">
      <c r="A245" s="19" t="s">
        <v>15</v>
      </c>
      <c r="B245" s="19" t="s">
        <v>348</v>
      </c>
      <c r="C245" s="7">
        <v>2018</v>
      </c>
      <c r="D245" s="9" t="s">
        <v>6</v>
      </c>
      <c r="E245" s="9" t="s">
        <v>299</v>
      </c>
      <c r="F245" s="112">
        <v>37.375210000000003</v>
      </c>
    </row>
    <row r="246" spans="1:6">
      <c r="A246" s="19" t="s">
        <v>16</v>
      </c>
      <c r="B246" s="19" t="s">
        <v>349</v>
      </c>
      <c r="C246" s="7">
        <v>2018</v>
      </c>
      <c r="D246" s="9" t="s">
        <v>6</v>
      </c>
      <c r="E246" s="9" t="s">
        <v>299</v>
      </c>
      <c r="F246" s="112">
        <v>26.271229999999999</v>
      </c>
    </row>
    <row r="247" spans="1:6">
      <c r="A247" s="19" t="s">
        <v>17</v>
      </c>
      <c r="B247" s="19" t="s">
        <v>350</v>
      </c>
      <c r="C247" s="7">
        <v>2018</v>
      </c>
      <c r="D247" s="9" t="s">
        <v>6</v>
      </c>
      <c r="E247" s="9" t="s">
        <v>299</v>
      </c>
      <c r="F247" s="112">
        <v>19.988350000000001</v>
      </c>
    </row>
    <row r="248" spans="1:6">
      <c r="A248" s="19" t="s">
        <v>18</v>
      </c>
      <c r="B248" s="19" t="s">
        <v>351</v>
      </c>
      <c r="C248" s="7">
        <v>2018</v>
      </c>
      <c r="D248" s="9" t="s">
        <v>6</v>
      </c>
      <c r="E248" s="9" t="s">
        <v>299</v>
      </c>
      <c r="F248" s="112">
        <v>17.583189999999998</v>
      </c>
    </row>
    <row r="249" spans="1:6">
      <c r="A249" s="19" t="s">
        <v>19</v>
      </c>
      <c r="B249" s="19" t="s">
        <v>352</v>
      </c>
      <c r="C249" s="7">
        <v>2018</v>
      </c>
      <c r="D249" s="9" t="s">
        <v>6</v>
      </c>
      <c r="E249" s="9" t="s">
        <v>299</v>
      </c>
      <c r="F249" s="112">
        <v>24.679030000000001</v>
      </c>
    </row>
    <row r="250" spans="1:6">
      <c r="A250" s="19" t="s">
        <v>20</v>
      </c>
      <c r="B250" s="19" t="s">
        <v>353</v>
      </c>
      <c r="C250" s="7">
        <v>2018</v>
      </c>
      <c r="D250" s="9" t="s">
        <v>6</v>
      </c>
      <c r="E250" s="9" t="s">
        <v>299</v>
      </c>
      <c r="F250" s="112">
        <v>23.222149999999999</v>
      </c>
    </row>
    <row r="251" spans="1:6">
      <c r="A251" s="19" t="s">
        <v>21</v>
      </c>
      <c r="B251" s="19" t="s">
        <v>354</v>
      </c>
      <c r="C251" s="7">
        <v>2018</v>
      </c>
      <c r="D251" s="9" t="s">
        <v>6</v>
      </c>
      <c r="E251" s="9" t="s">
        <v>299</v>
      </c>
      <c r="F251" s="112">
        <v>21.55162</v>
      </c>
    </row>
    <row r="252" spans="1:6">
      <c r="A252" s="19" t="s">
        <v>22</v>
      </c>
      <c r="B252" s="19" t="s">
        <v>355</v>
      </c>
      <c r="C252" s="7">
        <v>2018</v>
      </c>
      <c r="D252" s="9" t="s">
        <v>6</v>
      </c>
      <c r="E252" s="9" t="s">
        <v>299</v>
      </c>
      <c r="F252" s="112">
        <v>13.914709999999999</v>
      </c>
    </row>
    <row r="253" spans="1:6">
      <c r="A253" s="19" t="s">
        <v>23</v>
      </c>
      <c r="B253" s="19" t="s">
        <v>356</v>
      </c>
      <c r="C253" s="7">
        <v>2018</v>
      </c>
      <c r="D253" s="9" t="s">
        <v>6</v>
      </c>
      <c r="E253" s="9" t="s">
        <v>299</v>
      </c>
      <c r="F253" s="112">
        <v>38.793289999999999</v>
      </c>
    </row>
    <row r="254" spans="1:6">
      <c r="A254" s="19" t="s">
        <v>24</v>
      </c>
      <c r="B254" s="19" t="s">
        <v>357</v>
      </c>
      <c r="C254" s="7">
        <v>2018</v>
      </c>
      <c r="D254" s="9" t="s">
        <v>6</v>
      </c>
      <c r="E254" s="9" t="s">
        <v>299</v>
      </c>
      <c r="F254" s="112">
        <v>21.81559</v>
      </c>
    </row>
    <row r="255" spans="1:6">
      <c r="A255" s="19" t="s">
        <v>25</v>
      </c>
      <c r="B255" s="19" t="s">
        <v>358</v>
      </c>
      <c r="C255" s="7">
        <v>2018</v>
      </c>
      <c r="D255" s="9" t="s">
        <v>6</v>
      </c>
      <c r="E255" s="9" t="s">
        <v>299</v>
      </c>
      <c r="F255" s="112">
        <v>28.163689999999999</v>
      </c>
    </row>
    <row r="256" spans="1:6">
      <c r="A256" s="19" t="s">
        <v>26</v>
      </c>
      <c r="B256" s="19" t="s">
        <v>359</v>
      </c>
      <c r="C256" s="7">
        <v>2018</v>
      </c>
      <c r="D256" s="9" t="s">
        <v>6</v>
      </c>
      <c r="E256" s="9" t="s">
        <v>299</v>
      </c>
      <c r="F256" s="112">
        <v>24.823740000000001</v>
      </c>
    </row>
    <row r="257" spans="1:6">
      <c r="A257" s="19" t="s">
        <v>27</v>
      </c>
      <c r="B257" s="19" t="s">
        <v>360</v>
      </c>
      <c r="C257" s="7">
        <v>2018</v>
      </c>
      <c r="D257" s="9" t="s">
        <v>6</v>
      </c>
      <c r="E257" s="9" t="s">
        <v>299</v>
      </c>
      <c r="F257" s="112">
        <v>25.236070000000002</v>
      </c>
    </row>
    <row r="258" spans="1:6">
      <c r="A258" s="19" t="s">
        <v>28</v>
      </c>
      <c r="B258" s="19" t="s">
        <v>361</v>
      </c>
      <c r="C258" s="7">
        <v>2018</v>
      </c>
      <c r="D258" s="9" t="s">
        <v>6</v>
      </c>
      <c r="E258" s="9" t="s">
        <v>299</v>
      </c>
      <c r="F258" s="112">
        <v>21.211300000000001</v>
      </c>
    </row>
    <row r="259" spans="1:6">
      <c r="A259" s="19" t="s">
        <v>29</v>
      </c>
      <c r="B259" s="19" t="s">
        <v>362</v>
      </c>
      <c r="C259" s="7">
        <v>2018</v>
      </c>
      <c r="D259" s="9" t="s">
        <v>6</v>
      </c>
      <c r="E259" s="9" t="s">
        <v>299</v>
      </c>
      <c r="F259" s="112">
        <v>15.84041</v>
      </c>
    </row>
    <row r="260" spans="1:6">
      <c r="A260" s="19" t="s">
        <v>30</v>
      </c>
      <c r="B260" s="19" t="s">
        <v>363</v>
      </c>
      <c r="C260" s="7">
        <v>2018</v>
      </c>
      <c r="D260" s="9" t="s">
        <v>6</v>
      </c>
      <c r="E260" s="9" t="s">
        <v>299</v>
      </c>
      <c r="F260" s="112">
        <v>27.489159999999998</v>
      </c>
    </row>
    <row r="261" spans="1:6">
      <c r="A261" s="19" t="s">
        <v>31</v>
      </c>
      <c r="B261" s="19" t="s">
        <v>364</v>
      </c>
      <c r="C261" s="7">
        <v>2018</v>
      </c>
      <c r="D261" s="9" t="s">
        <v>6</v>
      </c>
      <c r="E261" s="9" t="s">
        <v>299</v>
      </c>
      <c r="F261" s="112">
        <v>20.003170000000001</v>
      </c>
    </row>
    <row r="262" spans="1:6">
      <c r="A262" s="19" t="s">
        <v>32</v>
      </c>
      <c r="B262" s="19" t="s">
        <v>365</v>
      </c>
      <c r="C262" s="7">
        <v>2018</v>
      </c>
      <c r="D262" s="9" t="s">
        <v>6</v>
      </c>
      <c r="E262" s="9" t="s">
        <v>299</v>
      </c>
      <c r="F262" s="112">
        <v>18.185849999999999</v>
      </c>
    </row>
    <row r="263" spans="1:6">
      <c r="A263" s="19" t="s">
        <v>33</v>
      </c>
      <c r="B263" s="19" t="s">
        <v>366</v>
      </c>
      <c r="C263" s="7">
        <v>2018</v>
      </c>
      <c r="D263" s="9" t="s">
        <v>6</v>
      </c>
      <c r="E263" s="9" t="s">
        <v>299</v>
      </c>
      <c r="F263" s="112">
        <v>29.430530000000001</v>
      </c>
    </row>
    <row r="264" spans="1:6">
      <c r="A264" s="19" t="s">
        <v>34</v>
      </c>
      <c r="B264" s="19" t="s">
        <v>367</v>
      </c>
      <c r="C264" s="7">
        <v>2018</v>
      </c>
      <c r="D264" s="9" t="s">
        <v>6</v>
      </c>
      <c r="E264" s="9" t="s">
        <v>299</v>
      </c>
      <c r="F264" s="112">
        <v>27.984870000000001</v>
      </c>
    </row>
    <row r="265" spans="1:6">
      <c r="A265" s="19" t="s">
        <v>35</v>
      </c>
      <c r="B265" s="19" t="s">
        <v>368</v>
      </c>
      <c r="C265" s="7">
        <v>2018</v>
      </c>
      <c r="D265" s="9" t="s">
        <v>6</v>
      </c>
      <c r="E265" s="9" t="s">
        <v>299</v>
      </c>
      <c r="F265" s="112">
        <v>21.563120000000001</v>
      </c>
    </row>
    <row r="266" spans="1:6">
      <c r="A266" s="20" t="s">
        <v>3</v>
      </c>
      <c r="B266" s="19" t="s">
        <v>336</v>
      </c>
      <c r="C266" s="7">
        <v>2020</v>
      </c>
      <c r="D266" s="9" t="s">
        <v>6</v>
      </c>
      <c r="E266" s="9" t="s">
        <v>299</v>
      </c>
      <c r="F266" s="111">
        <v>18.37987</v>
      </c>
    </row>
    <row r="267" spans="1:6">
      <c r="A267" s="20" t="s">
        <v>4</v>
      </c>
      <c r="B267" s="19" t="s">
        <v>337</v>
      </c>
      <c r="C267" s="7">
        <v>2020</v>
      </c>
      <c r="D267" s="9" t="s">
        <v>6</v>
      </c>
      <c r="E267" s="9" t="s">
        <v>299</v>
      </c>
      <c r="F267" s="112">
        <v>10.59939</v>
      </c>
    </row>
    <row r="268" spans="1:6">
      <c r="A268" s="19" t="s">
        <v>5</v>
      </c>
      <c r="B268" s="19" t="s">
        <v>338</v>
      </c>
      <c r="C268" s="7">
        <v>2020</v>
      </c>
      <c r="D268" s="9" t="s">
        <v>6</v>
      </c>
      <c r="E268" s="9" t="s">
        <v>299</v>
      </c>
      <c r="F268" s="112">
        <v>7.4217449999999996</v>
      </c>
    </row>
    <row r="269" spans="1:6">
      <c r="A269" s="19" t="s">
        <v>6</v>
      </c>
      <c r="B269" s="19" t="s">
        <v>339</v>
      </c>
      <c r="C269" s="7">
        <v>2020</v>
      </c>
      <c r="D269" s="9" t="s">
        <v>6</v>
      </c>
      <c r="E269" s="9" t="s">
        <v>299</v>
      </c>
      <c r="F269" s="112">
        <v>13.81789</v>
      </c>
    </row>
    <row r="270" spans="1:6">
      <c r="A270" s="19" t="s">
        <v>7</v>
      </c>
      <c r="B270" s="19" t="s">
        <v>340</v>
      </c>
      <c r="C270" s="7">
        <v>2020</v>
      </c>
      <c r="D270" s="9" t="s">
        <v>6</v>
      </c>
      <c r="E270" s="9" t="s">
        <v>299</v>
      </c>
      <c r="F270" s="112">
        <v>19.424859999999999</v>
      </c>
    </row>
    <row r="271" spans="1:6">
      <c r="A271" s="19" t="s">
        <v>8</v>
      </c>
      <c r="B271" s="19" t="s">
        <v>341</v>
      </c>
      <c r="C271" s="7">
        <v>2020</v>
      </c>
      <c r="D271" s="9" t="s">
        <v>6</v>
      </c>
      <c r="E271" s="9" t="s">
        <v>299</v>
      </c>
      <c r="F271" s="112">
        <v>10.36337</v>
      </c>
    </row>
    <row r="272" spans="1:6">
      <c r="A272" s="19" t="s">
        <v>9</v>
      </c>
      <c r="B272" s="19" t="s">
        <v>342</v>
      </c>
      <c r="C272" s="7">
        <v>2020</v>
      </c>
      <c r="D272" s="9" t="s">
        <v>6</v>
      </c>
      <c r="E272" s="9" t="s">
        <v>299</v>
      </c>
      <c r="F272" s="112">
        <v>13.543430000000001</v>
      </c>
    </row>
    <row r="273" spans="1:6">
      <c r="A273" s="19" t="s">
        <v>10</v>
      </c>
      <c r="B273" s="19" t="s">
        <v>343</v>
      </c>
      <c r="C273" s="7">
        <v>2020</v>
      </c>
      <c r="D273" s="9" t="s">
        <v>6</v>
      </c>
      <c r="E273" s="9" t="s">
        <v>299</v>
      </c>
      <c r="F273" s="112">
        <v>31.465119999999999</v>
      </c>
    </row>
    <row r="274" spans="1:6">
      <c r="A274" s="19" t="s">
        <v>11</v>
      </c>
      <c r="B274" s="19" t="s">
        <v>344</v>
      </c>
      <c r="C274" s="7">
        <v>2020</v>
      </c>
      <c r="D274" s="9" t="s">
        <v>6</v>
      </c>
      <c r="E274" s="9" t="s">
        <v>299</v>
      </c>
      <c r="F274" s="112">
        <v>10.5769</v>
      </c>
    </row>
    <row r="275" spans="1:6">
      <c r="A275" s="19" t="s">
        <v>12</v>
      </c>
      <c r="B275" s="19" t="s">
        <v>345</v>
      </c>
      <c r="C275" s="7">
        <v>2020</v>
      </c>
      <c r="D275" s="9" t="s">
        <v>6</v>
      </c>
      <c r="E275" s="9" t="s">
        <v>299</v>
      </c>
      <c r="F275" s="112">
        <v>10.468830000000001</v>
      </c>
    </row>
    <row r="276" spans="1:6">
      <c r="A276" s="19" t="s">
        <v>13</v>
      </c>
      <c r="B276" s="19" t="s">
        <v>346</v>
      </c>
      <c r="C276" s="7">
        <v>2020</v>
      </c>
      <c r="D276" s="9" t="s">
        <v>6</v>
      </c>
      <c r="E276" s="9" t="s">
        <v>299</v>
      </c>
      <c r="F276" s="112">
        <v>10.99206</v>
      </c>
    </row>
    <row r="277" spans="1:6">
      <c r="A277" s="19" t="s">
        <v>14</v>
      </c>
      <c r="B277" s="19" t="s">
        <v>347</v>
      </c>
      <c r="C277" s="7">
        <v>2020</v>
      </c>
      <c r="D277" s="9" t="s">
        <v>6</v>
      </c>
      <c r="E277" s="9" t="s">
        <v>299</v>
      </c>
      <c r="F277" s="112">
        <v>26.39978</v>
      </c>
    </row>
    <row r="278" spans="1:6">
      <c r="A278" s="19" t="s">
        <v>15</v>
      </c>
      <c r="B278" s="19" t="s">
        <v>348</v>
      </c>
      <c r="C278" s="7">
        <v>2020</v>
      </c>
      <c r="D278" s="9" t="s">
        <v>6</v>
      </c>
      <c r="E278" s="9" t="s">
        <v>299</v>
      </c>
      <c r="F278" s="112">
        <v>34.771810000000002</v>
      </c>
    </row>
    <row r="279" spans="1:6">
      <c r="A279" s="19" t="s">
        <v>16</v>
      </c>
      <c r="B279" s="19" t="s">
        <v>349</v>
      </c>
      <c r="C279" s="7">
        <v>2020</v>
      </c>
      <c r="D279" s="9" t="s">
        <v>6</v>
      </c>
      <c r="E279" s="9" t="s">
        <v>299</v>
      </c>
      <c r="F279" s="112">
        <v>22.537960000000002</v>
      </c>
    </row>
    <row r="280" spans="1:6">
      <c r="A280" s="19" t="s">
        <v>17</v>
      </c>
      <c r="B280" s="19" t="s">
        <v>350</v>
      </c>
      <c r="C280" s="7">
        <v>2020</v>
      </c>
      <c r="D280" s="9" t="s">
        <v>6</v>
      </c>
      <c r="E280" s="9" t="s">
        <v>299</v>
      </c>
      <c r="F280" s="112">
        <v>13.85674</v>
      </c>
    </row>
    <row r="281" spans="1:6">
      <c r="A281" s="19" t="s">
        <v>18</v>
      </c>
      <c r="B281" s="19" t="s">
        <v>351</v>
      </c>
      <c r="C281" s="7">
        <v>2020</v>
      </c>
      <c r="D281" s="9" t="s">
        <v>6</v>
      </c>
      <c r="E281" s="9" t="s">
        <v>299</v>
      </c>
      <c r="F281" s="112">
        <v>13.542310000000001</v>
      </c>
    </row>
    <row r="282" spans="1:6">
      <c r="A282" s="19" t="s">
        <v>19</v>
      </c>
      <c r="B282" s="19" t="s">
        <v>352</v>
      </c>
      <c r="C282" s="7">
        <v>2020</v>
      </c>
      <c r="D282" s="9" t="s">
        <v>6</v>
      </c>
      <c r="E282" s="9" t="s">
        <v>299</v>
      </c>
      <c r="F282" s="112">
        <v>22.161660000000001</v>
      </c>
    </row>
    <row r="283" spans="1:6">
      <c r="A283" s="19" t="s">
        <v>20</v>
      </c>
      <c r="B283" s="19" t="s">
        <v>353</v>
      </c>
      <c r="C283" s="7">
        <v>2020</v>
      </c>
      <c r="D283" s="9" t="s">
        <v>6</v>
      </c>
      <c r="E283" s="9" t="s">
        <v>299</v>
      </c>
      <c r="F283" s="112">
        <v>18.429500000000001</v>
      </c>
    </row>
    <row r="284" spans="1:6">
      <c r="A284" s="19" t="s">
        <v>21</v>
      </c>
      <c r="B284" s="19" t="s">
        <v>354</v>
      </c>
      <c r="C284" s="7">
        <v>2020</v>
      </c>
      <c r="D284" s="9" t="s">
        <v>6</v>
      </c>
      <c r="E284" s="9" t="s">
        <v>299</v>
      </c>
      <c r="F284" s="112">
        <v>15.84736</v>
      </c>
    </row>
    <row r="285" spans="1:6">
      <c r="A285" s="19" t="s">
        <v>22</v>
      </c>
      <c r="B285" s="19" t="s">
        <v>355</v>
      </c>
      <c r="C285" s="7">
        <v>2020</v>
      </c>
      <c r="D285" s="9" t="s">
        <v>6</v>
      </c>
      <c r="E285" s="9" t="s">
        <v>299</v>
      </c>
      <c r="F285" s="112">
        <v>8.6131159999999998</v>
      </c>
    </row>
    <row r="286" spans="1:6">
      <c r="A286" s="19" t="s">
        <v>23</v>
      </c>
      <c r="B286" s="19" t="s">
        <v>356</v>
      </c>
      <c r="C286" s="7">
        <v>2020</v>
      </c>
      <c r="D286" s="9" t="s">
        <v>6</v>
      </c>
      <c r="E286" s="9" t="s">
        <v>299</v>
      </c>
      <c r="F286" s="112">
        <v>34.547730000000001</v>
      </c>
    </row>
    <row r="287" spans="1:6">
      <c r="A287" s="19" t="s">
        <v>24</v>
      </c>
      <c r="B287" s="19" t="s">
        <v>357</v>
      </c>
      <c r="C287" s="7">
        <v>2020</v>
      </c>
      <c r="D287" s="9" t="s">
        <v>6</v>
      </c>
      <c r="E287" s="9" t="s">
        <v>299</v>
      </c>
      <c r="F287" s="112">
        <v>25.190539999999999</v>
      </c>
    </row>
    <row r="288" spans="1:6">
      <c r="A288" s="19" t="s">
        <v>25</v>
      </c>
      <c r="B288" s="19" t="s">
        <v>358</v>
      </c>
      <c r="C288" s="7">
        <v>2020</v>
      </c>
      <c r="D288" s="9" t="s">
        <v>6</v>
      </c>
      <c r="E288" s="9" t="s">
        <v>299</v>
      </c>
      <c r="F288" s="112">
        <v>19.74239</v>
      </c>
    </row>
    <row r="289" spans="1:6">
      <c r="A289" s="19" t="s">
        <v>26</v>
      </c>
      <c r="B289" s="19" t="s">
        <v>359</v>
      </c>
      <c r="C289" s="7">
        <v>2020</v>
      </c>
      <c r="D289" s="9" t="s">
        <v>6</v>
      </c>
      <c r="E289" s="9" t="s">
        <v>299</v>
      </c>
      <c r="F289" s="112">
        <v>17.9803</v>
      </c>
    </row>
    <row r="290" spans="1:6">
      <c r="A290" s="19" t="s">
        <v>27</v>
      </c>
      <c r="B290" s="19" t="s">
        <v>360</v>
      </c>
      <c r="C290" s="7">
        <v>2020</v>
      </c>
      <c r="D290" s="9" t="s">
        <v>6</v>
      </c>
      <c r="E290" s="9" t="s">
        <v>299</v>
      </c>
      <c r="F290" s="112">
        <v>21.211790000000001</v>
      </c>
    </row>
    <row r="291" spans="1:6">
      <c r="A291" s="19" t="s">
        <v>28</v>
      </c>
      <c r="B291" s="19" t="s">
        <v>361</v>
      </c>
      <c r="C291" s="7">
        <v>2020</v>
      </c>
      <c r="D291" s="9" t="s">
        <v>6</v>
      </c>
      <c r="E291" s="9" t="s">
        <v>299</v>
      </c>
      <c r="F291" s="112">
        <v>13.2797</v>
      </c>
    </row>
    <row r="292" spans="1:6">
      <c r="A292" s="19" t="s">
        <v>29</v>
      </c>
      <c r="B292" s="19" t="s">
        <v>362</v>
      </c>
      <c r="C292" s="7">
        <v>2020</v>
      </c>
      <c r="D292" s="9" t="s">
        <v>6</v>
      </c>
      <c r="E292" s="9" t="s">
        <v>299</v>
      </c>
      <c r="F292" s="112">
        <v>9.4282719999999998</v>
      </c>
    </row>
    <row r="293" spans="1:6">
      <c r="A293" s="19" t="s">
        <v>30</v>
      </c>
      <c r="B293" s="19" t="s">
        <v>363</v>
      </c>
      <c r="C293" s="7">
        <v>2020</v>
      </c>
      <c r="D293" s="9" t="s">
        <v>6</v>
      </c>
      <c r="E293" s="9" t="s">
        <v>299</v>
      </c>
      <c r="F293" s="112">
        <v>17.42014</v>
      </c>
    </row>
    <row r="294" spans="1:6">
      <c r="A294" s="19" t="s">
        <v>31</v>
      </c>
      <c r="B294" s="19" t="s">
        <v>364</v>
      </c>
      <c r="C294" s="7">
        <v>2020</v>
      </c>
      <c r="D294" s="9" t="s">
        <v>6</v>
      </c>
      <c r="E294" s="9" t="s">
        <v>299</v>
      </c>
      <c r="F294" s="112">
        <v>13.73325</v>
      </c>
    </row>
    <row r="295" spans="1:6">
      <c r="A295" s="19" t="s">
        <v>32</v>
      </c>
      <c r="B295" s="19" t="s">
        <v>365</v>
      </c>
      <c r="C295" s="7">
        <v>2020</v>
      </c>
      <c r="D295" s="9" t="s">
        <v>6</v>
      </c>
      <c r="E295" s="9" t="s">
        <v>299</v>
      </c>
      <c r="F295" s="112">
        <v>14.585369999999999</v>
      </c>
    </row>
    <row r="296" spans="1:6">
      <c r="A296" s="19" t="s">
        <v>33</v>
      </c>
      <c r="B296" s="19" t="s">
        <v>366</v>
      </c>
      <c r="C296" s="7">
        <v>2020</v>
      </c>
      <c r="D296" s="9" t="s">
        <v>6</v>
      </c>
      <c r="E296" s="9" t="s">
        <v>299</v>
      </c>
      <c r="F296" s="112">
        <v>24.212689999999998</v>
      </c>
    </row>
    <row r="297" spans="1:6">
      <c r="A297" s="19" t="s">
        <v>34</v>
      </c>
      <c r="B297" s="19" t="s">
        <v>367</v>
      </c>
      <c r="C297" s="7">
        <v>2020</v>
      </c>
      <c r="D297" s="9" t="s">
        <v>6</v>
      </c>
      <c r="E297" s="9" t="s">
        <v>299</v>
      </c>
      <c r="F297" s="112">
        <v>19.7485</v>
      </c>
    </row>
    <row r="298" spans="1:6">
      <c r="A298" s="19" t="s">
        <v>35</v>
      </c>
      <c r="B298" s="19" t="s">
        <v>368</v>
      </c>
      <c r="C298" s="7">
        <v>2020</v>
      </c>
      <c r="D298" s="9" t="s">
        <v>6</v>
      </c>
      <c r="E298" s="9" t="s">
        <v>299</v>
      </c>
      <c r="F298" s="112">
        <v>17.026669999999999</v>
      </c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sheetPr filterMode="1">
    <outlinePr summaryBelow="0" summaryRight="0"/>
  </sheetPr>
  <dimension ref="A1:G430"/>
  <sheetViews>
    <sheetView workbookViewId="0"/>
  </sheetViews>
  <sheetFormatPr baseColWidth="10" defaultColWidth="12.6640625" defaultRowHeight="15.75" customHeight="1"/>
  <sheetData>
    <row r="1" spans="1:6" ht="16">
      <c r="A1" s="19" t="s">
        <v>1</v>
      </c>
      <c r="B1" s="19" t="s">
        <v>334</v>
      </c>
      <c r="C1" s="19" t="s">
        <v>0</v>
      </c>
      <c r="D1" s="19" t="s">
        <v>37</v>
      </c>
      <c r="E1" s="19" t="s">
        <v>39</v>
      </c>
      <c r="F1" s="19" t="s">
        <v>335</v>
      </c>
    </row>
    <row r="2" spans="1:6" ht="16" hidden="1">
      <c r="A2" s="20" t="s">
        <v>3</v>
      </c>
      <c r="B2" s="19" t="s">
        <v>336</v>
      </c>
      <c r="C2" s="7">
        <v>2008</v>
      </c>
      <c r="D2" s="9" t="s">
        <v>6</v>
      </c>
      <c r="E2" s="9" t="s">
        <v>301</v>
      </c>
      <c r="F2" s="7">
        <v>9.9</v>
      </c>
    </row>
    <row r="3" spans="1:6" ht="16" hidden="1">
      <c r="A3" s="20" t="s">
        <v>4</v>
      </c>
      <c r="B3" s="19" t="s">
        <v>337</v>
      </c>
      <c r="C3" s="7">
        <v>2008</v>
      </c>
      <c r="D3" s="9" t="s">
        <v>6</v>
      </c>
      <c r="E3" s="9" t="s">
        <v>301</v>
      </c>
      <c r="F3" s="7">
        <v>10</v>
      </c>
    </row>
    <row r="4" spans="1:6" ht="16" hidden="1">
      <c r="A4" s="19" t="s">
        <v>5</v>
      </c>
      <c r="B4" s="19" t="s">
        <v>338</v>
      </c>
      <c r="C4" s="7">
        <v>2008</v>
      </c>
      <c r="D4" s="7" t="s">
        <v>6</v>
      </c>
      <c r="E4" s="7" t="s">
        <v>301</v>
      </c>
      <c r="F4" s="7">
        <v>11</v>
      </c>
    </row>
    <row r="5" spans="1:6" ht="16" hidden="1">
      <c r="A5" s="19" t="s">
        <v>6</v>
      </c>
      <c r="B5" s="19" t="s">
        <v>339</v>
      </c>
      <c r="C5" s="7">
        <v>2008</v>
      </c>
      <c r="D5" s="7" t="s">
        <v>6</v>
      </c>
      <c r="E5" s="7" t="s">
        <v>301</v>
      </c>
      <c r="F5" s="7">
        <v>8</v>
      </c>
    </row>
    <row r="6" spans="1:6" ht="16" hidden="1">
      <c r="A6" s="19" t="s">
        <v>7</v>
      </c>
      <c r="B6" s="19" t="s">
        <v>340</v>
      </c>
      <c r="C6" s="7">
        <v>2008</v>
      </c>
      <c r="D6" s="7" t="s">
        <v>6</v>
      </c>
      <c r="E6" s="7" t="s">
        <v>301</v>
      </c>
      <c r="F6" s="7">
        <v>6.8</v>
      </c>
    </row>
    <row r="7" spans="1:6" ht="16" hidden="1">
      <c r="A7" s="19" t="s">
        <v>8</v>
      </c>
      <c r="B7" s="19" t="s">
        <v>341</v>
      </c>
      <c r="C7" s="7">
        <v>2008</v>
      </c>
      <c r="D7" s="7" t="s">
        <v>6</v>
      </c>
      <c r="E7" s="7" t="s">
        <v>301</v>
      </c>
      <c r="F7" s="7">
        <v>14.2</v>
      </c>
    </row>
    <row r="8" spans="1:6" ht="16" hidden="1">
      <c r="A8" s="19" t="s">
        <v>9</v>
      </c>
      <c r="B8" s="19" t="s">
        <v>342</v>
      </c>
      <c r="C8" s="7">
        <v>2008</v>
      </c>
      <c r="D8" s="7" t="s">
        <v>6</v>
      </c>
      <c r="E8" s="7" t="s">
        <v>301</v>
      </c>
      <c r="F8" s="7">
        <v>7.2</v>
      </c>
    </row>
    <row r="9" spans="1:6" ht="16" hidden="1">
      <c r="A9" s="19" t="s">
        <v>10</v>
      </c>
      <c r="B9" s="19" t="s">
        <v>343</v>
      </c>
      <c r="C9" s="7">
        <v>2008</v>
      </c>
      <c r="D9" s="7" t="s">
        <v>6</v>
      </c>
      <c r="E9" s="7" t="s">
        <v>301</v>
      </c>
      <c r="F9" s="7">
        <v>3.2</v>
      </c>
    </row>
    <row r="10" spans="1:6" ht="16" hidden="1">
      <c r="A10" s="19" t="s">
        <v>11</v>
      </c>
      <c r="B10" s="19" t="s">
        <v>344</v>
      </c>
      <c r="C10" s="7">
        <v>2008</v>
      </c>
      <c r="D10" s="7" t="s">
        <v>6</v>
      </c>
      <c r="E10" s="7" t="s">
        <v>301</v>
      </c>
      <c r="F10" s="7">
        <v>11.7</v>
      </c>
    </row>
    <row r="11" spans="1:6" ht="16" hidden="1">
      <c r="A11" s="19" t="s">
        <v>12</v>
      </c>
      <c r="B11" s="19" t="s">
        <v>345</v>
      </c>
      <c r="C11" s="7">
        <v>2008</v>
      </c>
      <c r="D11" s="7" t="s">
        <v>6</v>
      </c>
      <c r="E11" s="7" t="s">
        <v>301</v>
      </c>
      <c r="F11" s="7">
        <v>19.7</v>
      </c>
    </row>
    <row r="12" spans="1:6" ht="16" hidden="1">
      <c r="A12" s="19" t="s">
        <v>13</v>
      </c>
      <c r="B12" s="19" t="s">
        <v>346</v>
      </c>
      <c r="C12" s="7">
        <v>2008</v>
      </c>
      <c r="D12" s="7" t="s">
        <v>6</v>
      </c>
      <c r="E12" s="7" t="s">
        <v>301</v>
      </c>
      <c r="F12" s="7">
        <v>11</v>
      </c>
    </row>
    <row r="13" spans="1:6" ht="16">
      <c r="A13" s="19" t="s">
        <v>14</v>
      </c>
      <c r="B13" s="19" t="s">
        <v>347</v>
      </c>
      <c r="C13" s="7">
        <v>2008</v>
      </c>
      <c r="D13" s="7" t="s">
        <v>6</v>
      </c>
      <c r="E13" s="7" t="s">
        <v>301</v>
      </c>
      <c r="F13" s="7">
        <v>9.1</v>
      </c>
    </row>
    <row r="14" spans="1:6" ht="16" hidden="1">
      <c r="A14" s="19" t="s">
        <v>15</v>
      </c>
      <c r="B14" s="19" t="s">
        <v>348</v>
      </c>
      <c r="C14" s="7">
        <v>2008</v>
      </c>
      <c r="D14" s="7" t="s">
        <v>6</v>
      </c>
      <c r="E14" s="7" t="s">
        <v>301</v>
      </c>
      <c r="F14" s="7">
        <v>4.3</v>
      </c>
    </row>
    <row r="15" spans="1:6" ht="16" hidden="1">
      <c r="A15" s="19" t="s">
        <v>16</v>
      </c>
      <c r="B15" s="19" t="s">
        <v>349</v>
      </c>
      <c r="C15" s="7">
        <v>2008</v>
      </c>
      <c r="D15" s="7" t="s">
        <v>6</v>
      </c>
      <c r="E15" s="7" t="s">
        <v>301</v>
      </c>
      <c r="F15" s="7">
        <v>4.0999999999999996</v>
      </c>
    </row>
    <row r="16" spans="1:6" ht="16" hidden="1">
      <c r="A16" s="19" t="s">
        <v>17</v>
      </c>
      <c r="B16" s="19" t="s">
        <v>350</v>
      </c>
      <c r="C16" s="7">
        <v>2008</v>
      </c>
      <c r="D16" s="7" t="s">
        <v>6</v>
      </c>
      <c r="E16" s="7" t="s">
        <v>301</v>
      </c>
      <c r="F16" s="7">
        <v>11</v>
      </c>
    </row>
    <row r="17" spans="1:6" ht="16" hidden="1">
      <c r="A17" s="19" t="s">
        <v>18</v>
      </c>
      <c r="B17" s="19" t="s">
        <v>351</v>
      </c>
      <c r="C17" s="7">
        <v>2008</v>
      </c>
      <c r="D17" s="7" t="s">
        <v>6</v>
      </c>
      <c r="E17" s="7" t="s">
        <v>301</v>
      </c>
      <c r="F17" s="7">
        <v>10</v>
      </c>
    </row>
    <row r="18" spans="1:6" ht="16" hidden="1">
      <c r="A18" s="19" t="s">
        <v>19</v>
      </c>
      <c r="B18" s="19" t="s">
        <v>352</v>
      </c>
      <c r="C18" s="7">
        <v>2008</v>
      </c>
      <c r="D18" s="7" t="s">
        <v>6</v>
      </c>
      <c r="E18" s="7" t="s">
        <v>301</v>
      </c>
      <c r="F18" s="7">
        <v>7.6</v>
      </c>
    </row>
    <row r="19" spans="1:6" ht="16" hidden="1">
      <c r="A19" s="19" t="s">
        <v>20</v>
      </c>
      <c r="B19" s="19" t="s">
        <v>353</v>
      </c>
      <c r="C19" s="7">
        <v>2008</v>
      </c>
      <c r="D19" s="7" t="s">
        <v>6</v>
      </c>
      <c r="E19" s="7" t="s">
        <v>301</v>
      </c>
      <c r="F19" s="7">
        <v>18.3</v>
      </c>
    </row>
    <row r="20" spans="1:6" ht="16" hidden="1">
      <c r="A20" s="19" t="s">
        <v>21</v>
      </c>
      <c r="B20" s="19" t="s">
        <v>354</v>
      </c>
      <c r="C20" s="7">
        <v>2008</v>
      </c>
      <c r="D20" s="7" t="s">
        <v>6</v>
      </c>
      <c r="E20" s="7" t="s">
        <v>301</v>
      </c>
      <c r="F20" s="7">
        <v>14.4</v>
      </c>
    </row>
    <row r="21" spans="1:6" ht="16" hidden="1">
      <c r="A21" s="19" t="s">
        <v>22</v>
      </c>
      <c r="B21" s="19" t="s">
        <v>355</v>
      </c>
      <c r="C21" s="7">
        <v>2008</v>
      </c>
      <c r="D21" s="7" t="s">
        <v>6</v>
      </c>
      <c r="E21" s="7" t="s">
        <v>301</v>
      </c>
      <c r="F21" s="7">
        <v>23.9</v>
      </c>
    </row>
    <row r="22" spans="1:6" ht="16" hidden="1">
      <c r="A22" s="19" t="s">
        <v>23</v>
      </c>
      <c r="B22" s="19" t="s">
        <v>356</v>
      </c>
      <c r="C22" s="7">
        <v>2008</v>
      </c>
      <c r="D22" s="7" t="s">
        <v>6</v>
      </c>
      <c r="E22" s="7" t="s">
        <v>301</v>
      </c>
      <c r="F22" s="7">
        <v>6.1</v>
      </c>
    </row>
    <row r="23" spans="1:6" ht="16" hidden="1">
      <c r="A23" s="19" t="s">
        <v>24</v>
      </c>
      <c r="B23" s="19" t="s">
        <v>357</v>
      </c>
      <c r="C23" s="7">
        <v>2008</v>
      </c>
      <c r="D23" s="7" t="s">
        <v>6</v>
      </c>
      <c r="E23" s="7" t="s">
        <v>301</v>
      </c>
      <c r="F23" s="7">
        <v>7.3</v>
      </c>
    </row>
    <row r="24" spans="1:6" ht="16" hidden="1">
      <c r="A24" s="19" t="s">
        <v>25</v>
      </c>
      <c r="B24" s="19" t="s">
        <v>358</v>
      </c>
      <c r="C24" s="7">
        <v>2008</v>
      </c>
      <c r="D24" s="7" t="s">
        <v>6</v>
      </c>
      <c r="E24" s="7" t="s">
        <v>301</v>
      </c>
      <c r="F24" s="7">
        <v>6.3</v>
      </c>
    </row>
    <row r="25" spans="1:6" ht="16" hidden="1">
      <c r="A25" s="19" t="s">
        <v>26</v>
      </c>
      <c r="B25" s="19" t="s">
        <v>359</v>
      </c>
      <c r="C25" s="7">
        <v>2008</v>
      </c>
      <c r="D25" s="7" t="s">
        <v>6</v>
      </c>
      <c r="E25" s="7" t="s">
        <v>301</v>
      </c>
      <c r="F25" s="7">
        <v>17.899999999999999</v>
      </c>
    </row>
    <row r="26" spans="1:6" ht="16" hidden="1">
      <c r="A26" s="19" t="s">
        <v>27</v>
      </c>
      <c r="B26" s="19" t="s">
        <v>360</v>
      </c>
      <c r="C26" s="7">
        <v>2008</v>
      </c>
      <c r="D26" s="7" t="s">
        <v>6</v>
      </c>
      <c r="E26" s="7" t="s">
        <v>301</v>
      </c>
      <c r="F26" s="7">
        <v>5.2</v>
      </c>
    </row>
    <row r="27" spans="1:6" ht="16" hidden="1">
      <c r="A27" s="19" t="s">
        <v>28</v>
      </c>
      <c r="B27" s="19" t="s">
        <v>361</v>
      </c>
      <c r="C27" s="7">
        <v>2008</v>
      </c>
      <c r="D27" s="7" t="s">
        <v>6</v>
      </c>
      <c r="E27" s="7" t="s">
        <v>301</v>
      </c>
      <c r="F27" s="7">
        <v>9.6</v>
      </c>
    </row>
    <row r="28" spans="1:6" ht="16" hidden="1">
      <c r="A28" s="19" t="s">
        <v>29</v>
      </c>
      <c r="B28" s="19" t="s">
        <v>362</v>
      </c>
      <c r="C28" s="7">
        <v>2008</v>
      </c>
      <c r="D28" s="7" t="s">
        <v>6</v>
      </c>
      <c r="E28" s="7" t="s">
        <v>301</v>
      </c>
      <c r="F28" s="7">
        <v>14.5</v>
      </c>
    </row>
    <row r="29" spans="1:6" ht="16" hidden="1">
      <c r="A29" s="19" t="s">
        <v>30</v>
      </c>
      <c r="B29" s="19" t="s">
        <v>363</v>
      </c>
      <c r="C29" s="7">
        <v>2008</v>
      </c>
      <c r="D29" s="7" t="s">
        <v>6</v>
      </c>
      <c r="E29" s="7" t="s">
        <v>301</v>
      </c>
      <c r="F29" s="7">
        <v>6.5</v>
      </c>
    </row>
    <row r="30" spans="1:6" ht="16" hidden="1">
      <c r="A30" s="19" t="s">
        <v>31</v>
      </c>
      <c r="B30" s="19" t="s">
        <v>364</v>
      </c>
      <c r="C30" s="7">
        <v>2008</v>
      </c>
      <c r="D30" s="7" t="s">
        <v>6</v>
      </c>
      <c r="E30" s="7" t="s">
        <v>301</v>
      </c>
      <c r="F30" s="7">
        <v>10.7</v>
      </c>
    </row>
    <row r="31" spans="1:6" ht="16" hidden="1">
      <c r="A31" s="19" t="s">
        <v>32</v>
      </c>
      <c r="B31" s="19" t="s">
        <v>365</v>
      </c>
      <c r="C31" s="7">
        <v>2008</v>
      </c>
      <c r="D31" s="7" t="s">
        <v>6</v>
      </c>
      <c r="E31" s="7" t="s">
        <v>301</v>
      </c>
      <c r="F31" s="7">
        <v>7.8</v>
      </c>
    </row>
    <row r="32" spans="1:6" ht="16" hidden="1">
      <c r="A32" s="19" t="s">
        <v>33</v>
      </c>
      <c r="B32" s="19" t="s">
        <v>366</v>
      </c>
      <c r="C32" s="7">
        <v>2008</v>
      </c>
      <c r="D32" s="7" t="s">
        <v>6</v>
      </c>
      <c r="E32" s="7" t="s">
        <v>301</v>
      </c>
      <c r="F32" s="7">
        <v>4</v>
      </c>
    </row>
    <row r="33" spans="1:6" ht="16" hidden="1">
      <c r="A33" s="19" t="s">
        <v>34</v>
      </c>
      <c r="B33" s="19" t="s">
        <v>367</v>
      </c>
      <c r="C33" s="7">
        <v>2008</v>
      </c>
      <c r="D33" s="7" t="s">
        <v>6</v>
      </c>
      <c r="E33" s="7" t="s">
        <v>301</v>
      </c>
      <c r="F33" s="7">
        <v>7</v>
      </c>
    </row>
    <row r="34" spans="1:6" ht="16" hidden="1">
      <c r="A34" s="19" t="s">
        <v>35</v>
      </c>
      <c r="B34" s="19" t="s">
        <v>368</v>
      </c>
      <c r="C34" s="7">
        <v>2008</v>
      </c>
      <c r="D34" s="7" t="s">
        <v>6</v>
      </c>
      <c r="E34" s="7" t="s">
        <v>301</v>
      </c>
      <c r="F34" s="7">
        <v>3.8</v>
      </c>
    </row>
    <row r="35" spans="1:6" ht="16" hidden="1">
      <c r="A35" s="20" t="s">
        <v>3</v>
      </c>
      <c r="B35" s="19" t="s">
        <v>336</v>
      </c>
      <c r="C35" s="7">
        <v>2009</v>
      </c>
      <c r="D35" s="7" t="s">
        <v>6</v>
      </c>
      <c r="E35" s="7" t="s">
        <v>301</v>
      </c>
      <c r="F35" s="7">
        <v>9.5</v>
      </c>
    </row>
    <row r="36" spans="1:6" ht="16" hidden="1">
      <c r="A36" s="20" t="s">
        <v>4</v>
      </c>
      <c r="B36" s="19" t="s">
        <v>337</v>
      </c>
      <c r="C36" s="7">
        <v>2009</v>
      </c>
      <c r="D36" s="7" t="s">
        <v>6</v>
      </c>
      <c r="E36" s="7" t="s">
        <v>301</v>
      </c>
      <c r="F36" s="7">
        <v>10.1</v>
      </c>
    </row>
    <row r="37" spans="1:6" ht="16" hidden="1">
      <c r="A37" s="19" t="s">
        <v>5</v>
      </c>
      <c r="B37" s="19" t="s">
        <v>338</v>
      </c>
      <c r="C37" s="7">
        <v>2009</v>
      </c>
      <c r="D37" s="7" t="s">
        <v>6</v>
      </c>
      <c r="E37" s="7" t="s">
        <v>301</v>
      </c>
      <c r="F37" s="7">
        <v>10.3</v>
      </c>
    </row>
    <row r="38" spans="1:6" ht="16" hidden="1">
      <c r="A38" s="19" t="s">
        <v>6</v>
      </c>
      <c r="B38" s="19" t="s">
        <v>339</v>
      </c>
      <c r="C38" s="7">
        <v>2009</v>
      </c>
      <c r="D38" s="7" t="s">
        <v>6</v>
      </c>
      <c r="E38" s="7" t="s">
        <v>301</v>
      </c>
      <c r="F38" s="7">
        <v>8.8000000000000007</v>
      </c>
    </row>
    <row r="39" spans="1:6" ht="16" hidden="1">
      <c r="A39" s="19" t="s">
        <v>7</v>
      </c>
      <c r="B39" s="19" t="s">
        <v>340</v>
      </c>
      <c r="C39" s="7">
        <v>2009</v>
      </c>
      <c r="D39" s="7" t="s">
        <v>6</v>
      </c>
      <c r="E39" s="7" t="s">
        <v>301</v>
      </c>
      <c r="F39" s="7">
        <v>5.9</v>
      </c>
    </row>
    <row r="40" spans="1:6" ht="16" hidden="1">
      <c r="A40" s="19" t="s">
        <v>8</v>
      </c>
      <c r="B40" s="19" t="s">
        <v>341</v>
      </c>
      <c r="C40" s="7">
        <v>2009</v>
      </c>
      <c r="D40" s="7" t="s">
        <v>6</v>
      </c>
      <c r="E40" s="7" t="s">
        <v>301</v>
      </c>
      <c r="F40" s="7">
        <v>14.2</v>
      </c>
    </row>
    <row r="41" spans="1:6" ht="16" hidden="1">
      <c r="A41" s="19" t="s">
        <v>9</v>
      </c>
      <c r="B41" s="19" t="s">
        <v>342</v>
      </c>
      <c r="C41" s="7">
        <v>2009</v>
      </c>
      <c r="D41" s="7" t="s">
        <v>6</v>
      </c>
      <c r="E41" s="7" t="s">
        <v>301</v>
      </c>
      <c r="F41" s="7">
        <v>8.5</v>
      </c>
    </row>
    <row r="42" spans="1:6" ht="16" hidden="1">
      <c r="A42" s="19" t="s">
        <v>10</v>
      </c>
      <c r="B42" s="19" t="s">
        <v>343</v>
      </c>
      <c r="C42" s="7">
        <v>2009</v>
      </c>
      <c r="D42" s="7" t="s">
        <v>6</v>
      </c>
      <c r="E42" s="7" t="s">
        <v>301</v>
      </c>
      <c r="F42" s="7">
        <v>3.4</v>
      </c>
    </row>
    <row r="43" spans="1:6" ht="16" hidden="1">
      <c r="A43" s="19" t="s">
        <v>11</v>
      </c>
      <c r="B43" s="19" t="s">
        <v>344</v>
      </c>
      <c r="C43" s="7">
        <v>2009</v>
      </c>
      <c r="D43" s="7" t="s">
        <v>6</v>
      </c>
      <c r="E43" s="7" t="s">
        <v>301</v>
      </c>
      <c r="F43" s="7">
        <v>11</v>
      </c>
    </row>
    <row r="44" spans="1:6" ht="16" hidden="1">
      <c r="A44" s="19" t="s">
        <v>12</v>
      </c>
      <c r="B44" s="19" t="s">
        <v>345</v>
      </c>
      <c r="C44" s="7">
        <v>2009</v>
      </c>
      <c r="D44" s="7" t="s">
        <v>6</v>
      </c>
      <c r="E44" s="7" t="s">
        <v>301</v>
      </c>
      <c r="F44" s="7">
        <v>16.2</v>
      </c>
    </row>
    <row r="45" spans="1:6" ht="16" hidden="1">
      <c r="A45" s="19" t="s">
        <v>13</v>
      </c>
      <c r="B45" s="19" t="s">
        <v>346</v>
      </c>
      <c r="C45" s="7">
        <v>2009</v>
      </c>
      <c r="D45" s="7" t="s">
        <v>6</v>
      </c>
      <c r="E45" s="7" t="s">
        <v>301</v>
      </c>
      <c r="F45" s="7">
        <v>9.6999999999999993</v>
      </c>
    </row>
    <row r="46" spans="1:6" ht="16">
      <c r="A46" s="19" t="s">
        <v>14</v>
      </c>
      <c r="B46" s="19" t="s">
        <v>347</v>
      </c>
      <c r="C46" s="7">
        <v>2009</v>
      </c>
      <c r="D46" s="7" t="s">
        <v>6</v>
      </c>
      <c r="E46" s="7" t="s">
        <v>301</v>
      </c>
      <c r="F46" s="7">
        <v>9.1999999999999993</v>
      </c>
    </row>
    <row r="47" spans="1:6" ht="16" hidden="1">
      <c r="A47" s="19" t="s">
        <v>15</v>
      </c>
      <c r="B47" s="19" t="s">
        <v>348</v>
      </c>
      <c r="C47" s="7">
        <v>2009</v>
      </c>
      <c r="D47" s="7" t="s">
        <v>6</v>
      </c>
      <c r="E47" s="7" t="s">
        <v>301</v>
      </c>
      <c r="F47" s="7">
        <v>6.1</v>
      </c>
    </row>
    <row r="48" spans="1:6" ht="16" hidden="1">
      <c r="A48" s="19" t="s">
        <v>16</v>
      </c>
      <c r="B48" s="19" t="s">
        <v>349</v>
      </c>
      <c r="C48" s="7">
        <v>2009</v>
      </c>
      <c r="D48" s="7" t="s">
        <v>6</v>
      </c>
      <c r="E48" s="7" t="s">
        <v>301</v>
      </c>
      <c r="F48" s="7">
        <v>4.0999999999999996</v>
      </c>
    </row>
    <row r="49" spans="1:6" ht="16" hidden="1">
      <c r="A49" s="19" t="s">
        <v>17</v>
      </c>
      <c r="B49" s="19" t="s">
        <v>350</v>
      </c>
      <c r="C49" s="7">
        <v>2009</v>
      </c>
      <c r="D49" s="7" t="s">
        <v>6</v>
      </c>
      <c r="E49" s="7" t="s">
        <v>301</v>
      </c>
      <c r="F49" s="7">
        <v>9.4</v>
      </c>
    </row>
    <row r="50" spans="1:6" ht="16" hidden="1">
      <c r="A50" s="19" t="s">
        <v>18</v>
      </c>
      <c r="B50" s="19" t="s">
        <v>351</v>
      </c>
      <c r="C50" s="7">
        <v>2009</v>
      </c>
      <c r="D50" s="7" t="s">
        <v>6</v>
      </c>
      <c r="E50" s="7" t="s">
        <v>301</v>
      </c>
      <c r="F50" s="7">
        <v>10</v>
      </c>
    </row>
    <row r="51" spans="1:6" ht="16" hidden="1">
      <c r="A51" s="19" t="s">
        <v>19</v>
      </c>
      <c r="B51" s="19" t="s">
        <v>352</v>
      </c>
      <c r="C51" s="7">
        <v>2009</v>
      </c>
      <c r="D51" s="7" t="s">
        <v>6</v>
      </c>
      <c r="E51" s="7" t="s">
        <v>301</v>
      </c>
      <c r="F51" s="7">
        <v>9.3000000000000007</v>
      </c>
    </row>
    <row r="52" spans="1:6" ht="16" hidden="1">
      <c r="A52" s="19" t="s">
        <v>20</v>
      </c>
      <c r="B52" s="19" t="s">
        <v>353</v>
      </c>
      <c r="C52" s="7">
        <v>2009</v>
      </c>
      <c r="D52" s="7" t="s">
        <v>6</v>
      </c>
      <c r="E52" s="7" t="s">
        <v>301</v>
      </c>
      <c r="F52" s="7">
        <v>16.7</v>
      </c>
    </row>
    <row r="53" spans="1:6" ht="16" hidden="1">
      <c r="A53" s="19" t="s">
        <v>21</v>
      </c>
      <c r="B53" s="19" t="s">
        <v>354</v>
      </c>
      <c r="C53" s="7">
        <v>2009</v>
      </c>
      <c r="D53" s="7" t="s">
        <v>6</v>
      </c>
      <c r="E53" s="7" t="s">
        <v>301</v>
      </c>
      <c r="F53" s="7">
        <v>15.9</v>
      </c>
    </row>
    <row r="54" spans="1:6" ht="16" hidden="1">
      <c r="A54" s="19" t="s">
        <v>22</v>
      </c>
      <c r="B54" s="19" t="s">
        <v>355</v>
      </c>
      <c r="C54" s="7">
        <v>2009</v>
      </c>
      <c r="D54" s="7" t="s">
        <v>6</v>
      </c>
      <c r="E54" s="7" t="s">
        <v>301</v>
      </c>
      <c r="F54" s="7">
        <v>24.8</v>
      </c>
    </row>
    <row r="55" spans="1:6" ht="16" hidden="1">
      <c r="A55" s="19" t="s">
        <v>23</v>
      </c>
      <c r="B55" s="19" t="s">
        <v>356</v>
      </c>
      <c r="C55" s="7">
        <v>2009</v>
      </c>
      <c r="D55" s="7" t="s">
        <v>6</v>
      </c>
      <c r="E55" s="7" t="s">
        <v>301</v>
      </c>
      <c r="F55" s="7">
        <v>4.3</v>
      </c>
    </row>
    <row r="56" spans="1:6" ht="16" hidden="1">
      <c r="A56" s="19" t="s">
        <v>24</v>
      </c>
      <c r="B56" s="19" t="s">
        <v>357</v>
      </c>
      <c r="C56" s="7">
        <v>2009</v>
      </c>
      <c r="D56" s="7" t="s">
        <v>6</v>
      </c>
      <c r="E56" s="7" t="s">
        <v>301</v>
      </c>
      <c r="F56" s="7">
        <v>7.7</v>
      </c>
    </row>
    <row r="57" spans="1:6" ht="16" hidden="1">
      <c r="A57" s="19" t="s">
        <v>25</v>
      </c>
      <c r="B57" s="19" t="s">
        <v>358</v>
      </c>
      <c r="C57" s="7">
        <v>2009</v>
      </c>
      <c r="D57" s="7" t="s">
        <v>6</v>
      </c>
      <c r="E57" s="7" t="s">
        <v>301</v>
      </c>
      <c r="F57" s="7">
        <v>4.3</v>
      </c>
    </row>
    <row r="58" spans="1:6" ht="16" hidden="1">
      <c r="A58" s="19" t="s">
        <v>26</v>
      </c>
      <c r="B58" s="19" t="s">
        <v>359</v>
      </c>
      <c r="C58" s="7">
        <v>2009</v>
      </c>
      <c r="D58" s="7" t="s">
        <v>6</v>
      </c>
      <c r="E58" s="7" t="s">
        <v>301</v>
      </c>
      <c r="F58" s="7">
        <v>19.7</v>
      </c>
    </row>
    <row r="59" spans="1:6" ht="16" hidden="1">
      <c r="A59" s="19" t="s">
        <v>27</v>
      </c>
      <c r="B59" s="19" t="s">
        <v>360</v>
      </c>
      <c r="C59" s="7">
        <v>2009</v>
      </c>
      <c r="D59" s="7" t="s">
        <v>6</v>
      </c>
      <c r="E59" s="7" t="s">
        <v>301</v>
      </c>
      <c r="F59" s="7">
        <v>5.2</v>
      </c>
    </row>
    <row r="60" spans="1:6" ht="16" hidden="1">
      <c r="A60" s="19" t="s">
        <v>28</v>
      </c>
      <c r="B60" s="19" t="s">
        <v>361</v>
      </c>
      <c r="C60" s="7">
        <v>2009</v>
      </c>
      <c r="D60" s="7" t="s">
        <v>6</v>
      </c>
      <c r="E60" s="7" t="s">
        <v>301</v>
      </c>
      <c r="F60" s="7">
        <v>9.1999999999999993</v>
      </c>
    </row>
    <row r="61" spans="1:6" ht="16" hidden="1">
      <c r="A61" s="19" t="s">
        <v>29</v>
      </c>
      <c r="B61" s="19" t="s">
        <v>362</v>
      </c>
      <c r="C61" s="7">
        <v>2009</v>
      </c>
      <c r="D61" s="7" t="s">
        <v>6</v>
      </c>
      <c r="E61" s="7" t="s">
        <v>301</v>
      </c>
      <c r="F61" s="7">
        <v>14.5</v>
      </c>
    </row>
    <row r="62" spans="1:6" ht="16" hidden="1">
      <c r="A62" s="19" t="s">
        <v>30</v>
      </c>
      <c r="B62" s="19" t="s">
        <v>363</v>
      </c>
      <c r="C62" s="7">
        <v>2009</v>
      </c>
      <c r="D62" s="7" t="s">
        <v>6</v>
      </c>
      <c r="E62" s="7" t="s">
        <v>301</v>
      </c>
      <c r="F62" s="7">
        <v>5.8</v>
      </c>
    </row>
    <row r="63" spans="1:6" ht="16" hidden="1">
      <c r="A63" s="19" t="s">
        <v>31</v>
      </c>
      <c r="B63" s="19" t="s">
        <v>364</v>
      </c>
      <c r="C63" s="7">
        <v>2009</v>
      </c>
      <c r="D63" s="7" t="s">
        <v>6</v>
      </c>
      <c r="E63" s="7" t="s">
        <v>301</v>
      </c>
      <c r="F63" s="7">
        <v>9.6999999999999993</v>
      </c>
    </row>
    <row r="64" spans="1:6" ht="16" hidden="1">
      <c r="A64" s="19" t="s">
        <v>32</v>
      </c>
      <c r="B64" s="19" t="s">
        <v>365</v>
      </c>
      <c r="C64" s="7">
        <v>2009</v>
      </c>
      <c r="D64" s="7" t="s">
        <v>6</v>
      </c>
      <c r="E64" s="7" t="s">
        <v>301</v>
      </c>
      <c r="F64" s="7">
        <v>7.7</v>
      </c>
    </row>
    <row r="65" spans="1:6" ht="16" hidden="1">
      <c r="A65" s="19" t="s">
        <v>33</v>
      </c>
      <c r="B65" s="19" t="s">
        <v>366</v>
      </c>
      <c r="C65" s="7">
        <v>2009</v>
      </c>
      <c r="D65" s="7" t="s">
        <v>6</v>
      </c>
      <c r="E65" s="7" t="s">
        <v>301</v>
      </c>
      <c r="F65" s="7">
        <v>3.7</v>
      </c>
    </row>
    <row r="66" spans="1:6" ht="16" hidden="1">
      <c r="A66" s="19" t="s">
        <v>34</v>
      </c>
      <c r="B66" s="19" t="s">
        <v>367</v>
      </c>
      <c r="C66" s="7">
        <v>2009</v>
      </c>
      <c r="D66" s="7" t="s">
        <v>6</v>
      </c>
      <c r="E66" s="7" t="s">
        <v>301</v>
      </c>
      <c r="F66" s="7">
        <v>6.7</v>
      </c>
    </row>
    <row r="67" spans="1:6" ht="16" hidden="1">
      <c r="A67" s="19" t="s">
        <v>35</v>
      </c>
      <c r="B67" s="19" t="s">
        <v>368</v>
      </c>
      <c r="C67" s="7">
        <v>2009</v>
      </c>
      <c r="D67" s="7" t="s">
        <v>6</v>
      </c>
      <c r="E67" s="7" t="s">
        <v>301</v>
      </c>
      <c r="F67" s="7">
        <v>4.5999999999999996</v>
      </c>
    </row>
    <row r="68" spans="1:6" ht="16" hidden="1">
      <c r="A68" s="20" t="s">
        <v>3</v>
      </c>
      <c r="B68" s="19" t="s">
        <v>336</v>
      </c>
      <c r="C68" s="7">
        <v>2010</v>
      </c>
      <c r="D68" s="7" t="s">
        <v>6</v>
      </c>
      <c r="E68" s="7" t="s">
        <v>301</v>
      </c>
      <c r="F68" s="7">
        <v>9.6999999999999993</v>
      </c>
    </row>
    <row r="69" spans="1:6" ht="16" hidden="1">
      <c r="A69" s="20" t="s">
        <v>4</v>
      </c>
      <c r="B69" s="19" t="s">
        <v>337</v>
      </c>
      <c r="C69" s="7">
        <v>2010</v>
      </c>
      <c r="D69" s="7" t="s">
        <v>6</v>
      </c>
      <c r="E69" s="7" t="s">
        <v>301</v>
      </c>
      <c r="F69" s="7">
        <v>9.8000000000000007</v>
      </c>
    </row>
    <row r="70" spans="1:6" ht="16" hidden="1">
      <c r="A70" s="19" t="s">
        <v>5</v>
      </c>
      <c r="B70" s="19" t="s">
        <v>338</v>
      </c>
      <c r="C70" s="7">
        <v>2010</v>
      </c>
      <c r="D70" s="7" t="s">
        <v>6</v>
      </c>
      <c r="E70" s="7" t="s">
        <v>301</v>
      </c>
      <c r="F70" s="7">
        <v>10.6</v>
      </c>
    </row>
    <row r="71" spans="1:6" ht="16" hidden="1">
      <c r="A71" s="19" t="s">
        <v>6</v>
      </c>
      <c r="B71" s="19" t="s">
        <v>339</v>
      </c>
      <c r="C71" s="7">
        <v>2010</v>
      </c>
      <c r="D71" s="7" t="s">
        <v>6</v>
      </c>
      <c r="E71" s="7" t="s">
        <v>301</v>
      </c>
      <c r="F71" s="7">
        <v>7.7</v>
      </c>
    </row>
    <row r="72" spans="1:6" ht="16" hidden="1">
      <c r="A72" s="19" t="s">
        <v>7</v>
      </c>
      <c r="B72" s="19" t="s">
        <v>340</v>
      </c>
      <c r="C72" s="7">
        <v>2010</v>
      </c>
      <c r="D72" s="7" t="s">
        <v>6</v>
      </c>
      <c r="E72" s="7" t="s">
        <v>301</v>
      </c>
      <c r="F72" s="7">
        <v>6.6</v>
      </c>
    </row>
    <row r="73" spans="1:6" ht="16" hidden="1">
      <c r="A73" s="19" t="s">
        <v>8</v>
      </c>
      <c r="B73" s="19" t="s">
        <v>341</v>
      </c>
      <c r="C73" s="7">
        <v>2010</v>
      </c>
      <c r="D73" s="7" t="s">
        <v>6</v>
      </c>
      <c r="E73" s="7" t="s">
        <v>301</v>
      </c>
      <c r="F73" s="7">
        <v>15</v>
      </c>
    </row>
    <row r="74" spans="1:6" ht="16" hidden="1">
      <c r="A74" s="19" t="s">
        <v>9</v>
      </c>
      <c r="B74" s="19" t="s">
        <v>342</v>
      </c>
      <c r="C74" s="7">
        <v>2010</v>
      </c>
      <c r="D74" s="7" t="s">
        <v>6</v>
      </c>
      <c r="E74" s="7" t="s">
        <v>301</v>
      </c>
      <c r="F74" s="7">
        <v>9.1999999999999993</v>
      </c>
    </row>
    <row r="75" spans="1:6" ht="16" hidden="1">
      <c r="A75" s="19" t="s">
        <v>10</v>
      </c>
      <c r="B75" s="19" t="s">
        <v>343</v>
      </c>
      <c r="C75" s="7">
        <v>2010</v>
      </c>
      <c r="D75" s="7" t="s">
        <v>6</v>
      </c>
      <c r="E75" s="7" t="s">
        <v>301</v>
      </c>
      <c r="F75" s="7">
        <v>4.0999999999999996</v>
      </c>
    </row>
    <row r="76" spans="1:6" ht="16" hidden="1">
      <c r="A76" s="19" t="s">
        <v>11</v>
      </c>
      <c r="B76" s="19" t="s">
        <v>344</v>
      </c>
      <c r="C76" s="7">
        <v>2010</v>
      </c>
      <c r="D76" s="7" t="s">
        <v>6</v>
      </c>
      <c r="E76" s="7" t="s">
        <v>301</v>
      </c>
      <c r="F76" s="7">
        <v>13.8</v>
      </c>
    </row>
    <row r="77" spans="1:6" ht="16" hidden="1">
      <c r="A77" s="19" t="s">
        <v>12</v>
      </c>
      <c r="B77" s="19" t="s">
        <v>345</v>
      </c>
      <c r="C77" s="7">
        <v>2010</v>
      </c>
      <c r="D77" s="7" t="s">
        <v>6</v>
      </c>
      <c r="E77" s="7" t="s">
        <v>301</v>
      </c>
      <c r="F77" s="7">
        <v>15.8</v>
      </c>
    </row>
    <row r="78" spans="1:6" ht="16" hidden="1">
      <c r="A78" s="19" t="s">
        <v>13</v>
      </c>
      <c r="B78" s="19" t="s">
        <v>346</v>
      </c>
      <c r="C78" s="7">
        <v>2010</v>
      </c>
      <c r="D78" s="7" t="s">
        <v>6</v>
      </c>
      <c r="E78" s="7" t="s">
        <v>301</v>
      </c>
      <c r="F78" s="7">
        <v>9.6999999999999993</v>
      </c>
    </row>
    <row r="79" spans="1:6" ht="16">
      <c r="A79" s="19" t="s">
        <v>14</v>
      </c>
      <c r="B79" s="19" t="s">
        <v>347</v>
      </c>
      <c r="C79" s="7">
        <v>2010</v>
      </c>
      <c r="D79" s="7" t="s">
        <v>6</v>
      </c>
      <c r="E79" s="7" t="s">
        <v>301</v>
      </c>
      <c r="F79" s="7">
        <v>9.1</v>
      </c>
    </row>
    <row r="80" spans="1:6" ht="16" hidden="1">
      <c r="A80" s="19" t="s">
        <v>15</v>
      </c>
      <c r="B80" s="19" t="s">
        <v>348</v>
      </c>
      <c r="C80" s="7">
        <v>2010</v>
      </c>
      <c r="D80" s="7" t="s">
        <v>6</v>
      </c>
      <c r="E80" s="7" t="s">
        <v>301</v>
      </c>
      <c r="F80" s="7">
        <v>6.3</v>
      </c>
    </row>
    <row r="81" spans="1:6" ht="16" hidden="1">
      <c r="A81" s="19" t="s">
        <v>16</v>
      </c>
      <c r="B81" s="19" t="s">
        <v>349</v>
      </c>
      <c r="C81" s="7">
        <v>2010</v>
      </c>
      <c r="D81" s="7" t="s">
        <v>6</v>
      </c>
      <c r="E81" s="7" t="s">
        <v>301</v>
      </c>
      <c r="F81" s="7">
        <v>3.8</v>
      </c>
    </row>
    <row r="82" spans="1:6" ht="16" hidden="1">
      <c r="A82" s="19" t="s">
        <v>17</v>
      </c>
      <c r="B82" s="19" t="s">
        <v>350</v>
      </c>
      <c r="C82" s="7">
        <v>2010</v>
      </c>
      <c r="D82" s="7" t="s">
        <v>6</v>
      </c>
      <c r="E82" s="7" t="s">
        <v>301</v>
      </c>
      <c r="F82" s="7">
        <v>9.3000000000000007</v>
      </c>
    </row>
    <row r="83" spans="1:6" ht="16" hidden="1">
      <c r="A83" s="19" t="s">
        <v>18</v>
      </c>
      <c r="B83" s="19" t="s">
        <v>351</v>
      </c>
      <c r="C83" s="7">
        <v>2010</v>
      </c>
      <c r="D83" s="7" t="s">
        <v>6</v>
      </c>
      <c r="E83" s="7" t="s">
        <v>301</v>
      </c>
      <c r="F83" s="7">
        <v>10</v>
      </c>
    </row>
    <row r="84" spans="1:6" ht="16" hidden="1">
      <c r="A84" s="19" t="s">
        <v>19</v>
      </c>
      <c r="B84" s="19" t="s">
        <v>352</v>
      </c>
      <c r="C84" s="7">
        <v>2010</v>
      </c>
      <c r="D84" s="7" t="s">
        <v>6</v>
      </c>
      <c r="E84" s="7" t="s">
        <v>301</v>
      </c>
      <c r="F84" s="7">
        <v>10.5</v>
      </c>
    </row>
    <row r="85" spans="1:6" ht="16" hidden="1">
      <c r="A85" s="19" t="s">
        <v>20</v>
      </c>
      <c r="B85" s="19" t="s">
        <v>353</v>
      </c>
      <c r="C85" s="7">
        <v>2010</v>
      </c>
      <c r="D85" s="7" t="s">
        <v>6</v>
      </c>
      <c r="E85" s="7" t="s">
        <v>301</v>
      </c>
      <c r="F85" s="7">
        <v>16.2</v>
      </c>
    </row>
    <row r="86" spans="1:6" ht="16" hidden="1">
      <c r="A86" s="19" t="s">
        <v>21</v>
      </c>
      <c r="B86" s="19" t="s">
        <v>354</v>
      </c>
      <c r="C86" s="7">
        <v>2010</v>
      </c>
      <c r="D86" s="7" t="s">
        <v>6</v>
      </c>
      <c r="E86" s="7" t="s">
        <v>301</v>
      </c>
      <c r="F86" s="7">
        <v>15.6</v>
      </c>
    </row>
    <row r="87" spans="1:6" ht="16" hidden="1">
      <c r="A87" s="19" t="s">
        <v>22</v>
      </c>
      <c r="B87" s="19" t="s">
        <v>355</v>
      </c>
      <c r="C87" s="7">
        <v>2010</v>
      </c>
      <c r="D87" s="7" t="s">
        <v>6</v>
      </c>
      <c r="E87" s="7" t="s">
        <v>301</v>
      </c>
      <c r="F87" s="7">
        <v>23.7</v>
      </c>
    </row>
    <row r="88" spans="1:6" ht="16" hidden="1">
      <c r="A88" s="19" t="s">
        <v>23</v>
      </c>
      <c r="B88" s="19" t="s">
        <v>356</v>
      </c>
      <c r="C88" s="7">
        <v>2010</v>
      </c>
      <c r="D88" s="7" t="s">
        <v>6</v>
      </c>
      <c r="E88" s="7" t="s">
        <v>301</v>
      </c>
      <c r="F88" s="7">
        <v>4.2</v>
      </c>
    </row>
    <row r="89" spans="1:6" ht="16" hidden="1">
      <c r="A89" s="19" t="s">
        <v>24</v>
      </c>
      <c r="B89" s="19" t="s">
        <v>357</v>
      </c>
      <c r="C89" s="7">
        <v>2010</v>
      </c>
      <c r="D89" s="7" t="s">
        <v>6</v>
      </c>
      <c r="E89" s="7" t="s">
        <v>301</v>
      </c>
      <c r="F89" s="7">
        <v>8.1999999999999993</v>
      </c>
    </row>
    <row r="90" spans="1:6" ht="16" hidden="1">
      <c r="A90" s="19" t="s">
        <v>25</v>
      </c>
      <c r="B90" s="19" t="s">
        <v>358</v>
      </c>
      <c r="C90" s="7">
        <v>2010</v>
      </c>
      <c r="D90" s="7" t="s">
        <v>6</v>
      </c>
      <c r="E90" s="7" t="s">
        <v>301</v>
      </c>
      <c r="F90" s="7">
        <v>4.2</v>
      </c>
    </row>
    <row r="91" spans="1:6" ht="16" hidden="1">
      <c r="A91" s="19" t="s">
        <v>26</v>
      </c>
      <c r="B91" s="19" t="s">
        <v>359</v>
      </c>
      <c r="C91" s="7">
        <v>2010</v>
      </c>
      <c r="D91" s="7" t="s">
        <v>6</v>
      </c>
      <c r="E91" s="7" t="s">
        <v>301</v>
      </c>
      <c r="F91" s="7">
        <v>17.7</v>
      </c>
    </row>
    <row r="92" spans="1:6" ht="16" hidden="1">
      <c r="A92" s="19" t="s">
        <v>27</v>
      </c>
      <c r="B92" s="19" t="s">
        <v>360</v>
      </c>
      <c r="C92" s="7">
        <v>2010</v>
      </c>
      <c r="D92" s="7" t="s">
        <v>6</v>
      </c>
      <c r="E92" s="7" t="s">
        <v>301</v>
      </c>
      <c r="F92" s="7">
        <v>5.2</v>
      </c>
    </row>
    <row r="93" spans="1:6" ht="16" hidden="1">
      <c r="A93" s="19" t="s">
        <v>28</v>
      </c>
      <c r="B93" s="19" t="s">
        <v>361</v>
      </c>
      <c r="C93" s="7">
        <v>2010</v>
      </c>
      <c r="D93" s="7" t="s">
        <v>6</v>
      </c>
      <c r="E93" s="7" t="s">
        <v>301</v>
      </c>
      <c r="F93" s="7">
        <v>8.6999999999999993</v>
      </c>
    </row>
    <row r="94" spans="1:6" ht="16" hidden="1">
      <c r="A94" s="19" t="s">
        <v>29</v>
      </c>
      <c r="B94" s="19" t="s">
        <v>362</v>
      </c>
      <c r="C94" s="7">
        <v>2010</v>
      </c>
      <c r="D94" s="7" t="s">
        <v>6</v>
      </c>
      <c r="E94" s="7" t="s">
        <v>301</v>
      </c>
      <c r="F94" s="7">
        <v>16</v>
      </c>
    </row>
    <row r="95" spans="1:6" ht="16" hidden="1">
      <c r="A95" s="19" t="s">
        <v>30</v>
      </c>
      <c r="B95" s="19" t="s">
        <v>363</v>
      </c>
      <c r="C95" s="7">
        <v>2010</v>
      </c>
      <c r="D95" s="7" t="s">
        <v>6</v>
      </c>
      <c r="E95" s="7" t="s">
        <v>301</v>
      </c>
      <c r="F95" s="7">
        <v>5.9</v>
      </c>
    </row>
    <row r="96" spans="1:6" ht="16" hidden="1">
      <c r="A96" s="19" t="s">
        <v>31</v>
      </c>
      <c r="B96" s="19" t="s">
        <v>364</v>
      </c>
      <c r="C96" s="7">
        <v>2010</v>
      </c>
      <c r="D96" s="7" t="s">
        <v>6</v>
      </c>
      <c r="E96" s="7" t="s">
        <v>301</v>
      </c>
      <c r="F96" s="7">
        <v>9</v>
      </c>
    </row>
    <row r="97" spans="1:6" ht="16" hidden="1">
      <c r="A97" s="19" t="s">
        <v>32</v>
      </c>
      <c r="B97" s="19" t="s">
        <v>365</v>
      </c>
      <c r="C97" s="7">
        <v>2010</v>
      </c>
      <c r="D97" s="7" t="s">
        <v>6</v>
      </c>
      <c r="E97" s="7" t="s">
        <v>301</v>
      </c>
      <c r="F97" s="7">
        <v>8.6999999999999993</v>
      </c>
    </row>
    <row r="98" spans="1:6" ht="16" hidden="1">
      <c r="A98" s="19" t="s">
        <v>33</v>
      </c>
      <c r="B98" s="19" t="s">
        <v>366</v>
      </c>
      <c r="C98" s="7">
        <v>2010</v>
      </c>
      <c r="D98" s="7" t="s">
        <v>6</v>
      </c>
      <c r="E98" s="7" t="s">
        <v>301</v>
      </c>
      <c r="F98" s="7">
        <v>3.3</v>
      </c>
    </row>
    <row r="99" spans="1:6" ht="16" hidden="1">
      <c r="A99" s="19" t="s">
        <v>34</v>
      </c>
      <c r="B99" s="19" t="s">
        <v>367</v>
      </c>
      <c r="C99" s="7">
        <v>2010</v>
      </c>
      <c r="D99" s="7" t="s">
        <v>6</v>
      </c>
      <c r="E99" s="7" t="s">
        <v>301</v>
      </c>
      <c r="F99" s="7">
        <v>7.5</v>
      </c>
    </row>
    <row r="100" spans="1:6" ht="16" hidden="1">
      <c r="A100" s="19" t="s">
        <v>35</v>
      </c>
      <c r="B100" s="19" t="s">
        <v>368</v>
      </c>
      <c r="C100" s="7">
        <v>2010</v>
      </c>
      <c r="D100" s="7" t="s">
        <v>6</v>
      </c>
      <c r="E100" s="7" t="s">
        <v>301</v>
      </c>
      <c r="F100" s="7">
        <v>4.4000000000000004</v>
      </c>
    </row>
    <row r="101" spans="1:6" ht="16" hidden="1">
      <c r="A101" s="20" t="s">
        <v>3</v>
      </c>
      <c r="B101" s="19" t="s">
        <v>336</v>
      </c>
      <c r="C101" s="7">
        <v>2011</v>
      </c>
      <c r="D101" s="7" t="s">
        <v>6</v>
      </c>
      <c r="E101" s="7" t="s">
        <v>301</v>
      </c>
      <c r="F101" s="7">
        <v>99.5</v>
      </c>
    </row>
    <row r="102" spans="1:6" ht="16" hidden="1">
      <c r="A102" s="20" t="s">
        <v>4</v>
      </c>
      <c r="B102" s="19" t="s">
        <v>337</v>
      </c>
      <c r="C102" s="7">
        <v>2011</v>
      </c>
      <c r="D102" s="7" t="s">
        <v>6</v>
      </c>
      <c r="E102" s="7" t="s">
        <v>301</v>
      </c>
      <c r="F102" s="7">
        <v>95.8</v>
      </c>
    </row>
    <row r="103" spans="1:6" ht="16" hidden="1">
      <c r="A103" s="19" t="s">
        <v>5</v>
      </c>
      <c r="B103" s="19" t="s">
        <v>338</v>
      </c>
      <c r="C103" s="7">
        <v>2011</v>
      </c>
      <c r="D103" s="7" t="s">
        <v>6</v>
      </c>
      <c r="E103" s="7" t="s">
        <v>301</v>
      </c>
      <c r="F103" s="7">
        <v>104.8</v>
      </c>
    </row>
    <row r="104" spans="1:6" ht="16" hidden="1">
      <c r="A104" s="19" t="s">
        <v>6</v>
      </c>
      <c r="B104" s="19" t="s">
        <v>339</v>
      </c>
      <c r="C104" s="7">
        <v>2011</v>
      </c>
      <c r="D104" s="7" t="s">
        <v>6</v>
      </c>
      <c r="E104" s="7" t="s">
        <v>301</v>
      </c>
      <c r="F104" s="7">
        <v>105.7</v>
      </c>
    </row>
    <row r="105" spans="1:6" ht="16" hidden="1">
      <c r="A105" s="19" t="s">
        <v>7</v>
      </c>
      <c r="B105" s="19" t="s">
        <v>340</v>
      </c>
      <c r="C105" s="7">
        <v>2011</v>
      </c>
      <c r="D105" s="7" t="s">
        <v>6</v>
      </c>
      <c r="E105" s="7" t="s">
        <v>301</v>
      </c>
      <c r="F105" s="7">
        <v>105.6</v>
      </c>
    </row>
    <row r="106" spans="1:6" ht="16" hidden="1">
      <c r="A106" s="19" t="s">
        <v>8</v>
      </c>
      <c r="B106" s="19" t="s">
        <v>341</v>
      </c>
      <c r="C106" s="7">
        <v>2011</v>
      </c>
      <c r="D106" s="7" t="s">
        <v>6</v>
      </c>
      <c r="E106" s="7" t="s">
        <v>301</v>
      </c>
      <c r="F106" s="7">
        <v>111.6</v>
      </c>
    </row>
    <row r="107" spans="1:6" ht="16" hidden="1">
      <c r="A107" s="19" t="s">
        <v>9</v>
      </c>
      <c r="B107" s="19" t="s">
        <v>342</v>
      </c>
      <c r="C107" s="7">
        <v>2011</v>
      </c>
      <c r="D107" s="7" t="s">
        <v>6</v>
      </c>
      <c r="E107" s="7" t="s">
        <v>301</v>
      </c>
      <c r="F107" s="7">
        <v>107.6</v>
      </c>
    </row>
    <row r="108" spans="1:6" ht="16" hidden="1">
      <c r="A108" s="19" t="s">
        <v>10</v>
      </c>
      <c r="B108" s="19" t="s">
        <v>343</v>
      </c>
      <c r="C108" s="7">
        <v>2011</v>
      </c>
      <c r="D108" s="7" t="s">
        <v>6</v>
      </c>
      <c r="E108" s="7" t="s">
        <v>301</v>
      </c>
      <c r="F108" s="7">
        <v>94</v>
      </c>
    </row>
    <row r="109" spans="1:6" ht="16" hidden="1">
      <c r="A109" s="19" t="s">
        <v>11</v>
      </c>
      <c r="B109" s="19" t="s">
        <v>344</v>
      </c>
      <c r="C109" s="7">
        <v>2011</v>
      </c>
      <c r="D109" s="7" t="s">
        <v>6</v>
      </c>
      <c r="E109" s="7" t="s">
        <v>301</v>
      </c>
      <c r="F109" s="7">
        <v>113.5</v>
      </c>
    </row>
    <row r="110" spans="1:6" ht="16" hidden="1">
      <c r="A110" s="19" t="s">
        <v>12</v>
      </c>
      <c r="B110" s="19" t="s">
        <v>345</v>
      </c>
      <c r="C110" s="7">
        <v>2011</v>
      </c>
      <c r="D110" s="7" t="s">
        <v>6</v>
      </c>
      <c r="E110" s="7" t="s">
        <v>301</v>
      </c>
      <c r="F110" s="7">
        <v>130.4</v>
      </c>
    </row>
    <row r="111" spans="1:6" ht="16" hidden="1">
      <c r="A111" s="19" t="s">
        <v>13</v>
      </c>
      <c r="B111" s="19" t="s">
        <v>346</v>
      </c>
      <c r="C111" s="7">
        <v>2011</v>
      </c>
      <c r="D111" s="7" t="s">
        <v>6</v>
      </c>
      <c r="E111" s="7" t="s">
        <v>301</v>
      </c>
      <c r="F111" s="7">
        <v>111.3</v>
      </c>
    </row>
    <row r="112" spans="1:6" ht="16">
      <c r="A112" s="19" t="s">
        <v>14</v>
      </c>
      <c r="B112" s="19" t="s">
        <v>347</v>
      </c>
      <c r="C112" s="7">
        <v>2011</v>
      </c>
      <c r="D112" s="7" t="s">
        <v>6</v>
      </c>
      <c r="E112" s="7" t="s">
        <v>301</v>
      </c>
      <c r="F112" s="7">
        <v>90.6</v>
      </c>
    </row>
    <row r="113" spans="1:6" ht="16" hidden="1">
      <c r="A113" s="19" t="s">
        <v>15</v>
      </c>
      <c r="B113" s="19" t="s">
        <v>348</v>
      </c>
      <c r="C113" s="7">
        <v>2011</v>
      </c>
      <c r="D113" s="7" t="s">
        <v>6</v>
      </c>
      <c r="E113" s="7" t="s">
        <v>301</v>
      </c>
      <c r="F113" s="7">
        <v>83.8</v>
      </c>
    </row>
    <row r="114" spans="1:6" ht="16" hidden="1">
      <c r="A114" s="19" t="s">
        <v>16</v>
      </c>
      <c r="B114" s="19" t="s">
        <v>349</v>
      </c>
      <c r="C114" s="7">
        <v>2011</v>
      </c>
      <c r="D114" s="7" t="s">
        <v>6</v>
      </c>
      <c r="E114" s="7" t="s">
        <v>301</v>
      </c>
      <c r="F114" s="7">
        <v>92</v>
      </c>
    </row>
    <row r="115" spans="1:6" ht="16" hidden="1">
      <c r="A115" s="19" t="s">
        <v>17</v>
      </c>
      <c r="B115" s="19" t="s">
        <v>350</v>
      </c>
      <c r="C115" s="7">
        <v>2011</v>
      </c>
      <c r="D115" s="7" t="s">
        <v>6</v>
      </c>
      <c r="E115" s="7" t="s">
        <v>301</v>
      </c>
      <c r="F115" s="7">
        <v>104.6</v>
      </c>
    </row>
    <row r="116" spans="1:6" ht="16" hidden="1">
      <c r="A116" s="19" t="s">
        <v>18</v>
      </c>
      <c r="B116" s="19" t="s">
        <v>351</v>
      </c>
      <c r="C116" s="7">
        <v>2011</v>
      </c>
      <c r="D116" s="7" t="s">
        <v>6</v>
      </c>
      <c r="E116" s="7" t="s">
        <v>301</v>
      </c>
      <c r="F116" s="7">
        <v>90</v>
      </c>
    </row>
    <row r="117" spans="1:6" ht="16" hidden="1">
      <c r="A117" s="19" t="s">
        <v>19</v>
      </c>
      <c r="B117" s="19" t="s">
        <v>352</v>
      </c>
      <c r="C117" s="7">
        <v>2011</v>
      </c>
      <c r="D117" s="7" t="s">
        <v>6</v>
      </c>
      <c r="E117" s="7" t="s">
        <v>301</v>
      </c>
      <c r="F117" s="7">
        <v>99.5</v>
      </c>
    </row>
    <row r="118" spans="1:6" ht="16" hidden="1">
      <c r="A118" s="19" t="s">
        <v>20</v>
      </c>
      <c r="B118" s="19" t="s">
        <v>353</v>
      </c>
      <c r="C118" s="7">
        <v>2011</v>
      </c>
      <c r="D118" s="7" t="s">
        <v>6</v>
      </c>
      <c r="E118" s="7" t="s">
        <v>301</v>
      </c>
      <c r="F118" s="7">
        <v>97.8</v>
      </c>
    </row>
    <row r="119" spans="1:6" ht="16" hidden="1">
      <c r="A119" s="19" t="s">
        <v>21</v>
      </c>
      <c r="B119" s="19" t="s">
        <v>354</v>
      </c>
      <c r="C119" s="7">
        <v>2011</v>
      </c>
      <c r="D119" s="7" t="s">
        <v>6</v>
      </c>
      <c r="E119" s="7" t="s">
        <v>301</v>
      </c>
      <c r="F119" s="7">
        <v>87.8</v>
      </c>
    </row>
    <row r="120" spans="1:6" ht="16" hidden="1">
      <c r="A120" s="19" t="s">
        <v>22</v>
      </c>
      <c r="B120" s="19" t="s">
        <v>355</v>
      </c>
      <c r="C120" s="7">
        <v>2011</v>
      </c>
      <c r="D120" s="7" t="s">
        <v>6</v>
      </c>
      <c r="E120" s="7" t="s">
        <v>301</v>
      </c>
      <c r="F120" s="7">
        <v>105.6</v>
      </c>
    </row>
    <row r="121" spans="1:6" ht="16" hidden="1">
      <c r="A121" s="19" t="s">
        <v>23</v>
      </c>
      <c r="B121" s="19" t="s">
        <v>356</v>
      </c>
      <c r="C121" s="7">
        <v>2011</v>
      </c>
      <c r="D121" s="7" t="s">
        <v>6</v>
      </c>
      <c r="E121" s="7" t="s">
        <v>301</v>
      </c>
      <c r="F121" s="7">
        <v>84.9</v>
      </c>
    </row>
    <row r="122" spans="1:6" ht="16" hidden="1">
      <c r="A122" s="19" t="s">
        <v>24</v>
      </c>
      <c r="B122" s="19" t="s">
        <v>357</v>
      </c>
      <c r="C122" s="7">
        <v>2011</v>
      </c>
      <c r="D122" s="7" t="s">
        <v>6</v>
      </c>
      <c r="E122" s="7" t="s">
        <v>301</v>
      </c>
      <c r="F122" s="7">
        <v>101.6</v>
      </c>
    </row>
    <row r="123" spans="1:6" ht="16" hidden="1">
      <c r="A123" s="19" t="s">
        <v>25</v>
      </c>
      <c r="B123" s="19" t="s">
        <v>358</v>
      </c>
      <c r="C123" s="7">
        <v>2011</v>
      </c>
      <c r="D123" s="7" t="s">
        <v>6</v>
      </c>
      <c r="E123" s="7" t="s">
        <v>301</v>
      </c>
      <c r="F123" s="7">
        <v>97.2</v>
      </c>
    </row>
    <row r="124" spans="1:6" ht="16" hidden="1">
      <c r="A124" s="19" t="s">
        <v>26</v>
      </c>
      <c r="B124" s="19" t="s">
        <v>359</v>
      </c>
      <c r="C124" s="7">
        <v>2011</v>
      </c>
      <c r="D124" s="7" t="s">
        <v>6</v>
      </c>
      <c r="E124" s="7" t="s">
        <v>301</v>
      </c>
      <c r="F124" s="7">
        <v>99.1</v>
      </c>
    </row>
    <row r="125" spans="1:6" ht="16" hidden="1">
      <c r="A125" s="19" t="s">
        <v>27</v>
      </c>
      <c r="B125" s="19" t="s">
        <v>360</v>
      </c>
      <c r="C125" s="7">
        <v>2011</v>
      </c>
      <c r="D125" s="7" t="s">
        <v>6</v>
      </c>
      <c r="E125" s="7" t="s">
        <v>301</v>
      </c>
      <c r="F125" s="7">
        <v>91.9</v>
      </c>
    </row>
    <row r="126" spans="1:6" ht="16" hidden="1">
      <c r="A126" s="19" t="s">
        <v>28</v>
      </c>
      <c r="B126" s="19" t="s">
        <v>361</v>
      </c>
      <c r="C126" s="7">
        <v>2011</v>
      </c>
      <c r="D126" s="7" t="s">
        <v>6</v>
      </c>
      <c r="E126" s="7" t="s">
        <v>301</v>
      </c>
      <c r="F126" s="7">
        <v>108.8</v>
      </c>
    </row>
    <row r="127" spans="1:6" ht="16" hidden="1">
      <c r="A127" s="19" t="s">
        <v>29</v>
      </c>
      <c r="B127" s="19" t="s">
        <v>362</v>
      </c>
      <c r="C127" s="7">
        <v>2011</v>
      </c>
      <c r="D127" s="7" t="s">
        <v>6</v>
      </c>
      <c r="E127" s="7" t="s">
        <v>301</v>
      </c>
      <c r="F127" s="7">
        <v>103.8</v>
      </c>
    </row>
    <row r="128" spans="1:6" ht="16" hidden="1">
      <c r="A128" s="19" t="s">
        <v>30</v>
      </c>
      <c r="B128" s="19" t="s">
        <v>363</v>
      </c>
      <c r="C128" s="7">
        <v>2011</v>
      </c>
      <c r="D128" s="7" t="s">
        <v>6</v>
      </c>
      <c r="E128" s="7" t="s">
        <v>301</v>
      </c>
      <c r="F128" s="7">
        <v>101.1</v>
      </c>
    </row>
    <row r="129" spans="1:6" ht="16" hidden="1">
      <c r="A129" s="19" t="s">
        <v>31</v>
      </c>
      <c r="B129" s="19" t="s">
        <v>364</v>
      </c>
      <c r="C129" s="7">
        <v>2011</v>
      </c>
      <c r="D129" s="7" t="s">
        <v>6</v>
      </c>
      <c r="E129" s="7" t="s">
        <v>301</v>
      </c>
      <c r="F129" s="7">
        <v>102.3</v>
      </c>
    </row>
    <row r="130" spans="1:6" ht="16" hidden="1">
      <c r="A130" s="19" t="s">
        <v>32</v>
      </c>
      <c r="B130" s="19" t="s">
        <v>365</v>
      </c>
      <c r="C130" s="7">
        <v>2011</v>
      </c>
      <c r="D130" s="7" t="s">
        <v>6</v>
      </c>
      <c r="E130" s="7" t="s">
        <v>301</v>
      </c>
      <c r="F130" s="7">
        <v>95.9</v>
      </c>
    </row>
    <row r="131" spans="1:6" ht="16" hidden="1">
      <c r="A131" s="19" t="s">
        <v>33</v>
      </c>
      <c r="B131" s="19" t="s">
        <v>366</v>
      </c>
      <c r="C131" s="7">
        <v>2011</v>
      </c>
      <c r="D131" s="7" t="s">
        <v>6</v>
      </c>
      <c r="E131" s="7" t="s">
        <v>301</v>
      </c>
      <c r="F131" s="7">
        <v>90.4</v>
      </c>
    </row>
    <row r="132" spans="1:6" ht="16" hidden="1">
      <c r="A132" s="19" t="s">
        <v>34</v>
      </c>
      <c r="B132" s="19" t="s">
        <v>367</v>
      </c>
      <c r="C132" s="7">
        <v>2011</v>
      </c>
      <c r="D132" s="7" t="s">
        <v>6</v>
      </c>
      <c r="E132" s="7" t="s">
        <v>301</v>
      </c>
      <c r="F132" s="7">
        <v>96.7</v>
      </c>
    </row>
    <row r="133" spans="1:6" ht="16" hidden="1">
      <c r="A133" s="19" t="s">
        <v>35</v>
      </c>
      <c r="B133" s="19" t="s">
        <v>368</v>
      </c>
      <c r="C133" s="7">
        <v>2011</v>
      </c>
      <c r="D133" s="7" t="s">
        <v>6</v>
      </c>
      <c r="E133" s="7" t="s">
        <v>301</v>
      </c>
      <c r="F133" s="7">
        <v>92.8</v>
      </c>
    </row>
    <row r="134" spans="1:6" ht="16" hidden="1">
      <c r="A134" s="20" t="s">
        <v>3</v>
      </c>
      <c r="B134" s="19" t="s">
        <v>336</v>
      </c>
      <c r="C134" s="7">
        <v>2012</v>
      </c>
      <c r="D134" s="7" t="s">
        <v>6</v>
      </c>
      <c r="E134" s="7" t="s">
        <v>301</v>
      </c>
      <c r="F134" s="7">
        <v>85.9</v>
      </c>
    </row>
    <row r="135" spans="1:6" ht="16" hidden="1">
      <c r="A135" s="20" t="s">
        <v>4</v>
      </c>
      <c r="B135" s="19" t="s">
        <v>337</v>
      </c>
      <c r="C135" s="7">
        <v>2012</v>
      </c>
      <c r="D135" s="7" t="s">
        <v>6</v>
      </c>
      <c r="E135" s="7" t="s">
        <v>301</v>
      </c>
      <c r="F135" s="7">
        <v>112.9</v>
      </c>
    </row>
    <row r="136" spans="1:6" ht="16" hidden="1">
      <c r="A136" s="19" t="s">
        <v>5</v>
      </c>
      <c r="B136" s="19" t="s">
        <v>338</v>
      </c>
      <c r="C136" s="7">
        <v>2012</v>
      </c>
      <c r="D136" s="7" t="s">
        <v>6</v>
      </c>
      <c r="E136" s="7" t="s">
        <v>301</v>
      </c>
      <c r="F136" s="7">
        <v>83.7</v>
      </c>
    </row>
    <row r="137" spans="1:6" ht="16" hidden="1">
      <c r="A137" s="19" t="s">
        <v>6</v>
      </c>
      <c r="B137" s="19" t="s">
        <v>339</v>
      </c>
      <c r="C137" s="7">
        <v>2012</v>
      </c>
      <c r="D137" s="7" t="s">
        <v>6</v>
      </c>
      <c r="E137" s="7" t="s">
        <v>301</v>
      </c>
      <c r="F137" s="7">
        <v>96.4</v>
      </c>
    </row>
    <row r="138" spans="1:6" ht="16" hidden="1">
      <c r="A138" s="19" t="s">
        <v>7</v>
      </c>
      <c r="B138" s="19" t="s">
        <v>340</v>
      </c>
      <c r="C138" s="7">
        <v>2012</v>
      </c>
      <c r="D138" s="7" t="s">
        <v>6</v>
      </c>
      <c r="E138" s="7" t="s">
        <v>301</v>
      </c>
      <c r="F138" s="7">
        <v>116.5</v>
      </c>
    </row>
    <row r="139" spans="1:6" ht="16" hidden="1">
      <c r="A139" s="19" t="s">
        <v>8</v>
      </c>
      <c r="B139" s="19" t="s">
        <v>341</v>
      </c>
      <c r="C139" s="7">
        <v>2012</v>
      </c>
      <c r="D139" s="7" t="s">
        <v>6</v>
      </c>
      <c r="E139" s="7" t="s">
        <v>301</v>
      </c>
      <c r="F139" s="7">
        <v>93.2</v>
      </c>
    </row>
    <row r="140" spans="1:6" ht="16" hidden="1">
      <c r="A140" s="19" t="s">
        <v>9</v>
      </c>
      <c r="B140" s="19" t="s">
        <v>342</v>
      </c>
      <c r="C140" s="7">
        <v>2012</v>
      </c>
      <c r="D140" s="7" t="s">
        <v>6</v>
      </c>
      <c r="E140" s="7" t="s">
        <v>301</v>
      </c>
      <c r="F140" s="7">
        <v>100.6</v>
      </c>
    </row>
    <row r="141" spans="1:6" ht="16" hidden="1">
      <c r="A141" s="19" t="s">
        <v>10</v>
      </c>
      <c r="B141" s="19" t="s">
        <v>343</v>
      </c>
      <c r="C141" s="7">
        <v>2012</v>
      </c>
      <c r="D141" s="7" t="s">
        <v>6</v>
      </c>
      <c r="E141" s="7" t="s">
        <v>301</v>
      </c>
      <c r="F141" s="7">
        <v>43.6</v>
      </c>
    </row>
    <row r="142" spans="1:6" ht="16" hidden="1">
      <c r="A142" s="19" t="s">
        <v>11</v>
      </c>
      <c r="B142" s="19" t="s">
        <v>344</v>
      </c>
      <c r="C142" s="7">
        <v>2012</v>
      </c>
      <c r="D142" s="7" t="s">
        <v>6</v>
      </c>
      <c r="E142" s="7" t="s">
        <v>301</v>
      </c>
      <c r="F142" s="7">
        <v>98.2</v>
      </c>
    </row>
    <row r="143" spans="1:6" ht="16" hidden="1">
      <c r="A143" s="19" t="s">
        <v>12</v>
      </c>
      <c r="B143" s="19" t="s">
        <v>345</v>
      </c>
      <c r="C143" s="7">
        <v>2012</v>
      </c>
      <c r="D143" s="7" t="s">
        <v>6</v>
      </c>
      <c r="E143" s="7" t="s">
        <v>301</v>
      </c>
      <c r="F143" s="7">
        <v>130.30000000000001</v>
      </c>
    </row>
    <row r="144" spans="1:6" ht="16" hidden="1">
      <c r="A144" s="19" t="s">
        <v>13</v>
      </c>
      <c r="B144" s="19" t="s">
        <v>346</v>
      </c>
      <c r="C144" s="7">
        <v>2012</v>
      </c>
      <c r="D144" s="7" t="s">
        <v>6</v>
      </c>
      <c r="E144" s="7" t="s">
        <v>301</v>
      </c>
      <c r="F144" s="7">
        <v>67.7</v>
      </c>
    </row>
    <row r="145" spans="1:6" ht="16">
      <c r="A145" s="19" t="s">
        <v>14</v>
      </c>
      <c r="B145" s="19" t="s">
        <v>347</v>
      </c>
      <c r="C145" s="7">
        <v>2012</v>
      </c>
      <c r="D145" s="7" t="s">
        <v>6</v>
      </c>
      <c r="E145" s="7" t="s">
        <v>301</v>
      </c>
      <c r="F145" s="7">
        <v>74.900000000000006</v>
      </c>
    </row>
    <row r="146" spans="1:6" ht="16" hidden="1">
      <c r="A146" s="19" t="s">
        <v>15</v>
      </c>
      <c r="B146" s="19" t="s">
        <v>348</v>
      </c>
      <c r="C146" s="7">
        <v>2012</v>
      </c>
      <c r="D146" s="7" t="s">
        <v>6</v>
      </c>
      <c r="E146" s="7" t="s">
        <v>301</v>
      </c>
      <c r="F146" s="7">
        <v>56.9</v>
      </c>
    </row>
    <row r="147" spans="1:6" ht="16" hidden="1">
      <c r="A147" s="19" t="s">
        <v>16</v>
      </c>
      <c r="B147" s="19" t="s">
        <v>349</v>
      </c>
      <c r="C147" s="7">
        <v>2012</v>
      </c>
      <c r="D147" s="7" t="s">
        <v>6</v>
      </c>
      <c r="E147" s="7" t="s">
        <v>301</v>
      </c>
      <c r="F147" s="7">
        <v>77.3</v>
      </c>
    </row>
    <row r="148" spans="1:6" ht="16" hidden="1">
      <c r="A148" s="19" t="s">
        <v>17</v>
      </c>
      <c r="B148" s="19" t="s">
        <v>350</v>
      </c>
      <c r="C148" s="7">
        <v>2012</v>
      </c>
      <c r="D148" s="7" t="s">
        <v>6</v>
      </c>
      <c r="E148" s="7" t="s">
        <v>301</v>
      </c>
      <c r="F148" s="7">
        <v>95.5</v>
      </c>
    </row>
    <row r="149" spans="1:6" ht="16" hidden="1">
      <c r="A149" s="19" t="s">
        <v>18</v>
      </c>
      <c r="B149" s="19" t="s">
        <v>351</v>
      </c>
      <c r="C149" s="7">
        <v>2012</v>
      </c>
      <c r="D149" s="7" t="s">
        <v>6</v>
      </c>
      <c r="E149" s="7" t="s">
        <v>301</v>
      </c>
      <c r="F149" s="7">
        <v>86.5</v>
      </c>
    </row>
    <row r="150" spans="1:6" ht="16" hidden="1">
      <c r="A150" s="19" t="s">
        <v>19</v>
      </c>
      <c r="B150" s="19" t="s">
        <v>352</v>
      </c>
      <c r="C150" s="7">
        <v>2012</v>
      </c>
      <c r="D150" s="7" t="s">
        <v>6</v>
      </c>
      <c r="E150" s="7" t="s">
        <v>301</v>
      </c>
      <c r="F150" s="7">
        <v>80.599999999999994</v>
      </c>
    </row>
    <row r="151" spans="1:6" ht="16" hidden="1">
      <c r="A151" s="19" t="s">
        <v>20</v>
      </c>
      <c r="B151" s="19" t="s">
        <v>353</v>
      </c>
      <c r="C151" s="7">
        <v>2012</v>
      </c>
      <c r="D151" s="7" t="s">
        <v>6</v>
      </c>
      <c r="E151" s="7" t="s">
        <v>301</v>
      </c>
      <c r="F151" s="7">
        <v>92.7</v>
      </c>
    </row>
    <row r="152" spans="1:6" ht="16" hidden="1">
      <c r="A152" s="19" t="s">
        <v>21</v>
      </c>
      <c r="B152" s="19" t="s">
        <v>354</v>
      </c>
      <c r="C152" s="7">
        <v>2012</v>
      </c>
      <c r="D152" s="7" t="s">
        <v>6</v>
      </c>
      <c r="E152" s="7" t="s">
        <v>301</v>
      </c>
      <c r="F152" s="7">
        <v>90.9</v>
      </c>
    </row>
    <row r="153" spans="1:6" ht="16" hidden="1">
      <c r="A153" s="19" t="s">
        <v>22</v>
      </c>
      <c r="B153" s="19" t="s">
        <v>355</v>
      </c>
      <c r="C153" s="7">
        <v>2012</v>
      </c>
      <c r="D153" s="7" t="s">
        <v>6</v>
      </c>
      <c r="E153" s="7" t="s">
        <v>301</v>
      </c>
      <c r="F153" s="7">
        <v>110</v>
      </c>
    </row>
    <row r="154" spans="1:6" ht="16" hidden="1">
      <c r="A154" s="19" t="s">
        <v>23</v>
      </c>
      <c r="B154" s="19" t="s">
        <v>356</v>
      </c>
      <c r="C154" s="7">
        <v>2012</v>
      </c>
      <c r="D154" s="7" t="s">
        <v>6</v>
      </c>
      <c r="E154" s="7" t="s">
        <v>301</v>
      </c>
      <c r="F154" s="7">
        <v>53</v>
      </c>
    </row>
    <row r="155" spans="1:6" ht="16" hidden="1">
      <c r="A155" s="19" t="s">
        <v>24</v>
      </c>
      <c r="B155" s="19" t="s">
        <v>357</v>
      </c>
      <c r="C155" s="7">
        <v>2012</v>
      </c>
      <c r="D155" s="7" t="s">
        <v>6</v>
      </c>
      <c r="E155" s="7" t="s">
        <v>301</v>
      </c>
      <c r="F155" s="7">
        <v>80.900000000000006</v>
      </c>
    </row>
    <row r="156" spans="1:6" ht="16" hidden="1">
      <c r="A156" s="19" t="s">
        <v>25</v>
      </c>
      <c r="B156" s="19" t="s">
        <v>358</v>
      </c>
      <c r="C156" s="7">
        <v>2012</v>
      </c>
      <c r="D156" s="7" t="s">
        <v>6</v>
      </c>
      <c r="E156" s="7" t="s">
        <v>301</v>
      </c>
      <c r="F156" s="7">
        <v>83.3</v>
      </c>
    </row>
    <row r="157" spans="1:6" ht="16" hidden="1">
      <c r="A157" s="19" t="s">
        <v>26</v>
      </c>
      <c r="B157" s="19" t="s">
        <v>359</v>
      </c>
      <c r="C157" s="7">
        <v>2012</v>
      </c>
      <c r="D157" s="7" t="s">
        <v>6</v>
      </c>
      <c r="E157" s="7" t="s">
        <v>301</v>
      </c>
      <c r="F157" s="7">
        <v>104.2</v>
      </c>
    </row>
    <row r="158" spans="1:6" ht="16" hidden="1">
      <c r="A158" s="19" t="s">
        <v>27</v>
      </c>
      <c r="B158" s="19" t="s">
        <v>360</v>
      </c>
      <c r="C158" s="7">
        <v>2012</v>
      </c>
      <c r="D158" s="7" t="s">
        <v>6</v>
      </c>
      <c r="E158" s="7" t="s">
        <v>301</v>
      </c>
      <c r="F158" s="7">
        <v>69.099999999999994</v>
      </c>
    </row>
    <row r="159" spans="1:6" ht="16" hidden="1">
      <c r="A159" s="19" t="s">
        <v>28</v>
      </c>
      <c r="B159" s="19" t="s">
        <v>361</v>
      </c>
      <c r="C159" s="7">
        <v>2012</v>
      </c>
      <c r="D159" s="7" t="s">
        <v>6</v>
      </c>
      <c r="E159" s="7" t="s">
        <v>301</v>
      </c>
      <c r="F159" s="7">
        <v>107.7</v>
      </c>
    </row>
    <row r="160" spans="1:6" ht="16" hidden="1">
      <c r="A160" s="19" t="s">
        <v>29</v>
      </c>
      <c r="B160" s="19" t="s">
        <v>362</v>
      </c>
      <c r="C160" s="7">
        <v>2012</v>
      </c>
      <c r="D160" s="7" t="s">
        <v>6</v>
      </c>
      <c r="E160" s="7" t="s">
        <v>301</v>
      </c>
      <c r="F160" s="7">
        <v>97.6</v>
      </c>
    </row>
    <row r="161" spans="1:6" ht="16" hidden="1">
      <c r="A161" s="19" t="s">
        <v>30</v>
      </c>
      <c r="B161" s="19" t="s">
        <v>363</v>
      </c>
      <c r="C161" s="7">
        <v>2012</v>
      </c>
      <c r="D161" s="7" t="s">
        <v>6</v>
      </c>
      <c r="E161" s="7" t="s">
        <v>301</v>
      </c>
      <c r="F161" s="7">
        <v>73.400000000000006</v>
      </c>
    </row>
    <row r="162" spans="1:6" ht="16" hidden="1">
      <c r="A162" s="19" t="s">
        <v>31</v>
      </c>
      <c r="B162" s="19" t="s">
        <v>364</v>
      </c>
      <c r="C162" s="7">
        <v>2012</v>
      </c>
      <c r="D162" s="7" t="s">
        <v>6</v>
      </c>
      <c r="E162" s="7" t="s">
        <v>301</v>
      </c>
      <c r="F162" s="7">
        <v>97.2</v>
      </c>
    </row>
    <row r="163" spans="1:6" ht="16" hidden="1">
      <c r="A163" s="19" t="s">
        <v>32</v>
      </c>
      <c r="B163" s="19" t="s">
        <v>365</v>
      </c>
      <c r="C163" s="7">
        <v>2012</v>
      </c>
      <c r="D163" s="7" t="s">
        <v>6</v>
      </c>
      <c r="E163" s="7" t="s">
        <v>301</v>
      </c>
      <c r="F163" s="7">
        <v>70.900000000000006</v>
      </c>
    </row>
    <row r="164" spans="1:6" ht="16" hidden="1">
      <c r="A164" s="19" t="s">
        <v>33</v>
      </c>
      <c r="B164" s="19" t="s">
        <v>366</v>
      </c>
      <c r="C164" s="7">
        <v>2012</v>
      </c>
      <c r="D164" s="7" t="s">
        <v>6</v>
      </c>
      <c r="E164" s="7" t="s">
        <v>301</v>
      </c>
      <c r="F164" s="7">
        <v>63.2</v>
      </c>
    </row>
    <row r="165" spans="1:6" ht="16" hidden="1">
      <c r="A165" s="19" t="s">
        <v>34</v>
      </c>
      <c r="B165" s="19" t="s">
        <v>367</v>
      </c>
      <c r="C165" s="7">
        <v>2012</v>
      </c>
      <c r="D165" s="7" t="s">
        <v>6</v>
      </c>
      <c r="E165" s="7" t="s">
        <v>301</v>
      </c>
      <c r="F165" s="7">
        <v>105.8</v>
      </c>
    </row>
    <row r="166" spans="1:6" ht="16" hidden="1">
      <c r="A166" s="19" t="s">
        <v>35</v>
      </c>
      <c r="B166" s="19" t="s">
        <v>368</v>
      </c>
      <c r="C166" s="7">
        <v>2012</v>
      </c>
      <c r="D166" s="7" t="s">
        <v>6</v>
      </c>
      <c r="E166" s="7" t="s">
        <v>301</v>
      </c>
      <c r="F166" s="7">
        <v>87.3</v>
      </c>
    </row>
    <row r="167" spans="1:6" ht="16" hidden="1">
      <c r="A167" s="20" t="s">
        <v>3</v>
      </c>
      <c r="B167" s="19" t="s">
        <v>336</v>
      </c>
      <c r="C167" s="7">
        <v>2013</v>
      </c>
      <c r="D167" s="7" t="s">
        <v>6</v>
      </c>
      <c r="E167" s="7" t="s">
        <v>301</v>
      </c>
      <c r="F167" s="7">
        <v>74.8</v>
      </c>
    </row>
    <row r="168" spans="1:6" ht="16" hidden="1">
      <c r="A168" s="20" t="s">
        <v>4</v>
      </c>
      <c r="B168" s="19" t="s">
        <v>337</v>
      </c>
      <c r="C168" s="7">
        <v>2013</v>
      </c>
      <c r="D168" s="7" t="s">
        <v>6</v>
      </c>
      <c r="E168" s="7" t="s">
        <v>301</v>
      </c>
      <c r="F168" s="7">
        <v>104.7</v>
      </c>
    </row>
    <row r="169" spans="1:6" ht="16" hidden="1">
      <c r="A169" s="19" t="s">
        <v>5</v>
      </c>
      <c r="B169" s="19" t="s">
        <v>338</v>
      </c>
      <c r="C169" s="7">
        <v>2013</v>
      </c>
      <c r="D169" s="7" t="s">
        <v>6</v>
      </c>
      <c r="E169" s="7" t="s">
        <v>301</v>
      </c>
      <c r="F169" s="7">
        <v>73.7</v>
      </c>
    </row>
    <row r="170" spans="1:6" ht="16" hidden="1">
      <c r="A170" s="19" t="s">
        <v>6</v>
      </c>
      <c r="B170" s="19" t="s">
        <v>339</v>
      </c>
      <c r="C170" s="7">
        <v>2013</v>
      </c>
      <c r="D170" s="7" t="s">
        <v>6</v>
      </c>
      <c r="E170" s="7" t="s">
        <v>301</v>
      </c>
      <c r="F170" s="7">
        <v>89.8</v>
      </c>
    </row>
    <row r="171" spans="1:6" ht="16" hidden="1">
      <c r="A171" s="19" t="s">
        <v>7</v>
      </c>
      <c r="B171" s="19" t="s">
        <v>340</v>
      </c>
      <c r="C171" s="7">
        <v>2013</v>
      </c>
      <c r="D171" s="7" t="s">
        <v>6</v>
      </c>
      <c r="E171" s="7" t="s">
        <v>301</v>
      </c>
      <c r="F171" s="7">
        <v>100.6</v>
      </c>
    </row>
    <row r="172" spans="1:6" ht="16" hidden="1">
      <c r="A172" s="19" t="s">
        <v>8</v>
      </c>
      <c r="B172" s="19" t="s">
        <v>341</v>
      </c>
      <c r="C172" s="7">
        <v>2013</v>
      </c>
      <c r="D172" s="7" t="s">
        <v>6</v>
      </c>
      <c r="E172" s="7" t="s">
        <v>301</v>
      </c>
      <c r="F172" s="7">
        <v>90</v>
      </c>
    </row>
    <row r="173" spans="1:6" ht="16" hidden="1">
      <c r="A173" s="19" t="s">
        <v>9</v>
      </c>
      <c r="B173" s="19" t="s">
        <v>342</v>
      </c>
      <c r="C173" s="7">
        <v>2013</v>
      </c>
      <c r="D173" s="7" t="s">
        <v>6</v>
      </c>
      <c r="E173" s="7" t="s">
        <v>301</v>
      </c>
      <c r="F173" s="7">
        <v>79.900000000000006</v>
      </c>
    </row>
    <row r="174" spans="1:6" ht="16" hidden="1">
      <c r="A174" s="19" t="s">
        <v>10</v>
      </c>
      <c r="B174" s="19" t="s">
        <v>343</v>
      </c>
      <c r="C174" s="7">
        <v>2013</v>
      </c>
      <c r="D174" s="7" t="s">
        <v>6</v>
      </c>
      <c r="E174" s="7" t="s">
        <v>301</v>
      </c>
      <c r="F174" s="7">
        <v>40.799999999999997</v>
      </c>
    </row>
    <row r="175" spans="1:6" ht="16" hidden="1">
      <c r="A175" s="19" t="s">
        <v>11</v>
      </c>
      <c r="B175" s="19" t="s">
        <v>344</v>
      </c>
      <c r="C175" s="7">
        <v>2013</v>
      </c>
      <c r="D175" s="7" t="s">
        <v>6</v>
      </c>
      <c r="E175" s="7" t="s">
        <v>301</v>
      </c>
      <c r="F175" s="7">
        <v>90.8</v>
      </c>
    </row>
    <row r="176" spans="1:6" ht="16" hidden="1">
      <c r="A176" s="19" t="s">
        <v>12</v>
      </c>
      <c r="B176" s="19" t="s">
        <v>345</v>
      </c>
      <c r="C176" s="7">
        <v>2013</v>
      </c>
      <c r="D176" s="7" t="s">
        <v>6</v>
      </c>
      <c r="E176" s="7" t="s">
        <v>301</v>
      </c>
      <c r="F176" s="7">
        <v>96.8</v>
      </c>
    </row>
    <row r="177" spans="1:6" ht="16" hidden="1">
      <c r="A177" s="19" t="s">
        <v>13</v>
      </c>
      <c r="B177" s="19" t="s">
        <v>346</v>
      </c>
      <c r="C177" s="7">
        <v>2013</v>
      </c>
      <c r="D177" s="7" t="s">
        <v>6</v>
      </c>
      <c r="E177" s="7" t="s">
        <v>301</v>
      </c>
      <c r="F177" s="7">
        <v>63.3</v>
      </c>
    </row>
    <row r="178" spans="1:6" ht="16">
      <c r="A178" s="19" t="s">
        <v>14</v>
      </c>
      <c r="B178" s="19" t="s">
        <v>347</v>
      </c>
      <c r="C178" s="7">
        <v>2013</v>
      </c>
      <c r="D178" s="7" t="s">
        <v>6</v>
      </c>
      <c r="E178" s="7" t="s">
        <v>301</v>
      </c>
      <c r="F178" s="7">
        <v>65.2</v>
      </c>
    </row>
    <row r="179" spans="1:6" ht="16" hidden="1">
      <c r="A179" s="19" t="s">
        <v>15</v>
      </c>
      <c r="B179" s="19" t="s">
        <v>348</v>
      </c>
      <c r="C179" s="7">
        <v>2013</v>
      </c>
      <c r="D179" s="7" t="s">
        <v>6</v>
      </c>
      <c r="E179" s="7" t="s">
        <v>301</v>
      </c>
      <c r="F179" s="7">
        <v>53.8</v>
      </c>
    </row>
    <row r="180" spans="1:6" ht="16" hidden="1">
      <c r="A180" s="19" t="s">
        <v>16</v>
      </c>
      <c r="B180" s="19" t="s">
        <v>349</v>
      </c>
      <c r="C180" s="7">
        <v>2013</v>
      </c>
      <c r="D180" s="7" t="s">
        <v>6</v>
      </c>
      <c r="E180" s="7" t="s">
        <v>301</v>
      </c>
      <c r="F180" s="7">
        <v>78.400000000000006</v>
      </c>
    </row>
    <row r="181" spans="1:6" ht="16" hidden="1">
      <c r="A181" s="19" t="s">
        <v>17</v>
      </c>
      <c r="B181" s="19" t="s">
        <v>350</v>
      </c>
      <c r="C181" s="7">
        <v>2013</v>
      </c>
      <c r="D181" s="7" t="s">
        <v>6</v>
      </c>
      <c r="E181" s="7" t="s">
        <v>301</v>
      </c>
      <c r="F181" s="7">
        <v>56.5</v>
      </c>
    </row>
    <row r="182" spans="1:6" ht="16" hidden="1">
      <c r="A182" s="19" t="s">
        <v>18</v>
      </c>
      <c r="B182" s="19" t="s">
        <v>351</v>
      </c>
      <c r="C182" s="7">
        <v>2013</v>
      </c>
      <c r="D182" s="7" t="s">
        <v>6</v>
      </c>
      <c r="E182" s="7" t="s">
        <v>301</v>
      </c>
      <c r="F182" s="7">
        <v>77</v>
      </c>
    </row>
    <row r="183" spans="1:6" ht="16" hidden="1">
      <c r="A183" s="19" t="s">
        <v>19</v>
      </c>
      <c r="B183" s="19" t="s">
        <v>352</v>
      </c>
      <c r="C183" s="7">
        <v>2013</v>
      </c>
      <c r="D183" s="7" t="s">
        <v>6</v>
      </c>
      <c r="E183" s="7" t="s">
        <v>301</v>
      </c>
      <c r="F183" s="7">
        <v>62.8</v>
      </c>
    </row>
    <row r="184" spans="1:6" ht="16" hidden="1">
      <c r="A184" s="19" t="s">
        <v>20</v>
      </c>
      <c r="B184" s="19" t="s">
        <v>353</v>
      </c>
      <c r="C184" s="7">
        <v>2013</v>
      </c>
      <c r="D184" s="7" t="s">
        <v>6</v>
      </c>
      <c r="E184" s="7" t="s">
        <v>301</v>
      </c>
      <c r="F184" s="7">
        <v>81.2</v>
      </c>
    </row>
    <row r="185" spans="1:6" ht="16" hidden="1">
      <c r="A185" s="19" t="s">
        <v>21</v>
      </c>
      <c r="B185" s="19" t="s">
        <v>354</v>
      </c>
      <c r="C185" s="7">
        <v>2013</v>
      </c>
      <c r="D185" s="7" t="s">
        <v>6</v>
      </c>
      <c r="E185" s="7" t="s">
        <v>301</v>
      </c>
      <c r="F185" s="7">
        <v>76.5</v>
      </c>
    </row>
    <row r="186" spans="1:6" ht="16" hidden="1">
      <c r="A186" s="19" t="s">
        <v>22</v>
      </c>
      <c r="B186" s="19" t="s">
        <v>355</v>
      </c>
      <c r="C186" s="7">
        <v>2013</v>
      </c>
      <c r="D186" s="7" t="s">
        <v>6</v>
      </c>
      <c r="E186" s="7" t="s">
        <v>301</v>
      </c>
      <c r="F186" s="7">
        <v>79.3</v>
      </c>
    </row>
    <row r="187" spans="1:6" ht="16" hidden="1">
      <c r="A187" s="19" t="s">
        <v>23</v>
      </c>
      <c r="B187" s="19" t="s">
        <v>356</v>
      </c>
      <c r="C187" s="7">
        <v>2013</v>
      </c>
      <c r="D187" s="7" t="s">
        <v>6</v>
      </c>
      <c r="E187" s="7" t="s">
        <v>301</v>
      </c>
      <c r="F187" s="7">
        <v>50.1</v>
      </c>
    </row>
    <row r="188" spans="1:6" ht="16" hidden="1">
      <c r="A188" s="19" t="s">
        <v>24</v>
      </c>
      <c r="B188" s="19" t="s">
        <v>357</v>
      </c>
      <c r="C188" s="7">
        <v>2013</v>
      </c>
      <c r="D188" s="7" t="s">
        <v>6</v>
      </c>
      <c r="E188" s="7" t="s">
        <v>301</v>
      </c>
      <c r="F188" s="7">
        <v>77.8</v>
      </c>
    </row>
    <row r="189" spans="1:6" ht="16" hidden="1">
      <c r="A189" s="19" t="s">
        <v>25</v>
      </c>
      <c r="B189" s="19" t="s">
        <v>358</v>
      </c>
      <c r="C189" s="7">
        <v>2013</v>
      </c>
      <c r="D189" s="7" t="s">
        <v>6</v>
      </c>
      <c r="E189" s="7" t="s">
        <v>301</v>
      </c>
      <c r="F189" s="7">
        <v>74.3</v>
      </c>
    </row>
    <row r="190" spans="1:6" ht="16" hidden="1">
      <c r="A190" s="19" t="s">
        <v>26</v>
      </c>
      <c r="B190" s="19" t="s">
        <v>359</v>
      </c>
      <c r="C190" s="7">
        <v>2013</v>
      </c>
      <c r="D190" s="7" t="s">
        <v>6</v>
      </c>
      <c r="E190" s="7" t="s">
        <v>301</v>
      </c>
      <c r="F190" s="7">
        <v>71.2</v>
      </c>
    </row>
    <row r="191" spans="1:6" ht="16" hidden="1">
      <c r="A191" s="19" t="s">
        <v>27</v>
      </c>
      <c r="B191" s="19" t="s">
        <v>360</v>
      </c>
      <c r="C191" s="7">
        <v>2013</v>
      </c>
      <c r="D191" s="7" t="s">
        <v>6</v>
      </c>
      <c r="E191" s="7" t="s">
        <v>301</v>
      </c>
      <c r="F191" s="7">
        <v>61.3</v>
      </c>
    </row>
    <row r="192" spans="1:6" ht="16" hidden="1">
      <c r="A192" s="19" t="s">
        <v>28</v>
      </c>
      <c r="B192" s="19" t="s">
        <v>361</v>
      </c>
      <c r="C192" s="7">
        <v>2013</v>
      </c>
      <c r="D192" s="7" t="s">
        <v>6</v>
      </c>
      <c r="E192" s="7" t="s">
        <v>301</v>
      </c>
      <c r="F192" s="7">
        <v>90.2</v>
      </c>
    </row>
    <row r="193" spans="1:6" ht="16" hidden="1">
      <c r="A193" s="19" t="s">
        <v>29</v>
      </c>
      <c r="B193" s="19" t="s">
        <v>362</v>
      </c>
      <c r="C193" s="7">
        <v>2013</v>
      </c>
      <c r="D193" s="7" t="s">
        <v>6</v>
      </c>
      <c r="E193" s="7" t="s">
        <v>301</v>
      </c>
      <c r="F193" s="7">
        <v>105.1</v>
      </c>
    </row>
    <row r="194" spans="1:6" ht="16" hidden="1">
      <c r="A194" s="19" t="s">
        <v>30</v>
      </c>
      <c r="B194" s="19" t="s">
        <v>363</v>
      </c>
      <c r="C194" s="7">
        <v>2013</v>
      </c>
      <c r="D194" s="7" t="s">
        <v>6</v>
      </c>
      <c r="E194" s="7" t="s">
        <v>301</v>
      </c>
      <c r="F194" s="7">
        <v>72.5</v>
      </c>
    </row>
    <row r="195" spans="1:6" ht="16" hidden="1">
      <c r="A195" s="19" t="s">
        <v>31</v>
      </c>
      <c r="B195" s="19" t="s">
        <v>364</v>
      </c>
      <c r="C195" s="7">
        <v>2013</v>
      </c>
      <c r="D195" s="7" t="s">
        <v>6</v>
      </c>
      <c r="E195" s="7" t="s">
        <v>301</v>
      </c>
      <c r="F195" s="7">
        <v>88.5</v>
      </c>
    </row>
    <row r="196" spans="1:6" ht="16" hidden="1">
      <c r="A196" s="19" t="s">
        <v>32</v>
      </c>
      <c r="B196" s="19" t="s">
        <v>365</v>
      </c>
      <c r="C196" s="7">
        <v>2013</v>
      </c>
      <c r="D196" s="7" t="s">
        <v>6</v>
      </c>
      <c r="E196" s="7" t="s">
        <v>301</v>
      </c>
      <c r="F196" s="7">
        <v>61.5</v>
      </c>
    </row>
    <row r="197" spans="1:6" ht="16" hidden="1">
      <c r="A197" s="19" t="s">
        <v>33</v>
      </c>
      <c r="B197" s="19" t="s">
        <v>366</v>
      </c>
      <c r="C197" s="7">
        <v>2013</v>
      </c>
      <c r="D197" s="7" t="s">
        <v>6</v>
      </c>
      <c r="E197" s="7" t="s">
        <v>301</v>
      </c>
      <c r="F197" s="7">
        <v>62.3</v>
      </c>
    </row>
    <row r="198" spans="1:6" ht="16" hidden="1">
      <c r="A198" s="19" t="s">
        <v>34</v>
      </c>
      <c r="B198" s="19" t="s">
        <v>367</v>
      </c>
      <c r="C198" s="7">
        <v>2013</v>
      </c>
      <c r="D198" s="7" t="s">
        <v>6</v>
      </c>
      <c r="E198" s="7" t="s">
        <v>301</v>
      </c>
      <c r="F198" s="7">
        <v>95.4</v>
      </c>
    </row>
    <row r="199" spans="1:6" ht="16" hidden="1">
      <c r="A199" s="19" t="s">
        <v>35</v>
      </c>
      <c r="B199" s="19" t="s">
        <v>368</v>
      </c>
      <c r="C199" s="7">
        <v>2013</v>
      </c>
      <c r="D199" s="7" t="s">
        <v>6</v>
      </c>
      <c r="E199" s="7" t="s">
        <v>301</v>
      </c>
      <c r="F199" s="7">
        <v>77.8</v>
      </c>
    </row>
    <row r="200" spans="1:6" ht="16" hidden="1">
      <c r="A200" s="20" t="s">
        <v>3</v>
      </c>
      <c r="B200" s="19" t="s">
        <v>336</v>
      </c>
      <c r="C200" s="7">
        <v>2014</v>
      </c>
      <c r="D200" s="7" t="s">
        <v>6</v>
      </c>
      <c r="E200" s="7" t="s">
        <v>301</v>
      </c>
      <c r="F200" s="7">
        <v>79.5</v>
      </c>
    </row>
    <row r="201" spans="1:6" ht="16" hidden="1">
      <c r="A201" s="20" t="s">
        <v>4</v>
      </c>
      <c r="B201" s="19" t="s">
        <v>337</v>
      </c>
      <c r="C201" s="7">
        <v>2014</v>
      </c>
      <c r="D201" s="7" t="s">
        <v>6</v>
      </c>
      <c r="E201" s="7" t="s">
        <v>301</v>
      </c>
      <c r="F201" s="7">
        <v>106.8</v>
      </c>
    </row>
    <row r="202" spans="1:6" ht="16" hidden="1">
      <c r="A202" s="19" t="s">
        <v>5</v>
      </c>
      <c r="B202" s="19" t="s">
        <v>338</v>
      </c>
      <c r="C202" s="7">
        <v>2014</v>
      </c>
      <c r="D202" s="7" t="s">
        <v>6</v>
      </c>
      <c r="E202" s="7" t="s">
        <v>301</v>
      </c>
      <c r="F202" s="7">
        <v>79.2</v>
      </c>
    </row>
    <row r="203" spans="1:6" ht="16" hidden="1">
      <c r="A203" s="19" t="s">
        <v>6</v>
      </c>
      <c r="B203" s="19" t="s">
        <v>339</v>
      </c>
      <c r="C203" s="7">
        <v>2014</v>
      </c>
      <c r="D203" s="7" t="s">
        <v>6</v>
      </c>
      <c r="E203" s="7" t="s">
        <v>301</v>
      </c>
      <c r="F203" s="7">
        <v>100</v>
      </c>
    </row>
    <row r="204" spans="1:6" ht="16" hidden="1">
      <c r="A204" s="19" t="s">
        <v>7</v>
      </c>
      <c r="B204" s="19" t="s">
        <v>340</v>
      </c>
      <c r="C204" s="7">
        <v>2014</v>
      </c>
      <c r="D204" s="7" t="s">
        <v>6</v>
      </c>
      <c r="E204" s="7" t="s">
        <v>301</v>
      </c>
      <c r="F204" s="7">
        <v>105.9</v>
      </c>
    </row>
    <row r="205" spans="1:6" ht="16" hidden="1">
      <c r="A205" s="19" t="s">
        <v>8</v>
      </c>
      <c r="B205" s="19" t="s">
        <v>341</v>
      </c>
      <c r="C205" s="7">
        <v>2014</v>
      </c>
      <c r="D205" s="7" t="s">
        <v>6</v>
      </c>
      <c r="E205" s="7" t="s">
        <v>301</v>
      </c>
      <c r="F205" s="7">
        <v>84.8</v>
      </c>
    </row>
    <row r="206" spans="1:6" ht="16" hidden="1">
      <c r="A206" s="19" t="s">
        <v>9</v>
      </c>
      <c r="B206" s="19" t="s">
        <v>342</v>
      </c>
      <c r="C206" s="7">
        <v>2014</v>
      </c>
      <c r="D206" s="7" t="s">
        <v>6</v>
      </c>
      <c r="E206" s="7" t="s">
        <v>301</v>
      </c>
      <c r="F206" s="7">
        <v>99.1</v>
      </c>
    </row>
    <row r="207" spans="1:6" ht="16" hidden="1">
      <c r="A207" s="19" t="s">
        <v>10</v>
      </c>
      <c r="B207" s="19" t="s">
        <v>343</v>
      </c>
      <c r="C207" s="7">
        <v>2014</v>
      </c>
      <c r="D207" s="7" t="s">
        <v>6</v>
      </c>
      <c r="E207" s="7" t="s">
        <v>301</v>
      </c>
      <c r="F207" s="7">
        <v>38.4</v>
      </c>
    </row>
    <row r="208" spans="1:6" ht="16" hidden="1">
      <c r="A208" s="19" t="s">
        <v>11</v>
      </c>
      <c r="B208" s="19" t="s">
        <v>344</v>
      </c>
      <c r="C208" s="7">
        <v>2014</v>
      </c>
      <c r="D208" s="7" t="s">
        <v>6</v>
      </c>
      <c r="E208" s="7" t="s">
        <v>301</v>
      </c>
      <c r="F208" s="7">
        <v>91.5</v>
      </c>
    </row>
    <row r="209" spans="1:6" ht="16" hidden="1">
      <c r="A209" s="19" t="s">
        <v>12</v>
      </c>
      <c r="B209" s="19" t="s">
        <v>345</v>
      </c>
      <c r="C209" s="7">
        <v>2014</v>
      </c>
      <c r="D209" s="7" t="s">
        <v>6</v>
      </c>
      <c r="E209" s="7" t="s">
        <v>301</v>
      </c>
      <c r="F209" s="7">
        <v>106.8</v>
      </c>
    </row>
    <row r="210" spans="1:6" ht="16" hidden="1">
      <c r="A210" s="19" t="s">
        <v>13</v>
      </c>
      <c r="B210" s="19" t="s">
        <v>346</v>
      </c>
      <c r="C210" s="7">
        <v>2014</v>
      </c>
      <c r="D210" s="7" t="s">
        <v>6</v>
      </c>
      <c r="E210" s="7" t="s">
        <v>301</v>
      </c>
      <c r="F210" s="7">
        <v>76.400000000000006</v>
      </c>
    </row>
    <row r="211" spans="1:6" ht="16">
      <c r="A211" s="19" t="s">
        <v>14</v>
      </c>
      <c r="B211" s="19" t="s">
        <v>347</v>
      </c>
      <c r="C211" s="7">
        <v>2014</v>
      </c>
      <c r="D211" s="7" t="s">
        <v>6</v>
      </c>
      <c r="E211" s="7" t="s">
        <v>301</v>
      </c>
      <c r="F211" s="7">
        <v>68.900000000000006</v>
      </c>
    </row>
    <row r="212" spans="1:6" ht="16" hidden="1">
      <c r="A212" s="19" t="s">
        <v>15</v>
      </c>
      <c r="B212" s="19" t="s">
        <v>348</v>
      </c>
      <c r="C212" s="7">
        <v>2014</v>
      </c>
      <c r="D212" s="7" t="s">
        <v>6</v>
      </c>
      <c r="E212" s="7" t="s">
        <v>301</v>
      </c>
      <c r="F212" s="7">
        <v>53</v>
      </c>
    </row>
    <row r="213" spans="1:6" ht="16" hidden="1">
      <c r="A213" s="19" t="s">
        <v>16</v>
      </c>
      <c r="B213" s="19" t="s">
        <v>349</v>
      </c>
      <c r="C213" s="7">
        <v>2014</v>
      </c>
      <c r="D213" s="7" t="s">
        <v>6</v>
      </c>
      <c r="E213" s="7" t="s">
        <v>301</v>
      </c>
      <c r="F213" s="7">
        <v>74.099999999999994</v>
      </c>
    </row>
    <row r="214" spans="1:6" ht="16" hidden="1">
      <c r="A214" s="19" t="s">
        <v>17</v>
      </c>
      <c r="B214" s="19" t="s">
        <v>350</v>
      </c>
      <c r="C214" s="7">
        <v>2014</v>
      </c>
      <c r="D214" s="7" t="s">
        <v>6</v>
      </c>
      <c r="E214" s="7" t="s">
        <v>301</v>
      </c>
      <c r="F214" s="7">
        <v>65.099999999999994</v>
      </c>
    </row>
    <row r="215" spans="1:6" ht="16" hidden="1">
      <c r="A215" s="19" t="s">
        <v>18</v>
      </c>
      <c r="B215" s="19" t="s">
        <v>351</v>
      </c>
      <c r="C215" s="7">
        <v>2014</v>
      </c>
      <c r="D215" s="7" t="s">
        <v>6</v>
      </c>
      <c r="E215" s="7" t="s">
        <v>301</v>
      </c>
      <c r="F215" s="7">
        <v>80.2</v>
      </c>
    </row>
    <row r="216" spans="1:6" ht="16" hidden="1">
      <c r="A216" s="19" t="s">
        <v>19</v>
      </c>
      <c r="B216" s="19" t="s">
        <v>352</v>
      </c>
      <c r="C216" s="7">
        <v>2014</v>
      </c>
      <c r="D216" s="7" t="s">
        <v>6</v>
      </c>
      <c r="E216" s="7" t="s">
        <v>301</v>
      </c>
      <c r="F216" s="7">
        <v>71.099999999999994</v>
      </c>
    </row>
    <row r="217" spans="1:6" ht="16" hidden="1">
      <c r="A217" s="19" t="s">
        <v>20</v>
      </c>
      <c r="B217" s="19" t="s">
        <v>353</v>
      </c>
      <c r="C217" s="7">
        <v>2014</v>
      </c>
      <c r="D217" s="7" t="s">
        <v>6</v>
      </c>
      <c r="E217" s="7" t="s">
        <v>301</v>
      </c>
      <c r="F217" s="7">
        <v>81.400000000000006</v>
      </c>
    </row>
    <row r="218" spans="1:6" ht="16" hidden="1">
      <c r="A218" s="19" t="s">
        <v>21</v>
      </c>
      <c r="B218" s="19" t="s">
        <v>354</v>
      </c>
      <c r="C218" s="7">
        <v>2014</v>
      </c>
      <c r="D218" s="7" t="s">
        <v>6</v>
      </c>
      <c r="E218" s="7" t="s">
        <v>301</v>
      </c>
      <c r="F218" s="7">
        <v>94.6</v>
      </c>
    </row>
    <row r="219" spans="1:6" ht="16" hidden="1">
      <c r="A219" s="19" t="s">
        <v>22</v>
      </c>
      <c r="B219" s="19" t="s">
        <v>355</v>
      </c>
      <c r="C219" s="7">
        <v>2014</v>
      </c>
      <c r="D219" s="7" t="s">
        <v>6</v>
      </c>
      <c r="E219" s="7" t="s">
        <v>301</v>
      </c>
      <c r="F219" s="7">
        <v>74.099999999999994</v>
      </c>
    </row>
    <row r="220" spans="1:6" ht="16" hidden="1">
      <c r="A220" s="19" t="s">
        <v>23</v>
      </c>
      <c r="B220" s="19" t="s">
        <v>356</v>
      </c>
      <c r="C220" s="7">
        <v>2014</v>
      </c>
      <c r="D220" s="7" t="s">
        <v>6</v>
      </c>
      <c r="E220" s="7" t="s">
        <v>301</v>
      </c>
      <c r="F220" s="7">
        <v>54.7</v>
      </c>
    </row>
    <row r="221" spans="1:6" ht="16" hidden="1">
      <c r="A221" s="19" t="s">
        <v>24</v>
      </c>
      <c r="B221" s="19" t="s">
        <v>357</v>
      </c>
      <c r="C221" s="7">
        <v>2014</v>
      </c>
      <c r="D221" s="7" t="s">
        <v>6</v>
      </c>
      <c r="E221" s="7" t="s">
        <v>301</v>
      </c>
      <c r="F221" s="7">
        <v>90.4</v>
      </c>
    </row>
    <row r="222" spans="1:6" ht="16" hidden="1">
      <c r="A222" s="19" t="s">
        <v>25</v>
      </c>
      <c r="B222" s="19" t="s">
        <v>358</v>
      </c>
      <c r="C222" s="7">
        <v>2014</v>
      </c>
      <c r="D222" s="7" t="s">
        <v>6</v>
      </c>
      <c r="E222" s="7" t="s">
        <v>301</v>
      </c>
      <c r="F222" s="7">
        <v>83.5</v>
      </c>
    </row>
    <row r="223" spans="1:6" ht="16" hidden="1">
      <c r="A223" s="19" t="s">
        <v>26</v>
      </c>
      <c r="B223" s="19" t="s">
        <v>359</v>
      </c>
      <c r="C223" s="7">
        <v>2014</v>
      </c>
      <c r="D223" s="7" t="s">
        <v>6</v>
      </c>
      <c r="E223" s="7" t="s">
        <v>301</v>
      </c>
      <c r="F223" s="7">
        <v>77.7</v>
      </c>
    </row>
    <row r="224" spans="1:6" ht="16" hidden="1">
      <c r="A224" s="19" t="s">
        <v>27</v>
      </c>
      <c r="B224" s="19" t="s">
        <v>360</v>
      </c>
      <c r="C224" s="7">
        <v>2014</v>
      </c>
      <c r="D224" s="7" t="s">
        <v>6</v>
      </c>
      <c r="E224" s="7" t="s">
        <v>301</v>
      </c>
      <c r="F224" s="7">
        <v>65.5</v>
      </c>
    </row>
    <row r="225" spans="1:6" ht="16" hidden="1">
      <c r="A225" s="19" t="s">
        <v>28</v>
      </c>
      <c r="B225" s="19" t="s">
        <v>361</v>
      </c>
      <c r="C225" s="7">
        <v>2014</v>
      </c>
      <c r="D225" s="7" t="s">
        <v>6</v>
      </c>
      <c r="E225" s="7" t="s">
        <v>301</v>
      </c>
      <c r="F225" s="7">
        <v>90</v>
      </c>
    </row>
    <row r="226" spans="1:6" ht="16" hidden="1">
      <c r="A226" s="19" t="s">
        <v>29</v>
      </c>
      <c r="B226" s="19" t="s">
        <v>362</v>
      </c>
      <c r="C226" s="7">
        <v>2014</v>
      </c>
      <c r="D226" s="7" t="s">
        <v>6</v>
      </c>
      <c r="E226" s="7" t="s">
        <v>301</v>
      </c>
      <c r="F226" s="7">
        <v>100.3</v>
      </c>
    </row>
    <row r="227" spans="1:6" ht="16" hidden="1">
      <c r="A227" s="19" t="s">
        <v>30</v>
      </c>
      <c r="B227" s="19" t="s">
        <v>363</v>
      </c>
      <c r="C227" s="7">
        <v>2014</v>
      </c>
      <c r="D227" s="7" t="s">
        <v>6</v>
      </c>
      <c r="E227" s="7" t="s">
        <v>301</v>
      </c>
      <c r="F227" s="7">
        <v>77.599999999999994</v>
      </c>
    </row>
    <row r="228" spans="1:6" ht="16" hidden="1">
      <c r="A228" s="19" t="s">
        <v>31</v>
      </c>
      <c r="B228" s="19" t="s">
        <v>364</v>
      </c>
      <c r="C228" s="7">
        <v>2014</v>
      </c>
      <c r="D228" s="7" t="s">
        <v>6</v>
      </c>
      <c r="E228" s="7" t="s">
        <v>301</v>
      </c>
      <c r="F228" s="7">
        <v>96.9</v>
      </c>
    </row>
    <row r="229" spans="1:6" ht="16" hidden="1">
      <c r="A229" s="19" t="s">
        <v>32</v>
      </c>
      <c r="B229" s="19" t="s">
        <v>365</v>
      </c>
      <c r="C229" s="7">
        <v>2014</v>
      </c>
      <c r="D229" s="7" t="s">
        <v>6</v>
      </c>
      <c r="E229" s="7" t="s">
        <v>301</v>
      </c>
      <c r="F229" s="7">
        <v>57.6</v>
      </c>
    </row>
    <row r="230" spans="1:6" ht="16" hidden="1">
      <c r="A230" s="19" t="s">
        <v>33</v>
      </c>
      <c r="B230" s="19" t="s">
        <v>366</v>
      </c>
      <c r="C230" s="7">
        <v>2014</v>
      </c>
      <c r="D230" s="7" t="s">
        <v>6</v>
      </c>
      <c r="E230" s="7" t="s">
        <v>301</v>
      </c>
      <c r="F230" s="7">
        <v>74.400000000000006</v>
      </c>
    </row>
    <row r="231" spans="1:6" ht="16" hidden="1">
      <c r="A231" s="19" t="s">
        <v>34</v>
      </c>
      <c r="B231" s="19" t="s">
        <v>367</v>
      </c>
      <c r="C231" s="7">
        <v>2014</v>
      </c>
      <c r="D231" s="7" t="s">
        <v>6</v>
      </c>
      <c r="E231" s="7" t="s">
        <v>301</v>
      </c>
      <c r="F231" s="7">
        <v>114.9</v>
      </c>
    </row>
    <row r="232" spans="1:6" ht="16" hidden="1">
      <c r="A232" s="19" t="s">
        <v>35</v>
      </c>
      <c r="B232" s="19" t="s">
        <v>368</v>
      </c>
      <c r="C232" s="7">
        <v>2014</v>
      </c>
      <c r="D232" s="7" t="s">
        <v>6</v>
      </c>
      <c r="E232" s="7" t="s">
        <v>301</v>
      </c>
      <c r="F232" s="7">
        <v>92.3</v>
      </c>
    </row>
    <row r="233" spans="1:6" ht="16" hidden="1">
      <c r="A233" s="20" t="s">
        <v>3</v>
      </c>
      <c r="B233" s="19" t="s">
        <v>336</v>
      </c>
      <c r="C233" s="7">
        <v>2015</v>
      </c>
      <c r="D233" s="7" t="s">
        <v>6</v>
      </c>
      <c r="E233" s="7" t="s">
        <v>301</v>
      </c>
      <c r="F233" s="7">
        <v>76</v>
      </c>
    </row>
    <row r="234" spans="1:6" ht="16" hidden="1">
      <c r="A234" s="20" t="s">
        <v>4</v>
      </c>
      <c r="B234" s="19" t="s">
        <v>337</v>
      </c>
      <c r="C234" s="7">
        <v>2015</v>
      </c>
      <c r="D234" s="7" t="s">
        <v>6</v>
      </c>
      <c r="E234" s="7" t="s">
        <v>301</v>
      </c>
      <c r="F234" s="7">
        <v>109</v>
      </c>
    </row>
    <row r="235" spans="1:6" ht="16" hidden="1">
      <c r="A235" s="19" t="s">
        <v>5</v>
      </c>
      <c r="B235" s="19" t="s">
        <v>338</v>
      </c>
      <c r="C235" s="7">
        <v>2015</v>
      </c>
      <c r="D235" s="7" t="s">
        <v>6</v>
      </c>
      <c r="E235" s="7" t="s">
        <v>301</v>
      </c>
      <c r="F235" s="7">
        <v>73.599999999999994</v>
      </c>
    </row>
    <row r="236" spans="1:6" ht="16" hidden="1">
      <c r="A236" s="19" t="s">
        <v>6</v>
      </c>
      <c r="B236" s="19" t="s">
        <v>339</v>
      </c>
      <c r="C236" s="7">
        <v>2015</v>
      </c>
      <c r="D236" s="7" t="s">
        <v>6</v>
      </c>
      <c r="E236" s="7" t="s">
        <v>301</v>
      </c>
      <c r="F236" s="7">
        <v>94</v>
      </c>
    </row>
    <row r="237" spans="1:6" ht="16" hidden="1">
      <c r="A237" s="19" t="s">
        <v>7</v>
      </c>
      <c r="B237" s="19" t="s">
        <v>340</v>
      </c>
      <c r="C237" s="7">
        <v>2015</v>
      </c>
      <c r="D237" s="7" t="s">
        <v>6</v>
      </c>
      <c r="E237" s="7" t="s">
        <v>301</v>
      </c>
      <c r="F237" s="7">
        <v>90.1</v>
      </c>
    </row>
    <row r="238" spans="1:6" ht="16" hidden="1">
      <c r="A238" s="19" t="s">
        <v>8</v>
      </c>
      <c r="B238" s="19" t="s">
        <v>341</v>
      </c>
      <c r="C238" s="7">
        <v>2015</v>
      </c>
      <c r="D238" s="7" t="s">
        <v>6</v>
      </c>
      <c r="E238" s="7" t="s">
        <v>301</v>
      </c>
      <c r="F238" s="7">
        <v>81.8</v>
      </c>
    </row>
    <row r="239" spans="1:6" ht="16" hidden="1">
      <c r="A239" s="19" t="s">
        <v>9</v>
      </c>
      <c r="B239" s="19" t="s">
        <v>342</v>
      </c>
      <c r="C239" s="7">
        <v>2015</v>
      </c>
      <c r="D239" s="7" t="s">
        <v>6</v>
      </c>
      <c r="E239" s="7" t="s">
        <v>301</v>
      </c>
      <c r="F239" s="7">
        <v>97.8</v>
      </c>
    </row>
    <row r="240" spans="1:6" ht="16" hidden="1">
      <c r="A240" s="19" t="s">
        <v>10</v>
      </c>
      <c r="B240" s="19" t="s">
        <v>343</v>
      </c>
      <c r="C240" s="7">
        <v>2015</v>
      </c>
      <c r="D240" s="7" t="s">
        <v>6</v>
      </c>
      <c r="E240" s="7" t="s">
        <v>301</v>
      </c>
      <c r="F240" s="7">
        <v>35</v>
      </c>
    </row>
    <row r="241" spans="1:6" ht="16" hidden="1">
      <c r="A241" s="19" t="s">
        <v>11</v>
      </c>
      <c r="B241" s="19" t="s">
        <v>344</v>
      </c>
      <c r="C241" s="7">
        <v>2015</v>
      </c>
      <c r="D241" s="7" t="s">
        <v>6</v>
      </c>
      <c r="E241" s="7" t="s">
        <v>301</v>
      </c>
      <c r="F241" s="7">
        <v>91</v>
      </c>
    </row>
    <row r="242" spans="1:6" ht="16" hidden="1">
      <c r="A242" s="19" t="s">
        <v>12</v>
      </c>
      <c r="B242" s="19" t="s">
        <v>345</v>
      </c>
      <c r="C242" s="7">
        <v>2015</v>
      </c>
      <c r="D242" s="7" t="s">
        <v>6</v>
      </c>
      <c r="E242" s="7" t="s">
        <v>301</v>
      </c>
      <c r="F242" s="7">
        <v>81.8</v>
      </c>
    </row>
    <row r="243" spans="1:6" ht="16" hidden="1">
      <c r="A243" s="19" t="s">
        <v>13</v>
      </c>
      <c r="B243" s="19" t="s">
        <v>346</v>
      </c>
      <c r="C243" s="7">
        <v>2015</v>
      </c>
      <c r="D243" s="7" t="s">
        <v>6</v>
      </c>
      <c r="E243" s="7" t="s">
        <v>301</v>
      </c>
      <c r="F243" s="7">
        <v>60.9</v>
      </c>
    </row>
    <row r="244" spans="1:6" ht="16">
      <c r="A244" s="19" t="s">
        <v>14</v>
      </c>
      <c r="B244" s="19" t="s">
        <v>347</v>
      </c>
      <c r="C244" s="7">
        <v>2015</v>
      </c>
      <c r="D244" s="7" t="s">
        <v>6</v>
      </c>
      <c r="E244" s="7" t="s">
        <v>301</v>
      </c>
      <c r="F244" s="7">
        <v>76.5</v>
      </c>
    </row>
    <row r="245" spans="1:6" ht="16" hidden="1">
      <c r="A245" s="19" t="s">
        <v>15</v>
      </c>
      <c r="B245" s="19" t="s">
        <v>348</v>
      </c>
      <c r="C245" s="7">
        <v>2015</v>
      </c>
      <c r="D245" s="7" t="s">
        <v>6</v>
      </c>
      <c r="E245" s="7" t="s">
        <v>301</v>
      </c>
      <c r="F245" s="7">
        <v>50.1</v>
      </c>
    </row>
    <row r="246" spans="1:6" ht="16" hidden="1">
      <c r="A246" s="19" t="s">
        <v>16</v>
      </c>
      <c r="B246" s="19" t="s">
        <v>349</v>
      </c>
      <c r="C246" s="7">
        <v>2015</v>
      </c>
      <c r="D246" s="7" t="s">
        <v>6</v>
      </c>
      <c r="E246" s="7" t="s">
        <v>301</v>
      </c>
      <c r="F246" s="7">
        <v>81</v>
      </c>
    </row>
    <row r="247" spans="1:6" ht="16" hidden="1">
      <c r="A247" s="19" t="s">
        <v>17</v>
      </c>
      <c r="B247" s="19" t="s">
        <v>350</v>
      </c>
      <c r="C247" s="7">
        <v>2015</v>
      </c>
      <c r="D247" s="7" t="s">
        <v>6</v>
      </c>
      <c r="E247" s="7" t="s">
        <v>301</v>
      </c>
      <c r="F247" s="7">
        <v>64</v>
      </c>
    </row>
    <row r="248" spans="1:6" ht="16" hidden="1">
      <c r="A248" s="19" t="s">
        <v>18</v>
      </c>
      <c r="B248" s="19" t="s">
        <v>351</v>
      </c>
      <c r="C248" s="7">
        <v>2015</v>
      </c>
      <c r="D248" s="7" t="s">
        <v>6</v>
      </c>
      <c r="E248" s="7" t="s">
        <v>301</v>
      </c>
      <c r="F248" s="7">
        <v>78.099999999999994</v>
      </c>
    </row>
    <row r="249" spans="1:6" ht="16" hidden="1">
      <c r="A249" s="19" t="s">
        <v>19</v>
      </c>
      <c r="B249" s="19" t="s">
        <v>352</v>
      </c>
      <c r="C249" s="7">
        <v>2015</v>
      </c>
      <c r="D249" s="7" t="s">
        <v>6</v>
      </c>
      <c r="E249" s="7" t="s">
        <v>301</v>
      </c>
      <c r="F249" s="7">
        <v>68.8</v>
      </c>
    </row>
    <row r="250" spans="1:6" ht="16" hidden="1">
      <c r="A250" s="19" t="s">
        <v>20</v>
      </c>
      <c r="B250" s="19" t="s">
        <v>353</v>
      </c>
      <c r="C250" s="7">
        <v>2015</v>
      </c>
      <c r="D250" s="7" t="s">
        <v>6</v>
      </c>
      <c r="E250" s="7" t="s">
        <v>301</v>
      </c>
      <c r="F250" s="7">
        <v>66.5</v>
      </c>
    </row>
    <row r="251" spans="1:6" ht="16" hidden="1">
      <c r="A251" s="19" t="s">
        <v>21</v>
      </c>
      <c r="B251" s="19" t="s">
        <v>354</v>
      </c>
      <c r="C251" s="7">
        <v>2015</v>
      </c>
      <c r="D251" s="7" t="s">
        <v>6</v>
      </c>
      <c r="E251" s="7" t="s">
        <v>301</v>
      </c>
      <c r="F251" s="7">
        <v>80.3</v>
      </c>
    </row>
    <row r="252" spans="1:6" ht="16" hidden="1">
      <c r="A252" s="19" t="s">
        <v>22</v>
      </c>
      <c r="B252" s="19" t="s">
        <v>355</v>
      </c>
      <c r="C252" s="7">
        <v>2015</v>
      </c>
      <c r="D252" s="7" t="s">
        <v>6</v>
      </c>
      <c r="E252" s="7" t="s">
        <v>301</v>
      </c>
      <c r="F252" s="7">
        <v>70.2</v>
      </c>
    </row>
    <row r="253" spans="1:6" ht="16" hidden="1">
      <c r="A253" s="19" t="s">
        <v>23</v>
      </c>
      <c r="B253" s="19" t="s">
        <v>356</v>
      </c>
      <c r="C253" s="7">
        <v>2015</v>
      </c>
      <c r="D253" s="7" t="s">
        <v>6</v>
      </c>
      <c r="E253" s="7" t="s">
        <v>301</v>
      </c>
      <c r="F253" s="7">
        <v>52.9</v>
      </c>
    </row>
    <row r="254" spans="1:6" ht="16" hidden="1">
      <c r="A254" s="19" t="s">
        <v>24</v>
      </c>
      <c r="B254" s="19" t="s">
        <v>357</v>
      </c>
      <c r="C254" s="7">
        <v>2015</v>
      </c>
      <c r="D254" s="7" t="s">
        <v>6</v>
      </c>
      <c r="E254" s="7" t="s">
        <v>301</v>
      </c>
      <c r="F254" s="7">
        <v>93</v>
      </c>
    </row>
    <row r="255" spans="1:6" ht="16" hidden="1">
      <c r="A255" s="19" t="s">
        <v>25</v>
      </c>
      <c r="B255" s="19" t="s">
        <v>358</v>
      </c>
      <c r="C255" s="7">
        <v>2015</v>
      </c>
      <c r="D255" s="7" t="s">
        <v>6</v>
      </c>
      <c r="E255" s="7" t="s">
        <v>301</v>
      </c>
      <c r="F255" s="7">
        <v>92</v>
      </c>
    </row>
    <row r="256" spans="1:6" ht="16" hidden="1">
      <c r="A256" s="19" t="s">
        <v>26</v>
      </c>
      <c r="B256" s="19" t="s">
        <v>359</v>
      </c>
      <c r="C256" s="7">
        <v>2015</v>
      </c>
      <c r="D256" s="7" t="s">
        <v>6</v>
      </c>
      <c r="E256" s="7" t="s">
        <v>301</v>
      </c>
      <c r="F256" s="7">
        <v>79.2</v>
      </c>
    </row>
    <row r="257" spans="1:6" ht="16" hidden="1">
      <c r="A257" s="19" t="s">
        <v>27</v>
      </c>
      <c r="B257" s="19" t="s">
        <v>360</v>
      </c>
      <c r="C257" s="7">
        <v>2015</v>
      </c>
      <c r="D257" s="7" t="s">
        <v>6</v>
      </c>
      <c r="E257" s="7" t="s">
        <v>301</v>
      </c>
      <c r="F257" s="7">
        <v>67.099999999999994</v>
      </c>
    </row>
    <row r="258" spans="1:6" ht="16" hidden="1">
      <c r="A258" s="19" t="s">
        <v>28</v>
      </c>
      <c r="B258" s="19" t="s">
        <v>361</v>
      </c>
      <c r="C258" s="7">
        <v>2015</v>
      </c>
      <c r="D258" s="7" t="s">
        <v>6</v>
      </c>
      <c r="E258" s="7" t="s">
        <v>301</v>
      </c>
      <c r="F258" s="7">
        <v>92.6</v>
      </c>
    </row>
    <row r="259" spans="1:6" ht="16" hidden="1">
      <c r="A259" s="19" t="s">
        <v>29</v>
      </c>
      <c r="B259" s="19" t="s">
        <v>362</v>
      </c>
      <c r="C259" s="7">
        <v>2015</v>
      </c>
      <c r="D259" s="7" t="s">
        <v>6</v>
      </c>
      <c r="E259" s="7" t="s">
        <v>301</v>
      </c>
      <c r="F259" s="7">
        <v>105.5</v>
      </c>
    </row>
    <row r="260" spans="1:6" ht="16" hidden="1">
      <c r="A260" s="19" t="s">
        <v>30</v>
      </c>
      <c r="B260" s="19" t="s">
        <v>363</v>
      </c>
      <c r="C260" s="7">
        <v>2015</v>
      </c>
      <c r="D260" s="7" t="s">
        <v>6</v>
      </c>
      <c r="E260" s="7" t="s">
        <v>301</v>
      </c>
      <c r="F260" s="7">
        <v>76.099999999999994</v>
      </c>
    </row>
    <row r="261" spans="1:6" ht="16" hidden="1">
      <c r="A261" s="19" t="s">
        <v>31</v>
      </c>
      <c r="B261" s="19" t="s">
        <v>364</v>
      </c>
      <c r="C261" s="7">
        <v>2015</v>
      </c>
      <c r="D261" s="7" t="s">
        <v>6</v>
      </c>
      <c r="E261" s="7" t="s">
        <v>301</v>
      </c>
      <c r="F261" s="7">
        <v>85.4</v>
      </c>
    </row>
    <row r="262" spans="1:6" ht="16" hidden="1">
      <c r="A262" s="19" t="s">
        <v>32</v>
      </c>
      <c r="B262" s="19" t="s">
        <v>365</v>
      </c>
      <c r="C262" s="7">
        <v>2015</v>
      </c>
      <c r="D262" s="7" t="s">
        <v>6</v>
      </c>
      <c r="E262" s="7" t="s">
        <v>301</v>
      </c>
      <c r="F262" s="7">
        <v>62.3</v>
      </c>
    </row>
    <row r="263" spans="1:6" ht="16" hidden="1">
      <c r="A263" s="19" t="s">
        <v>33</v>
      </c>
      <c r="B263" s="19" t="s">
        <v>366</v>
      </c>
      <c r="C263" s="7">
        <v>2015</v>
      </c>
      <c r="D263" s="7" t="s">
        <v>6</v>
      </c>
      <c r="E263" s="7" t="s">
        <v>301</v>
      </c>
      <c r="F263" s="7">
        <v>68.400000000000006</v>
      </c>
    </row>
    <row r="264" spans="1:6" ht="16" hidden="1">
      <c r="A264" s="19" t="s">
        <v>34</v>
      </c>
      <c r="B264" s="19" t="s">
        <v>367</v>
      </c>
      <c r="C264" s="7">
        <v>2015</v>
      </c>
      <c r="D264" s="7" t="s">
        <v>6</v>
      </c>
      <c r="E264" s="7" t="s">
        <v>301</v>
      </c>
      <c r="F264" s="7">
        <v>114.3</v>
      </c>
    </row>
    <row r="265" spans="1:6" ht="16" hidden="1">
      <c r="A265" s="19" t="s">
        <v>35</v>
      </c>
      <c r="B265" s="19" t="s">
        <v>368</v>
      </c>
      <c r="C265" s="7">
        <v>2015</v>
      </c>
      <c r="D265" s="7" t="s">
        <v>6</v>
      </c>
      <c r="E265" s="7" t="s">
        <v>301</v>
      </c>
      <c r="F265" s="7">
        <v>91.7</v>
      </c>
    </row>
    <row r="266" spans="1:6" ht="16" hidden="1">
      <c r="A266" s="20" t="s">
        <v>3</v>
      </c>
      <c r="B266" s="19" t="s">
        <v>336</v>
      </c>
      <c r="C266" s="7">
        <v>2016</v>
      </c>
      <c r="D266" s="7" t="s">
        <v>6</v>
      </c>
      <c r="E266" s="7" t="s">
        <v>301</v>
      </c>
      <c r="F266" s="7">
        <v>73</v>
      </c>
    </row>
    <row r="267" spans="1:6" ht="16" hidden="1">
      <c r="A267" s="20" t="s">
        <v>4</v>
      </c>
      <c r="B267" s="19" t="s">
        <v>337</v>
      </c>
      <c r="C267" s="7">
        <v>2016</v>
      </c>
      <c r="D267" s="7" t="s">
        <v>6</v>
      </c>
      <c r="E267" s="7" t="s">
        <v>301</v>
      </c>
      <c r="F267" s="7">
        <v>101</v>
      </c>
    </row>
    <row r="268" spans="1:6" ht="16" hidden="1">
      <c r="A268" s="19" t="s">
        <v>5</v>
      </c>
      <c r="B268" s="19" t="s">
        <v>338</v>
      </c>
      <c r="C268" s="7">
        <v>2016</v>
      </c>
      <c r="D268" s="7" t="s">
        <v>6</v>
      </c>
      <c r="E268" s="7" t="s">
        <v>301</v>
      </c>
      <c r="F268" s="7">
        <v>67.900000000000006</v>
      </c>
    </row>
    <row r="269" spans="1:6" ht="16" hidden="1">
      <c r="A269" s="19" t="s">
        <v>6</v>
      </c>
      <c r="B269" s="19" t="s">
        <v>339</v>
      </c>
      <c r="C269" s="7">
        <v>2016</v>
      </c>
      <c r="D269" s="7" t="s">
        <v>6</v>
      </c>
      <c r="E269" s="7" t="s">
        <v>301</v>
      </c>
      <c r="F269" s="7">
        <v>90.1</v>
      </c>
    </row>
    <row r="270" spans="1:6" ht="16" hidden="1">
      <c r="A270" s="19" t="s">
        <v>7</v>
      </c>
      <c r="B270" s="19" t="s">
        <v>340</v>
      </c>
      <c r="C270" s="7">
        <v>2016</v>
      </c>
      <c r="D270" s="7" t="s">
        <v>6</v>
      </c>
      <c r="E270" s="7" t="s">
        <v>301</v>
      </c>
      <c r="F270" s="7">
        <v>94.6</v>
      </c>
    </row>
    <row r="271" spans="1:6" ht="16" hidden="1">
      <c r="A271" s="19" t="s">
        <v>8</v>
      </c>
      <c r="B271" s="19" t="s">
        <v>341</v>
      </c>
      <c r="C271" s="7">
        <v>2016</v>
      </c>
      <c r="D271" s="7" t="s">
        <v>6</v>
      </c>
      <c r="E271" s="7" t="s">
        <v>301</v>
      </c>
      <c r="F271" s="7">
        <v>91.6</v>
      </c>
    </row>
    <row r="272" spans="1:6" ht="16" hidden="1">
      <c r="A272" s="19" t="s">
        <v>9</v>
      </c>
      <c r="B272" s="19" t="s">
        <v>342</v>
      </c>
      <c r="C272" s="7">
        <v>2016</v>
      </c>
      <c r="D272" s="7" t="s">
        <v>6</v>
      </c>
      <c r="E272" s="7" t="s">
        <v>301</v>
      </c>
      <c r="F272" s="7">
        <v>74.5</v>
      </c>
    </row>
    <row r="273" spans="1:6" ht="16" hidden="1">
      <c r="A273" s="19" t="s">
        <v>10</v>
      </c>
      <c r="B273" s="19" t="s">
        <v>343</v>
      </c>
      <c r="C273" s="7">
        <v>2016</v>
      </c>
      <c r="D273" s="7" t="s">
        <v>6</v>
      </c>
      <c r="E273" s="7" t="s">
        <v>301</v>
      </c>
      <c r="F273" s="7">
        <v>33.799999999999997</v>
      </c>
    </row>
    <row r="274" spans="1:6" ht="16" hidden="1">
      <c r="A274" s="19" t="s">
        <v>11</v>
      </c>
      <c r="B274" s="19" t="s">
        <v>344</v>
      </c>
      <c r="C274" s="7">
        <v>2016</v>
      </c>
      <c r="D274" s="7" t="s">
        <v>6</v>
      </c>
      <c r="E274" s="7" t="s">
        <v>301</v>
      </c>
      <c r="F274" s="7">
        <v>88.3</v>
      </c>
    </row>
    <row r="275" spans="1:6" ht="16" hidden="1">
      <c r="A275" s="19" t="s">
        <v>12</v>
      </c>
      <c r="B275" s="19" t="s">
        <v>345</v>
      </c>
      <c r="C275" s="7">
        <v>2016</v>
      </c>
      <c r="D275" s="7" t="s">
        <v>6</v>
      </c>
      <c r="E275" s="7" t="s">
        <v>301</v>
      </c>
      <c r="F275" s="7">
        <v>101.8</v>
      </c>
    </row>
    <row r="276" spans="1:6" ht="16" hidden="1">
      <c r="A276" s="19" t="s">
        <v>13</v>
      </c>
      <c r="B276" s="19" t="s">
        <v>346</v>
      </c>
      <c r="C276" s="7">
        <v>2016</v>
      </c>
      <c r="D276" s="7" t="s">
        <v>6</v>
      </c>
      <c r="E276" s="7" t="s">
        <v>301</v>
      </c>
      <c r="F276" s="7">
        <v>58.4</v>
      </c>
    </row>
    <row r="277" spans="1:6" ht="16">
      <c r="A277" s="19" t="s">
        <v>14</v>
      </c>
      <c r="B277" s="19" t="s">
        <v>347</v>
      </c>
      <c r="C277" s="7">
        <v>2016</v>
      </c>
      <c r="D277" s="7" t="s">
        <v>6</v>
      </c>
      <c r="E277" s="7" t="s">
        <v>301</v>
      </c>
      <c r="F277" s="7">
        <v>64.7</v>
      </c>
    </row>
    <row r="278" spans="1:6" ht="16" hidden="1">
      <c r="A278" s="19" t="s">
        <v>15</v>
      </c>
      <c r="B278" s="19" t="s">
        <v>348</v>
      </c>
      <c r="C278" s="7">
        <v>2016</v>
      </c>
      <c r="D278" s="7" t="s">
        <v>6</v>
      </c>
      <c r="E278" s="7" t="s">
        <v>301</v>
      </c>
      <c r="F278" s="7">
        <v>52.5</v>
      </c>
    </row>
    <row r="279" spans="1:6" ht="16" hidden="1">
      <c r="A279" s="19" t="s">
        <v>16</v>
      </c>
      <c r="B279" s="19" t="s">
        <v>349</v>
      </c>
      <c r="C279" s="7">
        <v>2016</v>
      </c>
      <c r="D279" s="7" t="s">
        <v>6</v>
      </c>
      <c r="E279" s="7" t="s">
        <v>301</v>
      </c>
      <c r="F279" s="7">
        <v>81.7</v>
      </c>
    </row>
    <row r="280" spans="1:6" ht="16" hidden="1">
      <c r="A280" s="19" t="s">
        <v>17</v>
      </c>
      <c r="B280" s="19" t="s">
        <v>350</v>
      </c>
      <c r="C280" s="7">
        <v>2016</v>
      </c>
      <c r="D280" s="7" t="s">
        <v>6</v>
      </c>
      <c r="E280" s="7" t="s">
        <v>301</v>
      </c>
      <c r="F280" s="7">
        <v>54.1</v>
      </c>
    </row>
    <row r="281" spans="1:6" ht="16" hidden="1">
      <c r="A281" s="19" t="s">
        <v>18</v>
      </c>
      <c r="B281" s="19" t="s">
        <v>351</v>
      </c>
      <c r="C281" s="7">
        <v>2016</v>
      </c>
      <c r="D281" s="7" t="s">
        <v>6</v>
      </c>
      <c r="E281" s="7" t="s">
        <v>301</v>
      </c>
      <c r="F281" s="7">
        <v>77.599999999999994</v>
      </c>
    </row>
    <row r="282" spans="1:6" ht="16" hidden="1">
      <c r="A282" s="19" t="s">
        <v>19</v>
      </c>
      <c r="B282" s="19" t="s">
        <v>352</v>
      </c>
      <c r="C282" s="7">
        <v>2016</v>
      </c>
      <c r="D282" s="7" t="s">
        <v>6</v>
      </c>
      <c r="E282" s="7" t="s">
        <v>301</v>
      </c>
      <c r="F282" s="7">
        <v>60.5</v>
      </c>
    </row>
    <row r="283" spans="1:6" ht="16" hidden="1">
      <c r="A283" s="19" t="s">
        <v>20</v>
      </c>
      <c r="B283" s="19" t="s">
        <v>353</v>
      </c>
      <c r="C283" s="7">
        <v>2016</v>
      </c>
      <c r="D283" s="7" t="s">
        <v>6</v>
      </c>
      <c r="E283" s="7" t="s">
        <v>301</v>
      </c>
      <c r="F283" s="7">
        <v>78.900000000000006</v>
      </c>
    </row>
    <row r="284" spans="1:6" ht="16" hidden="1">
      <c r="A284" s="19" t="s">
        <v>21</v>
      </c>
      <c r="B284" s="19" t="s">
        <v>354</v>
      </c>
      <c r="C284" s="7">
        <v>2016</v>
      </c>
      <c r="D284" s="7" t="s">
        <v>6</v>
      </c>
      <c r="E284" s="7" t="s">
        <v>301</v>
      </c>
      <c r="F284" s="7">
        <v>78.2</v>
      </c>
    </row>
    <row r="285" spans="1:6" ht="16" hidden="1">
      <c r="A285" s="19" t="s">
        <v>22</v>
      </c>
      <c r="B285" s="19" t="s">
        <v>355</v>
      </c>
      <c r="C285" s="7">
        <v>2016</v>
      </c>
      <c r="D285" s="7" t="s">
        <v>6</v>
      </c>
      <c r="E285" s="7" t="s">
        <v>301</v>
      </c>
      <c r="F285" s="7">
        <v>63</v>
      </c>
    </row>
    <row r="286" spans="1:6" ht="16" hidden="1">
      <c r="A286" s="19" t="s">
        <v>23</v>
      </c>
      <c r="B286" s="19" t="s">
        <v>356</v>
      </c>
      <c r="C286" s="7">
        <v>2016</v>
      </c>
      <c r="D286" s="7" t="s">
        <v>6</v>
      </c>
      <c r="E286" s="7" t="s">
        <v>301</v>
      </c>
      <c r="F286" s="7">
        <v>48.6</v>
      </c>
    </row>
    <row r="287" spans="1:6" ht="16" hidden="1">
      <c r="A287" s="19" t="s">
        <v>24</v>
      </c>
      <c r="B287" s="19" t="s">
        <v>357</v>
      </c>
      <c r="C287" s="7">
        <v>2016</v>
      </c>
      <c r="D287" s="7" t="s">
        <v>6</v>
      </c>
      <c r="E287" s="7" t="s">
        <v>301</v>
      </c>
      <c r="F287" s="7">
        <v>82.3</v>
      </c>
    </row>
    <row r="288" spans="1:6" ht="16" hidden="1">
      <c r="A288" s="19" t="s">
        <v>25</v>
      </c>
      <c r="B288" s="19" t="s">
        <v>358</v>
      </c>
      <c r="C288" s="7">
        <v>2016</v>
      </c>
      <c r="D288" s="7" t="s">
        <v>6</v>
      </c>
      <c r="E288" s="7" t="s">
        <v>301</v>
      </c>
      <c r="F288" s="7">
        <v>75.7</v>
      </c>
    </row>
    <row r="289" spans="1:6" ht="16" hidden="1">
      <c r="A289" s="19" t="s">
        <v>26</v>
      </c>
      <c r="B289" s="19" t="s">
        <v>359</v>
      </c>
      <c r="C289" s="7">
        <v>2016</v>
      </c>
      <c r="D289" s="7" t="s">
        <v>6</v>
      </c>
      <c r="E289" s="7" t="s">
        <v>301</v>
      </c>
      <c r="F289" s="7">
        <v>70</v>
      </c>
    </row>
    <row r="290" spans="1:6" ht="16" hidden="1">
      <c r="A290" s="19" t="s">
        <v>27</v>
      </c>
      <c r="B290" s="19" t="s">
        <v>360</v>
      </c>
      <c r="C290" s="7">
        <v>2016</v>
      </c>
      <c r="D290" s="7" t="s">
        <v>6</v>
      </c>
      <c r="E290" s="7" t="s">
        <v>301</v>
      </c>
      <c r="F290" s="7">
        <v>63.7</v>
      </c>
    </row>
    <row r="291" spans="1:6" ht="16" hidden="1">
      <c r="A291" s="19" t="s">
        <v>28</v>
      </c>
      <c r="B291" s="19" t="s">
        <v>361</v>
      </c>
      <c r="C291" s="7">
        <v>2016</v>
      </c>
      <c r="D291" s="7" t="s">
        <v>6</v>
      </c>
      <c r="E291" s="7" t="s">
        <v>301</v>
      </c>
      <c r="F291" s="7">
        <v>89.5</v>
      </c>
    </row>
    <row r="292" spans="1:6" ht="16" hidden="1">
      <c r="A292" s="19" t="s">
        <v>29</v>
      </c>
      <c r="B292" s="19" t="s">
        <v>362</v>
      </c>
      <c r="C292" s="7">
        <v>2016</v>
      </c>
      <c r="D292" s="7" t="s">
        <v>6</v>
      </c>
      <c r="E292" s="7" t="s">
        <v>301</v>
      </c>
      <c r="F292" s="7">
        <v>100.3</v>
      </c>
    </row>
    <row r="293" spans="1:6" ht="16" hidden="1">
      <c r="A293" s="19" t="s">
        <v>30</v>
      </c>
      <c r="B293" s="19" t="s">
        <v>363</v>
      </c>
      <c r="C293" s="7">
        <v>2016</v>
      </c>
      <c r="D293" s="7" t="s">
        <v>6</v>
      </c>
      <c r="E293" s="7" t="s">
        <v>301</v>
      </c>
      <c r="F293" s="7">
        <v>66.3</v>
      </c>
    </row>
    <row r="294" spans="1:6" ht="16" hidden="1">
      <c r="A294" s="19" t="s">
        <v>31</v>
      </c>
      <c r="B294" s="19" t="s">
        <v>364</v>
      </c>
      <c r="C294" s="7">
        <v>2016</v>
      </c>
      <c r="D294" s="7" t="s">
        <v>6</v>
      </c>
      <c r="E294" s="7" t="s">
        <v>301</v>
      </c>
      <c r="F294" s="7">
        <v>92</v>
      </c>
    </row>
    <row r="295" spans="1:6" ht="16" hidden="1">
      <c r="A295" s="19" t="s">
        <v>32</v>
      </c>
      <c r="B295" s="19" t="s">
        <v>365</v>
      </c>
      <c r="C295" s="7">
        <v>2016</v>
      </c>
      <c r="D295" s="7" t="s">
        <v>6</v>
      </c>
      <c r="E295" s="7" t="s">
        <v>301</v>
      </c>
      <c r="F295" s="7">
        <v>73</v>
      </c>
    </row>
    <row r="296" spans="1:6" ht="16" hidden="1">
      <c r="A296" s="19" t="s">
        <v>33</v>
      </c>
      <c r="B296" s="19" t="s">
        <v>366</v>
      </c>
      <c r="C296" s="7">
        <v>2016</v>
      </c>
      <c r="D296" s="7" t="s">
        <v>6</v>
      </c>
      <c r="E296" s="7" t="s">
        <v>301</v>
      </c>
      <c r="F296" s="7">
        <v>59.9</v>
      </c>
    </row>
    <row r="297" spans="1:6" ht="16" hidden="1">
      <c r="A297" s="19" t="s">
        <v>34</v>
      </c>
      <c r="B297" s="19" t="s">
        <v>367</v>
      </c>
      <c r="C297" s="7">
        <v>2016</v>
      </c>
      <c r="D297" s="7" t="s">
        <v>6</v>
      </c>
      <c r="E297" s="7" t="s">
        <v>301</v>
      </c>
      <c r="F297" s="7">
        <v>98.1</v>
      </c>
    </row>
    <row r="298" spans="1:6" ht="16" hidden="1">
      <c r="A298" s="19" t="s">
        <v>35</v>
      </c>
      <c r="B298" s="19" t="s">
        <v>368</v>
      </c>
      <c r="C298" s="7">
        <v>2016</v>
      </c>
      <c r="D298" s="7" t="s">
        <v>6</v>
      </c>
      <c r="E298" s="7" t="s">
        <v>301</v>
      </c>
      <c r="F298" s="7">
        <v>81.2</v>
      </c>
    </row>
    <row r="299" spans="1:6" ht="16" hidden="1">
      <c r="A299" s="20" t="s">
        <v>3</v>
      </c>
      <c r="B299" s="19" t="s">
        <v>336</v>
      </c>
      <c r="C299" s="7">
        <v>2017</v>
      </c>
      <c r="D299" s="7" t="s">
        <v>6</v>
      </c>
      <c r="E299" s="7" t="s">
        <v>301</v>
      </c>
      <c r="F299" s="7">
        <v>74</v>
      </c>
    </row>
    <row r="300" spans="1:6" ht="16" hidden="1">
      <c r="A300" s="20" t="s">
        <v>4</v>
      </c>
      <c r="B300" s="19" t="s">
        <v>337</v>
      </c>
      <c r="C300" s="7">
        <v>2017</v>
      </c>
      <c r="D300" s="7" t="s">
        <v>6</v>
      </c>
      <c r="E300" s="7" t="s">
        <v>301</v>
      </c>
      <c r="F300" s="7">
        <v>101.5</v>
      </c>
    </row>
    <row r="301" spans="1:6" ht="16" hidden="1">
      <c r="A301" s="19" t="s">
        <v>5</v>
      </c>
      <c r="B301" s="19" t="s">
        <v>338</v>
      </c>
      <c r="C301" s="7">
        <v>2017</v>
      </c>
      <c r="D301" s="7" t="s">
        <v>6</v>
      </c>
      <c r="E301" s="7" t="s">
        <v>301</v>
      </c>
      <c r="F301" s="7">
        <v>69.5</v>
      </c>
    </row>
    <row r="302" spans="1:6" ht="16" hidden="1">
      <c r="A302" s="19" t="s">
        <v>6</v>
      </c>
      <c r="B302" s="19" t="s">
        <v>339</v>
      </c>
      <c r="C302" s="7">
        <v>2017</v>
      </c>
      <c r="D302" s="7" t="s">
        <v>6</v>
      </c>
      <c r="E302" s="7" t="s">
        <v>301</v>
      </c>
      <c r="F302" s="7">
        <v>87.8</v>
      </c>
    </row>
    <row r="303" spans="1:6" ht="16" hidden="1">
      <c r="A303" s="19" t="s">
        <v>7</v>
      </c>
      <c r="B303" s="19" t="s">
        <v>340</v>
      </c>
      <c r="C303" s="7">
        <v>2017</v>
      </c>
      <c r="D303" s="7" t="s">
        <v>6</v>
      </c>
      <c r="E303" s="7" t="s">
        <v>301</v>
      </c>
      <c r="F303" s="7">
        <v>88.9</v>
      </c>
    </row>
    <row r="304" spans="1:6" ht="16" hidden="1">
      <c r="A304" s="19" t="s">
        <v>8</v>
      </c>
      <c r="B304" s="19" t="s">
        <v>341</v>
      </c>
      <c r="C304" s="7">
        <v>2017</v>
      </c>
      <c r="D304" s="7" t="s">
        <v>6</v>
      </c>
      <c r="E304" s="7" t="s">
        <v>301</v>
      </c>
      <c r="F304" s="7">
        <v>85.3</v>
      </c>
    </row>
    <row r="305" spans="1:6" ht="16" hidden="1">
      <c r="A305" s="19" t="s">
        <v>9</v>
      </c>
      <c r="B305" s="19" t="s">
        <v>342</v>
      </c>
      <c r="C305" s="7">
        <v>2017</v>
      </c>
      <c r="D305" s="7" t="s">
        <v>6</v>
      </c>
      <c r="E305" s="7" t="s">
        <v>301</v>
      </c>
      <c r="F305" s="7">
        <v>71.2</v>
      </c>
    </row>
    <row r="306" spans="1:6" ht="16" hidden="1">
      <c r="A306" s="19" t="s">
        <v>10</v>
      </c>
      <c r="B306" s="19" t="s">
        <v>343</v>
      </c>
      <c r="C306" s="7">
        <v>2017</v>
      </c>
      <c r="D306" s="7" t="s">
        <v>6</v>
      </c>
      <c r="E306" s="7" t="s">
        <v>301</v>
      </c>
      <c r="F306" s="7">
        <v>35.700000000000003</v>
      </c>
    </row>
    <row r="307" spans="1:6" ht="16" hidden="1">
      <c r="A307" s="19" t="s">
        <v>11</v>
      </c>
      <c r="B307" s="19" t="s">
        <v>344</v>
      </c>
      <c r="C307" s="7">
        <v>2017</v>
      </c>
      <c r="D307" s="7" t="s">
        <v>6</v>
      </c>
      <c r="E307" s="7" t="s">
        <v>301</v>
      </c>
      <c r="F307" s="7">
        <v>88.2</v>
      </c>
    </row>
    <row r="308" spans="1:6" ht="16" hidden="1">
      <c r="A308" s="19" t="s">
        <v>12</v>
      </c>
      <c r="B308" s="19" t="s">
        <v>345</v>
      </c>
      <c r="C308" s="7">
        <v>2017</v>
      </c>
      <c r="D308" s="7" t="s">
        <v>6</v>
      </c>
      <c r="E308" s="7" t="s">
        <v>301</v>
      </c>
      <c r="F308" s="7">
        <v>104.7</v>
      </c>
    </row>
    <row r="309" spans="1:6" ht="16" hidden="1">
      <c r="A309" s="19" t="s">
        <v>13</v>
      </c>
      <c r="B309" s="19" t="s">
        <v>346</v>
      </c>
      <c r="C309" s="7">
        <v>2017</v>
      </c>
      <c r="D309" s="7" t="s">
        <v>6</v>
      </c>
      <c r="E309" s="7" t="s">
        <v>301</v>
      </c>
      <c r="F309" s="7">
        <v>63</v>
      </c>
    </row>
    <row r="310" spans="1:6" ht="16">
      <c r="A310" s="19" t="s">
        <v>14</v>
      </c>
      <c r="B310" s="19" t="s">
        <v>347</v>
      </c>
      <c r="C310" s="7">
        <v>2017</v>
      </c>
      <c r="D310" s="7" t="s">
        <v>6</v>
      </c>
      <c r="E310" s="7" t="s">
        <v>301</v>
      </c>
      <c r="F310" s="7">
        <v>64.900000000000006</v>
      </c>
    </row>
    <row r="311" spans="1:6" ht="16" hidden="1">
      <c r="A311" s="19" t="s">
        <v>15</v>
      </c>
      <c r="B311" s="19" t="s">
        <v>348</v>
      </c>
      <c r="C311" s="7">
        <v>2017</v>
      </c>
      <c r="D311" s="7" t="s">
        <v>6</v>
      </c>
      <c r="E311" s="7" t="s">
        <v>301</v>
      </c>
      <c r="F311" s="7">
        <v>51.7</v>
      </c>
    </row>
    <row r="312" spans="1:6" ht="16" hidden="1">
      <c r="A312" s="19" t="s">
        <v>16</v>
      </c>
      <c r="B312" s="19" t="s">
        <v>349</v>
      </c>
      <c r="C312" s="7">
        <v>2017</v>
      </c>
      <c r="D312" s="7" t="s">
        <v>6</v>
      </c>
      <c r="E312" s="7" t="s">
        <v>301</v>
      </c>
      <c r="F312" s="7">
        <v>83.5</v>
      </c>
    </row>
    <row r="313" spans="1:6" ht="16" hidden="1">
      <c r="A313" s="19" t="s">
        <v>17</v>
      </c>
      <c r="B313" s="19" t="s">
        <v>350</v>
      </c>
      <c r="C313" s="7">
        <v>2017</v>
      </c>
      <c r="D313" s="7" t="s">
        <v>6</v>
      </c>
      <c r="E313" s="7" t="s">
        <v>301</v>
      </c>
      <c r="F313" s="7">
        <v>56.1</v>
      </c>
    </row>
    <row r="314" spans="1:6" ht="16" hidden="1">
      <c r="A314" s="19" t="s">
        <v>18</v>
      </c>
      <c r="B314" s="19" t="s">
        <v>351</v>
      </c>
      <c r="C314" s="7">
        <v>2017</v>
      </c>
      <c r="D314" s="7" t="s">
        <v>6</v>
      </c>
      <c r="E314" s="7" t="s">
        <v>301</v>
      </c>
      <c r="F314" s="7">
        <v>78.3</v>
      </c>
    </row>
    <row r="315" spans="1:6" ht="16" hidden="1">
      <c r="A315" s="19" t="s">
        <v>19</v>
      </c>
      <c r="B315" s="19" t="s">
        <v>352</v>
      </c>
      <c r="C315" s="7">
        <v>2017</v>
      </c>
      <c r="D315" s="7" t="s">
        <v>6</v>
      </c>
      <c r="E315" s="7" t="s">
        <v>301</v>
      </c>
      <c r="F315" s="7">
        <v>69.400000000000006</v>
      </c>
    </row>
    <row r="316" spans="1:6" ht="16" hidden="1">
      <c r="A316" s="19" t="s">
        <v>20</v>
      </c>
      <c r="B316" s="19" t="s">
        <v>353</v>
      </c>
      <c r="C316" s="7">
        <v>2017</v>
      </c>
      <c r="D316" s="7" t="s">
        <v>6</v>
      </c>
      <c r="E316" s="7" t="s">
        <v>301</v>
      </c>
      <c r="F316" s="7">
        <v>67.3</v>
      </c>
    </row>
    <row r="317" spans="1:6" ht="16" hidden="1">
      <c r="A317" s="19" t="s">
        <v>21</v>
      </c>
      <c r="B317" s="19" t="s">
        <v>354</v>
      </c>
      <c r="C317" s="7">
        <v>2017</v>
      </c>
      <c r="D317" s="7" t="s">
        <v>6</v>
      </c>
      <c r="E317" s="7" t="s">
        <v>301</v>
      </c>
      <c r="F317" s="7">
        <v>50.3</v>
      </c>
    </row>
    <row r="318" spans="1:6" ht="16" hidden="1">
      <c r="A318" s="19" t="s">
        <v>22</v>
      </c>
      <c r="B318" s="19" t="s">
        <v>355</v>
      </c>
      <c r="C318" s="7">
        <v>2017</v>
      </c>
      <c r="D318" s="7" t="s">
        <v>6</v>
      </c>
      <c r="E318" s="7" t="s">
        <v>301</v>
      </c>
      <c r="F318" s="7">
        <v>87.3</v>
      </c>
    </row>
    <row r="319" spans="1:6" ht="16" hidden="1">
      <c r="A319" s="19" t="s">
        <v>23</v>
      </c>
      <c r="B319" s="19" t="s">
        <v>356</v>
      </c>
      <c r="C319" s="7">
        <v>2017</v>
      </c>
      <c r="D319" s="7" t="s">
        <v>6</v>
      </c>
      <c r="E319" s="7" t="s">
        <v>301</v>
      </c>
      <c r="F319" s="7">
        <v>80.2</v>
      </c>
    </row>
    <row r="320" spans="1:6" ht="16" hidden="1">
      <c r="A320" s="19" t="s">
        <v>24</v>
      </c>
      <c r="B320" s="19" t="s">
        <v>357</v>
      </c>
      <c r="C320" s="7">
        <v>2017</v>
      </c>
      <c r="D320" s="7" t="s">
        <v>6</v>
      </c>
      <c r="E320" s="7" t="s">
        <v>301</v>
      </c>
      <c r="F320" s="7">
        <v>87.3</v>
      </c>
    </row>
    <row r="321" spans="1:6" ht="16" hidden="1">
      <c r="A321" s="19" t="s">
        <v>25</v>
      </c>
      <c r="B321" s="19" t="s">
        <v>358</v>
      </c>
      <c r="C321" s="7">
        <v>2017</v>
      </c>
      <c r="D321" s="7" t="s">
        <v>6</v>
      </c>
      <c r="E321" s="7" t="s">
        <v>301</v>
      </c>
      <c r="F321" s="7">
        <v>80.2</v>
      </c>
    </row>
    <row r="322" spans="1:6" ht="16" hidden="1">
      <c r="A322" s="19" t="s">
        <v>26</v>
      </c>
      <c r="B322" s="19" t="s">
        <v>359</v>
      </c>
      <c r="C322" s="7">
        <v>2017</v>
      </c>
      <c r="D322" s="7" t="s">
        <v>6</v>
      </c>
      <c r="E322" s="7" t="s">
        <v>301</v>
      </c>
      <c r="F322" s="7">
        <v>75.099999999999994</v>
      </c>
    </row>
    <row r="323" spans="1:6" ht="16" hidden="1">
      <c r="A323" s="19" t="s">
        <v>27</v>
      </c>
      <c r="B323" s="19" t="s">
        <v>360</v>
      </c>
      <c r="C323" s="7">
        <v>2017</v>
      </c>
      <c r="D323" s="7" t="s">
        <v>6</v>
      </c>
      <c r="E323" s="7" t="s">
        <v>301</v>
      </c>
      <c r="F323" s="7">
        <v>64.5</v>
      </c>
    </row>
    <row r="324" spans="1:6" ht="16" hidden="1">
      <c r="A324" s="19" t="s">
        <v>28</v>
      </c>
      <c r="B324" s="19" t="s">
        <v>361</v>
      </c>
      <c r="C324" s="7">
        <v>2017</v>
      </c>
      <c r="D324" s="7" t="s">
        <v>6</v>
      </c>
      <c r="E324" s="7" t="s">
        <v>301</v>
      </c>
      <c r="F324" s="7">
        <v>99</v>
      </c>
    </row>
    <row r="325" spans="1:6" ht="16" hidden="1">
      <c r="A325" s="19" t="s">
        <v>29</v>
      </c>
      <c r="B325" s="19" t="s">
        <v>362</v>
      </c>
      <c r="C325" s="7">
        <v>2017</v>
      </c>
      <c r="D325" s="7" t="s">
        <v>6</v>
      </c>
      <c r="E325" s="7" t="s">
        <v>301</v>
      </c>
      <c r="F325" s="7">
        <v>103.2</v>
      </c>
    </row>
    <row r="326" spans="1:6" ht="16" hidden="1">
      <c r="A326" s="19" t="s">
        <v>30</v>
      </c>
      <c r="B326" s="19" t="s">
        <v>363</v>
      </c>
      <c r="C326" s="7">
        <v>2017</v>
      </c>
      <c r="D326" s="7" t="s">
        <v>6</v>
      </c>
      <c r="E326" s="7" t="s">
        <v>301</v>
      </c>
      <c r="F326" s="7">
        <v>62.9</v>
      </c>
    </row>
    <row r="327" spans="1:6" ht="16" hidden="1">
      <c r="A327" s="19" t="s">
        <v>31</v>
      </c>
      <c r="B327" s="19" t="s">
        <v>364</v>
      </c>
      <c r="C327" s="7">
        <v>2017</v>
      </c>
      <c r="D327" s="7" t="s">
        <v>6</v>
      </c>
      <c r="E327" s="7" t="s">
        <v>301</v>
      </c>
      <c r="F327" s="7">
        <v>94.9</v>
      </c>
    </row>
    <row r="328" spans="1:6" ht="16" hidden="1">
      <c r="A328" s="19" t="s">
        <v>32</v>
      </c>
      <c r="B328" s="19" t="s">
        <v>365</v>
      </c>
      <c r="C328" s="7">
        <v>2017</v>
      </c>
      <c r="D328" s="7" t="s">
        <v>6</v>
      </c>
      <c r="E328" s="7" t="s">
        <v>301</v>
      </c>
      <c r="F328" s="7">
        <v>64.2</v>
      </c>
    </row>
    <row r="329" spans="1:6" ht="16" hidden="1">
      <c r="A329" s="19" t="s">
        <v>33</v>
      </c>
      <c r="B329" s="19" t="s">
        <v>366</v>
      </c>
      <c r="C329" s="7">
        <v>2017</v>
      </c>
      <c r="D329" s="7" t="s">
        <v>6</v>
      </c>
      <c r="E329" s="7" t="s">
        <v>301</v>
      </c>
      <c r="F329" s="7">
        <v>50.4</v>
      </c>
    </row>
    <row r="330" spans="1:6" ht="16" hidden="1">
      <c r="A330" s="19" t="s">
        <v>34</v>
      </c>
      <c r="B330" s="19" t="s">
        <v>367</v>
      </c>
      <c r="C330" s="7">
        <v>2017</v>
      </c>
      <c r="D330" s="7" t="s">
        <v>6</v>
      </c>
      <c r="E330" s="7" t="s">
        <v>301</v>
      </c>
      <c r="F330" s="7">
        <v>96.8</v>
      </c>
    </row>
    <row r="331" spans="1:6" ht="16" hidden="1">
      <c r="A331" s="19" t="s">
        <v>35</v>
      </c>
      <c r="B331" s="19" t="s">
        <v>368</v>
      </c>
      <c r="C331" s="7">
        <v>2017</v>
      </c>
      <c r="D331" s="7" t="s">
        <v>6</v>
      </c>
      <c r="E331" s="7" t="s">
        <v>301</v>
      </c>
      <c r="F331" s="7">
        <v>81.8</v>
      </c>
    </row>
    <row r="332" spans="1:6" ht="16" hidden="1">
      <c r="A332" s="20" t="s">
        <v>3</v>
      </c>
      <c r="B332" s="19" t="s">
        <v>336</v>
      </c>
      <c r="C332" s="7">
        <v>2018</v>
      </c>
      <c r="D332" s="7" t="s">
        <v>6</v>
      </c>
      <c r="E332" s="7" t="s">
        <v>301</v>
      </c>
      <c r="F332" s="7">
        <v>106.3</v>
      </c>
    </row>
    <row r="333" spans="1:6" ht="16" hidden="1">
      <c r="A333" s="20" t="s">
        <v>4</v>
      </c>
      <c r="B333" s="19" t="s">
        <v>337</v>
      </c>
      <c r="C333" s="7">
        <v>2018</v>
      </c>
      <c r="D333" s="7" t="s">
        <v>6</v>
      </c>
      <c r="E333" s="7" t="s">
        <v>301</v>
      </c>
      <c r="F333" s="7">
        <v>110.1</v>
      </c>
    </row>
    <row r="334" spans="1:6" ht="16" hidden="1">
      <c r="A334" s="19" t="s">
        <v>5</v>
      </c>
      <c r="B334" s="19" t="s">
        <v>338</v>
      </c>
      <c r="C334" s="7">
        <v>2018</v>
      </c>
      <c r="D334" s="7" t="s">
        <v>6</v>
      </c>
      <c r="E334" s="7" t="s">
        <v>301</v>
      </c>
      <c r="F334" s="7">
        <v>114.9</v>
      </c>
    </row>
    <row r="335" spans="1:6" ht="16" hidden="1">
      <c r="A335" s="19" t="s">
        <v>6</v>
      </c>
      <c r="B335" s="19" t="s">
        <v>339</v>
      </c>
      <c r="C335" s="7">
        <v>2018</v>
      </c>
      <c r="D335" s="7" t="s">
        <v>6</v>
      </c>
      <c r="E335" s="7" t="s">
        <v>301</v>
      </c>
      <c r="F335" s="7">
        <v>110.2</v>
      </c>
    </row>
    <row r="336" spans="1:6" ht="16" hidden="1">
      <c r="A336" s="19" t="s">
        <v>7</v>
      </c>
      <c r="B336" s="19" t="s">
        <v>340</v>
      </c>
      <c r="C336" s="7">
        <v>2018</v>
      </c>
      <c r="D336" s="7" t="s">
        <v>6</v>
      </c>
      <c r="E336" s="7" t="s">
        <v>301</v>
      </c>
      <c r="F336" s="7">
        <v>107.4</v>
      </c>
    </row>
    <row r="337" spans="1:6" ht="16" hidden="1">
      <c r="A337" s="19" t="s">
        <v>8</v>
      </c>
      <c r="B337" s="19" t="s">
        <v>341</v>
      </c>
      <c r="C337" s="7">
        <v>2018</v>
      </c>
      <c r="D337" s="7" t="s">
        <v>6</v>
      </c>
      <c r="E337" s="7" t="s">
        <v>301</v>
      </c>
      <c r="F337" s="7">
        <v>113.3</v>
      </c>
    </row>
    <row r="338" spans="1:6" ht="16" hidden="1">
      <c r="A338" s="19" t="s">
        <v>9</v>
      </c>
      <c r="B338" s="19" t="s">
        <v>342</v>
      </c>
      <c r="C338" s="7">
        <v>2018</v>
      </c>
      <c r="D338" s="7" t="s">
        <v>6</v>
      </c>
      <c r="E338" s="7" t="s">
        <v>301</v>
      </c>
      <c r="F338" s="7">
        <v>123.8</v>
      </c>
    </row>
    <row r="339" spans="1:6" ht="16" hidden="1">
      <c r="A339" s="19" t="s">
        <v>10</v>
      </c>
      <c r="B339" s="19" t="s">
        <v>343</v>
      </c>
      <c r="C339" s="7">
        <v>2018</v>
      </c>
      <c r="D339" s="7" t="s">
        <v>6</v>
      </c>
      <c r="E339" s="7" t="s">
        <v>301</v>
      </c>
      <c r="F339" s="7">
        <v>95.1</v>
      </c>
    </row>
    <row r="340" spans="1:6" ht="16" hidden="1">
      <c r="A340" s="19" t="s">
        <v>11</v>
      </c>
      <c r="B340" s="19" t="s">
        <v>344</v>
      </c>
      <c r="C340" s="7">
        <v>2018</v>
      </c>
      <c r="D340" s="7" t="s">
        <v>6</v>
      </c>
      <c r="E340" s="7" t="s">
        <v>301</v>
      </c>
      <c r="F340" s="7">
        <v>109.8</v>
      </c>
    </row>
    <row r="341" spans="1:6" ht="16" hidden="1">
      <c r="A341" s="19" t="s">
        <v>12</v>
      </c>
      <c r="B341" s="19" t="s">
        <v>345</v>
      </c>
      <c r="C341" s="7">
        <v>2018</v>
      </c>
      <c r="D341" s="7" t="s">
        <v>6</v>
      </c>
      <c r="E341" s="7" t="s">
        <v>301</v>
      </c>
      <c r="F341" s="7">
        <v>133</v>
      </c>
    </row>
    <row r="342" spans="1:6" ht="16" hidden="1">
      <c r="A342" s="19" t="s">
        <v>13</v>
      </c>
      <c r="B342" s="19" t="s">
        <v>346</v>
      </c>
      <c r="C342" s="7">
        <v>2018</v>
      </c>
      <c r="D342" s="7" t="s">
        <v>6</v>
      </c>
      <c r="E342" s="7" t="s">
        <v>301</v>
      </c>
      <c r="F342" s="7">
        <v>117.3</v>
      </c>
    </row>
    <row r="343" spans="1:6" ht="16">
      <c r="A343" s="19" t="s">
        <v>14</v>
      </c>
      <c r="B343" s="19" t="s">
        <v>347</v>
      </c>
      <c r="C343" s="7">
        <v>2018</v>
      </c>
      <c r="D343" s="7" t="s">
        <v>6</v>
      </c>
      <c r="E343" s="7" t="s">
        <v>301</v>
      </c>
      <c r="F343" s="7">
        <v>101.8</v>
      </c>
    </row>
    <row r="344" spans="1:6" ht="16" hidden="1">
      <c r="A344" s="19" t="s">
        <v>15</v>
      </c>
      <c r="B344" s="19" t="s">
        <v>348</v>
      </c>
      <c r="C344" s="7">
        <v>2018</v>
      </c>
      <c r="D344" s="7" t="s">
        <v>6</v>
      </c>
      <c r="E344" s="7" t="s">
        <v>301</v>
      </c>
      <c r="F344" s="7">
        <v>90.2</v>
      </c>
    </row>
    <row r="345" spans="1:6" ht="16" hidden="1">
      <c r="A345" s="19" t="s">
        <v>16</v>
      </c>
      <c r="B345" s="19" t="s">
        <v>349</v>
      </c>
      <c r="C345" s="7">
        <v>2018</v>
      </c>
      <c r="D345" s="7" t="s">
        <v>6</v>
      </c>
      <c r="E345" s="7" t="s">
        <v>301</v>
      </c>
      <c r="F345" s="7">
        <v>102.4</v>
      </c>
    </row>
    <row r="346" spans="1:6" ht="16" hidden="1">
      <c r="A346" s="19" t="s">
        <v>17</v>
      </c>
      <c r="B346" s="19" t="s">
        <v>350</v>
      </c>
      <c r="C346" s="7">
        <v>2018</v>
      </c>
      <c r="D346" s="7" t="s">
        <v>6</v>
      </c>
      <c r="E346" s="7" t="s">
        <v>301</v>
      </c>
      <c r="F346" s="7">
        <v>122.7</v>
      </c>
    </row>
    <row r="347" spans="1:6" ht="16" hidden="1">
      <c r="A347" s="19" t="s">
        <v>18</v>
      </c>
      <c r="B347" s="19" t="s">
        <v>351</v>
      </c>
      <c r="C347" s="7">
        <v>2018</v>
      </c>
      <c r="D347" s="7" t="s">
        <v>6</v>
      </c>
      <c r="E347" s="7" t="s">
        <v>301</v>
      </c>
      <c r="F347" s="7">
        <v>96.2</v>
      </c>
    </row>
    <row r="348" spans="1:6" ht="16" hidden="1">
      <c r="A348" s="19" t="s">
        <v>19</v>
      </c>
      <c r="B348" s="19" t="s">
        <v>352</v>
      </c>
      <c r="C348" s="7">
        <v>2018</v>
      </c>
      <c r="D348" s="7" t="s">
        <v>6</v>
      </c>
      <c r="E348" s="7" t="s">
        <v>301</v>
      </c>
      <c r="F348" s="7">
        <v>110.3</v>
      </c>
    </row>
    <row r="349" spans="1:6" ht="16" hidden="1">
      <c r="A349" s="19" t="s">
        <v>20</v>
      </c>
      <c r="B349" s="19" t="s">
        <v>353</v>
      </c>
      <c r="C349" s="7">
        <v>2018</v>
      </c>
      <c r="D349" s="7" t="s">
        <v>6</v>
      </c>
      <c r="E349" s="7" t="s">
        <v>301</v>
      </c>
      <c r="F349" s="7">
        <v>116.1</v>
      </c>
    </row>
    <row r="350" spans="1:6" ht="16" hidden="1">
      <c r="A350" s="19" t="s">
        <v>21</v>
      </c>
      <c r="B350" s="19" t="s">
        <v>354</v>
      </c>
      <c r="C350" s="7">
        <v>2018</v>
      </c>
      <c r="D350" s="7" t="s">
        <v>6</v>
      </c>
      <c r="E350" s="7" t="s">
        <v>301</v>
      </c>
      <c r="F350" s="7">
        <v>115.9</v>
      </c>
    </row>
    <row r="351" spans="1:6" ht="16" hidden="1">
      <c r="A351" s="19" t="s">
        <v>22</v>
      </c>
      <c r="B351" s="19" t="s">
        <v>355</v>
      </c>
      <c r="C351" s="7">
        <v>2018</v>
      </c>
      <c r="D351" s="7" t="s">
        <v>6</v>
      </c>
      <c r="E351" s="7" t="s">
        <v>301</v>
      </c>
      <c r="F351" s="7">
        <v>105.2</v>
      </c>
    </row>
    <row r="352" spans="1:6" ht="16" hidden="1">
      <c r="A352" s="19" t="s">
        <v>23</v>
      </c>
      <c r="B352" s="19" t="s">
        <v>356</v>
      </c>
      <c r="C352" s="7">
        <v>2018</v>
      </c>
      <c r="D352" s="7" t="s">
        <v>6</v>
      </c>
      <c r="E352" s="7" t="s">
        <v>301</v>
      </c>
      <c r="F352" s="7">
        <v>86.8</v>
      </c>
    </row>
    <row r="353" spans="1:6" ht="16" hidden="1">
      <c r="A353" s="19" t="s">
        <v>24</v>
      </c>
      <c r="B353" s="19" t="s">
        <v>357</v>
      </c>
      <c r="C353" s="7">
        <v>2018</v>
      </c>
      <c r="D353" s="7" t="s">
        <v>6</v>
      </c>
      <c r="E353" s="7" t="s">
        <v>301</v>
      </c>
      <c r="F353" s="7">
        <v>101.1</v>
      </c>
    </row>
    <row r="354" spans="1:6" ht="16" hidden="1">
      <c r="A354" s="19" t="s">
        <v>25</v>
      </c>
      <c r="B354" s="19" t="s">
        <v>358</v>
      </c>
      <c r="C354" s="7">
        <v>2018</v>
      </c>
      <c r="D354" s="7" t="s">
        <v>6</v>
      </c>
      <c r="E354" s="7" t="s">
        <v>301</v>
      </c>
      <c r="F354" s="7">
        <v>104.5</v>
      </c>
    </row>
    <row r="355" spans="1:6" ht="16" hidden="1">
      <c r="A355" s="19" t="s">
        <v>26</v>
      </c>
      <c r="B355" s="19" t="s">
        <v>359</v>
      </c>
      <c r="C355" s="7">
        <v>2018</v>
      </c>
      <c r="D355" s="7" t="s">
        <v>6</v>
      </c>
      <c r="E355" s="7" t="s">
        <v>301</v>
      </c>
      <c r="F355" s="7">
        <v>102.2</v>
      </c>
    </row>
    <row r="356" spans="1:6" ht="16" hidden="1">
      <c r="A356" s="19" t="s">
        <v>27</v>
      </c>
      <c r="B356" s="19" t="s">
        <v>360</v>
      </c>
      <c r="C356" s="7">
        <v>2018</v>
      </c>
      <c r="D356" s="7" t="s">
        <v>6</v>
      </c>
      <c r="E356" s="7" t="s">
        <v>301</v>
      </c>
      <c r="F356" s="7">
        <v>94.5</v>
      </c>
    </row>
    <row r="357" spans="1:6" ht="16" hidden="1">
      <c r="A357" s="19" t="s">
        <v>28</v>
      </c>
      <c r="B357" s="19" t="s">
        <v>361</v>
      </c>
      <c r="C357" s="7">
        <v>2018</v>
      </c>
      <c r="D357" s="7" t="s">
        <v>6</v>
      </c>
      <c r="E357" s="7" t="s">
        <v>301</v>
      </c>
      <c r="F357" s="7">
        <v>115.9</v>
      </c>
    </row>
    <row r="358" spans="1:6" ht="16" hidden="1">
      <c r="A358" s="19" t="s">
        <v>29</v>
      </c>
      <c r="B358" s="19" t="s">
        <v>362</v>
      </c>
      <c r="C358" s="7">
        <v>2018</v>
      </c>
      <c r="D358" s="7" t="s">
        <v>6</v>
      </c>
      <c r="E358" s="7" t="s">
        <v>301</v>
      </c>
      <c r="F358" s="7">
        <v>100.4</v>
      </c>
    </row>
    <row r="359" spans="1:6" ht="16" hidden="1">
      <c r="A359" s="19" t="s">
        <v>30</v>
      </c>
      <c r="B359" s="19" t="s">
        <v>363</v>
      </c>
      <c r="C359" s="7">
        <v>2018</v>
      </c>
      <c r="D359" s="7" t="s">
        <v>6</v>
      </c>
      <c r="E359" s="7" t="s">
        <v>301</v>
      </c>
      <c r="F359" s="7">
        <v>106.7</v>
      </c>
    </row>
    <row r="360" spans="1:6" ht="16" hidden="1">
      <c r="A360" s="19" t="s">
        <v>31</v>
      </c>
      <c r="B360" s="19" t="s">
        <v>364</v>
      </c>
      <c r="C360" s="7">
        <v>2018</v>
      </c>
      <c r="D360" s="7" t="s">
        <v>6</v>
      </c>
      <c r="E360" s="7" t="s">
        <v>301</v>
      </c>
      <c r="F360" s="7">
        <v>112.1</v>
      </c>
    </row>
    <row r="361" spans="1:6" ht="16" hidden="1">
      <c r="A361" s="19" t="s">
        <v>32</v>
      </c>
      <c r="B361" s="19" t="s">
        <v>365</v>
      </c>
      <c r="C361" s="7">
        <v>2018</v>
      </c>
      <c r="D361" s="7" t="s">
        <v>6</v>
      </c>
      <c r="E361" s="7" t="s">
        <v>301</v>
      </c>
      <c r="F361" s="7">
        <v>95.2</v>
      </c>
    </row>
    <row r="362" spans="1:6" ht="16" hidden="1">
      <c r="A362" s="19" t="s">
        <v>33</v>
      </c>
      <c r="B362" s="19" t="s">
        <v>366</v>
      </c>
      <c r="C362" s="7">
        <v>2018</v>
      </c>
      <c r="D362" s="7" t="s">
        <v>6</v>
      </c>
      <c r="E362" s="7" t="s">
        <v>301</v>
      </c>
      <c r="F362" s="7">
        <v>105.1</v>
      </c>
    </row>
    <row r="363" spans="1:6" ht="16" hidden="1">
      <c r="A363" s="19" t="s">
        <v>34</v>
      </c>
      <c r="B363" s="19" t="s">
        <v>367</v>
      </c>
      <c r="C363" s="7">
        <v>2018</v>
      </c>
      <c r="D363" s="7" t="s">
        <v>6</v>
      </c>
      <c r="E363" s="7" t="s">
        <v>301</v>
      </c>
      <c r="F363" s="7">
        <v>111.3</v>
      </c>
    </row>
    <row r="364" spans="1:6" ht="16" hidden="1">
      <c r="A364" s="19" t="s">
        <v>35</v>
      </c>
      <c r="B364" s="19" t="s">
        <v>368</v>
      </c>
      <c r="C364" s="7">
        <v>2018</v>
      </c>
      <c r="D364" s="7" t="s">
        <v>6</v>
      </c>
      <c r="E364" s="7" t="s">
        <v>301</v>
      </c>
      <c r="F364" s="7">
        <v>101</v>
      </c>
    </row>
    <row r="365" spans="1:6" ht="16" hidden="1">
      <c r="A365" s="20" t="s">
        <v>3</v>
      </c>
      <c r="B365" s="19" t="s">
        <v>336</v>
      </c>
      <c r="C365" s="7">
        <v>2019</v>
      </c>
      <c r="D365" s="7" t="s">
        <v>6</v>
      </c>
      <c r="E365" s="7" t="s">
        <v>301</v>
      </c>
      <c r="F365" s="7">
        <v>72.2</v>
      </c>
    </row>
    <row r="366" spans="1:6" ht="16" hidden="1">
      <c r="A366" s="20" t="s">
        <v>4</v>
      </c>
      <c r="B366" s="19" t="s">
        <v>337</v>
      </c>
      <c r="C366" s="7">
        <v>2019</v>
      </c>
      <c r="D366" s="7" t="s">
        <v>6</v>
      </c>
      <c r="E366" s="7" t="s">
        <v>301</v>
      </c>
      <c r="F366" s="113">
        <v>90.8</v>
      </c>
    </row>
    <row r="367" spans="1:6" ht="16" hidden="1">
      <c r="A367" s="19" t="s">
        <v>5</v>
      </c>
      <c r="B367" s="19" t="s">
        <v>338</v>
      </c>
      <c r="C367" s="7">
        <v>2019</v>
      </c>
      <c r="D367" s="7" t="s">
        <v>6</v>
      </c>
      <c r="E367" s="7" t="s">
        <v>301</v>
      </c>
      <c r="F367" s="113">
        <v>64.2</v>
      </c>
    </row>
    <row r="368" spans="1:6" ht="16" hidden="1">
      <c r="A368" s="19" t="s">
        <v>6</v>
      </c>
      <c r="B368" s="19" t="s">
        <v>339</v>
      </c>
      <c r="C368" s="7">
        <v>2019</v>
      </c>
      <c r="D368" s="7" t="s">
        <v>6</v>
      </c>
      <c r="E368" s="7" t="s">
        <v>301</v>
      </c>
      <c r="F368" s="7">
        <v>75.400000000000006</v>
      </c>
    </row>
    <row r="369" spans="1:6" ht="16" hidden="1">
      <c r="A369" s="19" t="s">
        <v>7</v>
      </c>
      <c r="B369" s="19" t="s">
        <v>340</v>
      </c>
      <c r="C369" s="7">
        <v>2019</v>
      </c>
      <c r="D369" s="7" t="s">
        <v>6</v>
      </c>
      <c r="E369" s="7" t="s">
        <v>301</v>
      </c>
      <c r="F369" s="7">
        <v>89.1</v>
      </c>
    </row>
    <row r="370" spans="1:6" ht="16" hidden="1">
      <c r="A370" s="19" t="s">
        <v>8</v>
      </c>
      <c r="B370" s="19" t="s">
        <v>341</v>
      </c>
      <c r="C370" s="7">
        <v>2019</v>
      </c>
      <c r="D370" s="7" t="s">
        <v>6</v>
      </c>
      <c r="E370" s="7" t="s">
        <v>301</v>
      </c>
      <c r="F370" s="7">
        <v>85.3</v>
      </c>
    </row>
    <row r="371" spans="1:6" ht="16" hidden="1">
      <c r="A371" s="19" t="s">
        <v>9</v>
      </c>
      <c r="B371" s="19" t="s">
        <v>342</v>
      </c>
      <c r="C371" s="7">
        <v>2019</v>
      </c>
      <c r="D371" s="7" t="s">
        <v>6</v>
      </c>
      <c r="E371" s="7" t="s">
        <v>301</v>
      </c>
      <c r="F371" s="7">
        <v>72.5</v>
      </c>
    </row>
    <row r="372" spans="1:6" ht="16" hidden="1">
      <c r="A372" s="19" t="s">
        <v>10</v>
      </c>
      <c r="B372" s="19" t="s">
        <v>343</v>
      </c>
      <c r="C372" s="7">
        <v>2019</v>
      </c>
      <c r="D372" s="7" t="s">
        <v>6</v>
      </c>
      <c r="E372" s="7" t="s">
        <v>301</v>
      </c>
      <c r="F372" s="7">
        <v>31.6</v>
      </c>
    </row>
    <row r="373" spans="1:6" ht="16" hidden="1">
      <c r="A373" s="19" t="s">
        <v>11</v>
      </c>
      <c r="B373" s="19" t="s">
        <v>344</v>
      </c>
      <c r="C373" s="7">
        <v>2019</v>
      </c>
      <c r="D373" s="7" t="s">
        <v>6</v>
      </c>
      <c r="E373" s="7" t="s">
        <v>301</v>
      </c>
      <c r="F373" s="7">
        <v>85.2</v>
      </c>
    </row>
    <row r="374" spans="1:6" ht="16" hidden="1">
      <c r="A374" s="19" t="s">
        <v>12</v>
      </c>
      <c r="B374" s="19" t="s">
        <v>345</v>
      </c>
      <c r="C374" s="7">
        <v>2019</v>
      </c>
      <c r="D374" s="7" t="s">
        <v>6</v>
      </c>
      <c r="E374" s="7" t="s">
        <v>301</v>
      </c>
      <c r="F374" s="7">
        <v>102.3</v>
      </c>
    </row>
    <row r="375" spans="1:6" ht="16" hidden="1">
      <c r="A375" s="19" t="s">
        <v>13</v>
      </c>
      <c r="B375" s="19" t="s">
        <v>346</v>
      </c>
      <c r="C375" s="7">
        <v>2019</v>
      </c>
      <c r="D375" s="7" t="s">
        <v>6</v>
      </c>
      <c r="E375" s="7" t="s">
        <v>301</v>
      </c>
      <c r="F375" s="7">
        <v>70.599999999999994</v>
      </c>
    </row>
    <row r="376" spans="1:6" ht="16">
      <c r="A376" s="19" t="s">
        <v>14</v>
      </c>
      <c r="B376" s="19" t="s">
        <v>347</v>
      </c>
      <c r="C376" s="7">
        <v>2019</v>
      </c>
      <c r="D376" s="7" t="s">
        <v>6</v>
      </c>
      <c r="E376" s="7" t="s">
        <v>301</v>
      </c>
      <c r="F376" s="7">
        <v>69.7</v>
      </c>
    </row>
    <row r="377" spans="1:6" ht="16" hidden="1">
      <c r="A377" s="19" t="s">
        <v>15</v>
      </c>
      <c r="B377" s="19" t="s">
        <v>348</v>
      </c>
      <c r="C377" s="7">
        <v>2019</v>
      </c>
      <c r="D377" s="7" t="s">
        <v>6</v>
      </c>
      <c r="E377" s="7" t="s">
        <v>301</v>
      </c>
      <c r="F377" s="7">
        <v>57.1</v>
      </c>
    </row>
    <row r="378" spans="1:6" ht="16" hidden="1">
      <c r="A378" s="19" t="s">
        <v>16</v>
      </c>
      <c r="B378" s="19" t="s">
        <v>349</v>
      </c>
      <c r="C378" s="7">
        <v>2019</v>
      </c>
      <c r="D378" s="7" t="s">
        <v>6</v>
      </c>
      <c r="E378" s="7" t="s">
        <v>301</v>
      </c>
      <c r="F378" s="7">
        <v>82.5</v>
      </c>
    </row>
    <row r="379" spans="1:6" ht="16" hidden="1">
      <c r="A379" s="19" t="s">
        <v>17</v>
      </c>
      <c r="B379" s="19" t="s">
        <v>350</v>
      </c>
      <c r="C379" s="7">
        <v>2019</v>
      </c>
      <c r="D379" s="7" t="s">
        <v>6</v>
      </c>
      <c r="E379" s="7" t="s">
        <v>301</v>
      </c>
      <c r="F379" s="7">
        <v>51.5</v>
      </c>
    </row>
    <row r="380" spans="1:6" ht="16" hidden="1">
      <c r="A380" s="19" t="s">
        <v>18</v>
      </c>
      <c r="B380" s="19" t="s">
        <v>351</v>
      </c>
      <c r="C380" s="7">
        <v>2019</v>
      </c>
      <c r="D380" s="7" t="s">
        <v>6</v>
      </c>
      <c r="E380" s="7" t="s">
        <v>301</v>
      </c>
      <c r="F380" s="7">
        <v>68</v>
      </c>
    </row>
    <row r="381" spans="1:6" ht="16" hidden="1">
      <c r="A381" s="19" t="s">
        <v>19</v>
      </c>
      <c r="B381" s="19" t="s">
        <v>352</v>
      </c>
      <c r="C381" s="7">
        <v>2019</v>
      </c>
      <c r="D381" s="7" t="s">
        <v>6</v>
      </c>
      <c r="E381" s="7" t="s">
        <v>301</v>
      </c>
      <c r="F381" s="7">
        <v>67.599999999999994</v>
      </c>
    </row>
    <row r="382" spans="1:6" ht="16" hidden="1">
      <c r="A382" s="19" t="s">
        <v>20</v>
      </c>
      <c r="B382" s="19" t="s">
        <v>353</v>
      </c>
      <c r="C382" s="7">
        <v>2019</v>
      </c>
      <c r="D382" s="7" t="s">
        <v>6</v>
      </c>
      <c r="E382" s="7" t="s">
        <v>301</v>
      </c>
      <c r="F382" s="7">
        <v>70.5</v>
      </c>
    </row>
    <row r="383" spans="1:6" ht="16" hidden="1">
      <c r="A383" s="19" t="s">
        <v>21</v>
      </c>
      <c r="B383" s="19" t="s">
        <v>354</v>
      </c>
      <c r="C383" s="7">
        <v>2019</v>
      </c>
      <c r="D383" s="7" t="s">
        <v>6</v>
      </c>
      <c r="E383" s="7" t="s">
        <v>301</v>
      </c>
      <c r="F383" s="7">
        <v>62.8</v>
      </c>
    </row>
    <row r="384" spans="1:6" ht="16" hidden="1">
      <c r="A384" s="19" t="s">
        <v>22</v>
      </c>
      <c r="B384" s="19" t="s">
        <v>355</v>
      </c>
      <c r="C384" s="7">
        <v>2019</v>
      </c>
      <c r="D384" s="7" t="s">
        <v>6</v>
      </c>
      <c r="E384" s="7" t="s">
        <v>301</v>
      </c>
      <c r="F384" s="7">
        <v>72.900000000000006</v>
      </c>
    </row>
    <row r="385" spans="1:7" ht="16" hidden="1">
      <c r="A385" s="19" t="s">
        <v>23</v>
      </c>
      <c r="B385" s="19" t="s">
        <v>356</v>
      </c>
      <c r="C385" s="7">
        <v>2019</v>
      </c>
      <c r="D385" s="7" t="s">
        <v>6</v>
      </c>
      <c r="E385" s="7" t="s">
        <v>301</v>
      </c>
      <c r="F385" s="7">
        <v>50.4</v>
      </c>
    </row>
    <row r="386" spans="1:7" ht="16" hidden="1">
      <c r="A386" s="19" t="s">
        <v>24</v>
      </c>
      <c r="B386" s="19" t="s">
        <v>357</v>
      </c>
      <c r="C386" s="7">
        <v>2019</v>
      </c>
      <c r="D386" s="7" t="s">
        <v>6</v>
      </c>
      <c r="E386" s="7" t="s">
        <v>301</v>
      </c>
      <c r="F386" s="7">
        <v>86.4</v>
      </c>
    </row>
    <row r="387" spans="1:7" ht="16" hidden="1">
      <c r="A387" s="19" t="s">
        <v>25</v>
      </c>
      <c r="B387" s="19" t="s">
        <v>358</v>
      </c>
      <c r="C387" s="7">
        <v>2019</v>
      </c>
      <c r="D387" s="7" t="s">
        <v>6</v>
      </c>
      <c r="E387" s="7" t="s">
        <v>301</v>
      </c>
      <c r="F387" s="7">
        <v>80.2</v>
      </c>
    </row>
    <row r="388" spans="1:7" ht="16" hidden="1">
      <c r="A388" s="19" t="s">
        <v>26</v>
      </c>
      <c r="B388" s="19" t="s">
        <v>359</v>
      </c>
      <c r="C388" s="7">
        <v>2019</v>
      </c>
      <c r="D388" s="7" t="s">
        <v>6</v>
      </c>
      <c r="E388" s="7" t="s">
        <v>301</v>
      </c>
      <c r="F388" s="7">
        <v>66.8</v>
      </c>
    </row>
    <row r="389" spans="1:7" ht="16" hidden="1">
      <c r="A389" s="19" t="s">
        <v>27</v>
      </c>
      <c r="B389" s="19" t="s">
        <v>360</v>
      </c>
      <c r="C389" s="7">
        <v>2019</v>
      </c>
      <c r="D389" s="7" t="s">
        <v>6</v>
      </c>
      <c r="E389" s="7" t="s">
        <v>301</v>
      </c>
      <c r="F389" s="7">
        <v>64.400000000000006</v>
      </c>
    </row>
    <row r="390" spans="1:7" ht="16" hidden="1">
      <c r="A390" s="19" t="s">
        <v>28</v>
      </c>
      <c r="B390" s="19" t="s">
        <v>361</v>
      </c>
      <c r="C390" s="7">
        <v>2019</v>
      </c>
      <c r="D390" s="7" t="s">
        <v>6</v>
      </c>
      <c r="E390" s="7" t="s">
        <v>301</v>
      </c>
      <c r="F390" s="7">
        <v>105.3</v>
      </c>
    </row>
    <row r="391" spans="1:7" ht="16" hidden="1">
      <c r="A391" s="19" t="s">
        <v>29</v>
      </c>
      <c r="B391" s="19" t="s">
        <v>362</v>
      </c>
      <c r="C391" s="7">
        <v>2019</v>
      </c>
      <c r="D391" s="7" t="s">
        <v>6</v>
      </c>
      <c r="E391" s="7" t="s">
        <v>301</v>
      </c>
      <c r="F391" s="7">
        <v>94.3</v>
      </c>
    </row>
    <row r="392" spans="1:7" ht="16" hidden="1">
      <c r="A392" s="19" t="s">
        <v>30</v>
      </c>
      <c r="B392" s="19" t="s">
        <v>363</v>
      </c>
      <c r="C392" s="7">
        <v>2019</v>
      </c>
      <c r="D392" s="7" t="s">
        <v>6</v>
      </c>
      <c r="E392" s="7" t="s">
        <v>301</v>
      </c>
      <c r="F392" s="7">
        <v>65.5</v>
      </c>
    </row>
    <row r="393" spans="1:7" ht="16" hidden="1">
      <c r="A393" s="19" t="s">
        <v>31</v>
      </c>
      <c r="B393" s="19" t="s">
        <v>364</v>
      </c>
      <c r="C393" s="7">
        <v>2019</v>
      </c>
      <c r="D393" s="7" t="s">
        <v>6</v>
      </c>
      <c r="E393" s="7" t="s">
        <v>301</v>
      </c>
      <c r="F393" s="7">
        <v>93.9</v>
      </c>
    </row>
    <row r="394" spans="1:7" ht="16" hidden="1">
      <c r="A394" s="19" t="s">
        <v>32</v>
      </c>
      <c r="B394" s="19" t="s">
        <v>365</v>
      </c>
      <c r="C394" s="7">
        <v>2019</v>
      </c>
      <c r="D394" s="7" t="s">
        <v>6</v>
      </c>
      <c r="E394" s="7" t="s">
        <v>301</v>
      </c>
      <c r="F394" s="7">
        <v>65.7</v>
      </c>
    </row>
    <row r="395" spans="1:7" ht="16" hidden="1">
      <c r="A395" s="19" t="s">
        <v>33</v>
      </c>
      <c r="B395" s="19" t="s">
        <v>366</v>
      </c>
      <c r="C395" s="7">
        <v>2019</v>
      </c>
      <c r="D395" s="7" t="s">
        <v>6</v>
      </c>
      <c r="E395" s="7" t="s">
        <v>301</v>
      </c>
      <c r="F395" s="7">
        <v>54.4</v>
      </c>
    </row>
    <row r="396" spans="1:7" ht="16" hidden="1">
      <c r="A396" s="19" t="s">
        <v>34</v>
      </c>
      <c r="B396" s="19" t="s">
        <v>367</v>
      </c>
      <c r="C396" s="7">
        <v>2019</v>
      </c>
      <c r="D396" s="7" t="s">
        <v>6</v>
      </c>
      <c r="E396" s="7" t="s">
        <v>301</v>
      </c>
      <c r="F396" s="7">
        <v>92.9</v>
      </c>
    </row>
    <row r="397" spans="1:7" ht="16" hidden="1">
      <c r="A397" s="19" t="s">
        <v>35</v>
      </c>
      <c r="B397" s="19" t="s">
        <v>368</v>
      </c>
      <c r="C397" s="7">
        <v>2019</v>
      </c>
      <c r="D397" s="7" t="s">
        <v>6</v>
      </c>
      <c r="E397" s="7" t="s">
        <v>301</v>
      </c>
      <c r="F397" s="7">
        <v>73.5</v>
      </c>
    </row>
    <row r="398" spans="1:7" ht="16" hidden="1">
      <c r="A398" s="20" t="s">
        <v>3</v>
      </c>
      <c r="B398" s="19" t="s">
        <v>336</v>
      </c>
      <c r="C398" s="7">
        <v>2021</v>
      </c>
      <c r="D398" s="7" t="s">
        <v>6</v>
      </c>
      <c r="E398" s="7" t="s">
        <v>301</v>
      </c>
      <c r="F398" s="7">
        <v>63.6</v>
      </c>
      <c r="G398" s="7" t="s">
        <v>573</v>
      </c>
    </row>
    <row r="399" spans="1:7" ht="16" hidden="1">
      <c r="A399" s="20" t="s">
        <v>4</v>
      </c>
      <c r="B399" s="19" t="s">
        <v>337</v>
      </c>
      <c r="C399" s="7">
        <v>2021</v>
      </c>
      <c r="D399" s="7" t="s">
        <v>6</v>
      </c>
      <c r="E399" s="7" t="s">
        <v>301</v>
      </c>
      <c r="F399" s="113">
        <v>91.4</v>
      </c>
    </row>
    <row r="400" spans="1:7" ht="16" hidden="1">
      <c r="A400" s="19" t="s">
        <v>5</v>
      </c>
      <c r="B400" s="19" t="s">
        <v>338</v>
      </c>
      <c r="C400" s="7">
        <v>2021</v>
      </c>
      <c r="D400" s="7" t="s">
        <v>6</v>
      </c>
      <c r="E400" s="7" t="s">
        <v>301</v>
      </c>
      <c r="F400" s="113">
        <v>60.3</v>
      </c>
    </row>
    <row r="401" spans="1:6" ht="16" hidden="1">
      <c r="A401" s="19" t="s">
        <v>6</v>
      </c>
      <c r="B401" s="19" t="s">
        <v>339</v>
      </c>
      <c r="C401" s="7">
        <v>2021</v>
      </c>
      <c r="D401" s="7" t="s">
        <v>6</v>
      </c>
      <c r="E401" s="7" t="s">
        <v>301</v>
      </c>
      <c r="F401" s="7">
        <v>66.8</v>
      </c>
    </row>
    <row r="402" spans="1:6" ht="16" hidden="1">
      <c r="A402" s="19" t="s">
        <v>7</v>
      </c>
      <c r="B402" s="19" t="s">
        <v>340</v>
      </c>
      <c r="C402" s="7">
        <v>2021</v>
      </c>
      <c r="D402" s="7" t="s">
        <v>6</v>
      </c>
      <c r="E402" s="7" t="s">
        <v>301</v>
      </c>
      <c r="F402" s="7">
        <v>75.7</v>
      </c>
    </row>
    <row r="403" spans="1:6" ht="16" hidden="1">
      <c r="A403" s="19" t="s">
        <v>8</v>
      </c>
      <c r="B403" s="19" t="s">
        <v>341</v>
      </c>
      <c r="C403" s="7">
        <v>2021</v>
      </c>
      <c r="D403" s="7" t="s">
        <v>6</v>
      </c>
      <c r="E403" s="7" t="s">
        <v>301</v>
      </c>
      <c r="F403" s="7">
        <v>75.7</v>
      </c>
    </row>
    <row r="404" spans="1:6" ht="16" hidden="1">
      <c r="A404" s="19" t="s">
        <v>9</v>
      </c>
      <c r="B404" s="19" t="s">
        <v>342</v>
      </c>
      <c r="C404" s="7">
        <v>2021</v>
      </c>
      <c r="D404" s="7" t="s">
        <v>6</v>
      </c>
      <c r="E404" s="7" t="s">
        <v>301</v>
      </c>
      <c r="F404" s="7">
        <v>67.8</v>
      </c>
    </row>
    <row r="405" spans="1:6" ht="16" hidden="1">
      <c r="A405" s="19" t="s">
        <v>10</v>
      </c>
      <c r="B405" s="19" t="s">
        <v>343</v>
      </c>
      <c r="C405" s="7">
        <v>2021</v>
      </c>
      <c r="D405" s="7" t="s">
        <v>6</v>
      </c>
      <c r="E405" s="7" t="s">
        <v>301</v>
      </c>
      <c r="F405" s="7">
        <v>31.1</v>
      </c>
    </row>
    <row r="406" spans="1:6" ht="16" hidden="1">
      <c r="A406" s="19" t="s">
        <v>11</v>
      </c>
      <c r="B406" s="19" t="s">
        <v>344</v>
      </c>
      <c r="C406" s="7">
        <v>2021</v>
      </c>
      <c r="D406" s="7" t="s">
        <v>6</v>
      </c>
      <c r="E406" s="7" t="s">
        <v>301</v>
      </c>
      <c r="F406" s="7">
        <v>79</v>
      </c>
    </row>
    <row r="407" spans="1:6" ht="16" hidden="1">
      <c r="A407" s="19" t="s">
        <v>12</v>
      </c>
      <c r="B407" s="19" t="s">
        <v>345</v>
      </c>
      <c r="C407" s="7">
        <v>2021</v>
      </c>
      <c r="D407" s="7" t="s">
        <v>6</v>
      </c>
      <c r="E407" s="7" t="s">
        <v>301</v>
      </c>
      <c r="F407" s="7">
        <v>91.8</v>
      </c>
    </row>
    <row r="408" spans="1:6" ht="16" hidden="1">
      <c r="A408" s="19" t="s">
        <v>13</v>
      </c>
      <c r="B408" s="19" t="s">
        <v>346</v>
      </c>
      <c r="C408" s="7">
        <v>2021</v>
      </c>
      <c r="D408" s="7" t="s">
        <v>6</v>
      </c>
      <c r="E408" s="7" t="s">
        <v>301</v>
      </c>
      <c r="F408" s="7">
        <v>56.5</v>
      </c>
    </row>
    <row r="409" spans="1:6" ht="16">
      <c r="A409" s="19" t="s">
        <v>14</v>
      </c>
      <c r="B409" s="19" t="s">
        <v>347</v>
      </c>
      <c r="C409" s="7">
        <v>2021</v>
      </c>
      <c r="D409" s="7" t="s">
        <v>6</v>
      </c>
      <c r="E409" s="7" t="s">
        <v>301</v>
      </c>
      <c r="F409" s="7">
        <v>55</v>
      </c>
    </row>
    <row r="410" spans="1:6" ht="16" hidden="1">
      <c r="A410" s="19" t="s">
        <v>15</v>
      </c>
      <c r="B410" s="19" t="s">
        <v>348</v>
      </c>
      <c r="C410" s="7">
        <v>2021</v>
      </c>
      <c r="D410" s="7" t="s">
        <v>6</v>
      </c>
      <c r="E410" s="7" t="s">
        <v>301</v>
      </c>
      <c r="F410" s="7">
        <v>49.6</v>
      </c>
    </row>
    <row r="411" spans="1:6" ht="16" hidden="1">
      <c r="A411" s="19" t="s">
        <v>16</v>
      </c>
      <c r="B411" s="19" t="s">
        <v>349</v>
      </c>
      <c r="C411" s="7">
        <v>2021</v>
      </c>
      <c r="D411" s="7" t="s">
        <v>6</v>
      </c>
      <c r="E411" s="7" t="s">
        <v>301</v>
      </c>
      <c r="F411" s="7">
        <v>69</v>
      </c>
    </row>
    <row r="412" spans="1:6" ht="16" hidden="1">
      <c r="A412" s="19" t="s">
        <v>17</v>
      </c>
      <c r="B412" s="19" t="s">
        <v>350</v>
      </c>
      <c r="C412" s="7">
        <v>2021</v>
      </c>
      <c r="D412" s="7" t="s">
        <v>6</v>
      </c>
      <c r="E412" s="7" t="s">
        <v>301</v>
      </c>
      <c r="F412" s="7">
        <v>44.6</v>
      </c>
    </row>
    <row r="413" spans="1:6" ht="16" hidden="1">
      <c r="A413" s="19" t="s">
        <v>18</v>
      </c>
      <c r="B413" s="19" t="s">
        <v>351</v>
      </c>
      <c r="C413" s="7">
        <v>2021</v>
      </c>
      <c r="D413" s="7" t="s">
        <v>6</v>
      </c>
      <c r="E413" s="7" t="s">
        <v>301</v>
      </c>
      <c r="F413" s="7">
        <v>56.8</v>
      </c>
    </row>
    <row r="414" spans="1:6" ht="16" hidden="1">
      <c r="A414" s="19" t="s">
        <v>19</v>
      </c>
      <c r="B414" s="19" t="s">
        <v>352</v>
      </c>
      <c r="C414" s="7">
        <v>2021</v>
      </c>
      <c r="D414" s="7" t="s">
        <v>6</v>
      </c>
      <c r="E414" s="7" t="s">
        <v>301</v>
      </c>
      <c r="F414" s="7">
        <v>64.099999999999994</v>
      </c>
    </row>
    <row r="415" spans="1:6" ht="16" hidden="1">
      <c r="A415" s="19" t="s">
        <v>20</v>
      </c>
      <c r="B415" s="19" t="s">
        <v>353</v>
      </c>
      <c r="C415" s="7">
        <v>2021</v>
      </c>
      <c r="D415" s="7" t="s">
        <v>6</v>
      </c>
      <c r="E415" s="7" t="s">
        <v>301</v>
      </c>
      <c r="F415" s="7">
        <v>62.6</v>
      </c>
    </row>
    <row r="416" spans="1:6" ht="16" hidden="1">
      <c r="A416" s="19" t="s">
        <v>21</v>
      </c>
      <c r="B416" s="19" t="s">
        <v>354</v>
      </c>
      <c r="C416" s="7">
        <v>2021</v>
      </c>
      <c r="D416" s="7" t="s">
        <v>6</v>
      </c>
      <c r="E416" s="7" t="s">
        <v>301</v>
      </c>
      <c r="F416" s="7">
        <v>51.1</v>
      </c>
    </row>
    <row r="417" spans="1:6" ht="16" hidden="1">
      <c r="A417" s="19" t="s">
        <v>22</v>
      </c>
      <c r="B417" s="19" t="s">
        <v>355</v>
      </c>
      <c r="C417" s="7">
        <v>2021</v>
      </c>
      <c r="D417" s="7" t="s">
        <v>6</v>
      </c>
      <c r="E417" s="7" t="s">
        <v>301</v>
      </c>
      <c r="F417" s="7">
        <v>76.400000000000006</v>
      </c>
    </row>
    <row r="418" spans="1:6" ht="16" hidden="1">
      <c r="A418" s="19" t="s">
        <v>23</v>
      </c>
      <c r="B418" s="19" t="s">
        <v>356</v>
      </c>
      <c r="C418" s="7">
        <v>2021</v>
      </c>
      <c r="D418" s="7" t="s">
        <v>6</v>
      </c>
      <c r="E418" s="7" t="s">
        <v>301</v>
      </c>
      <c r="F418" s="7">
        <v>48</v>
      </c>
    </row>
    <row r="419" spans="1:6" ht="16" hidden="1">
      <c r="A419" s="19" t="s">
        <v>24</v>
      </c>
      <c r="B419" s="19" t="s">
        <v>357</v>
      </c>
      <c r="C419" s="7">
        <v>2021</v>
      </c>
      <c r="D419" s="7" t="s">
        <v>6</v>
      </c>
      <c r="E419" s="7" t="s">
        <v>301</v>
      </c>
      <c r="F419" s="7">
        <v>67.599999999999994</v>
      </c>
    </row>
    <row r="420" spans="1:6" ht="16" hidden="1">
      <c r="A420" s="19" t="s">
        <v>25</v>
      </c>
      <c r="B420" s="19" t="s">
        <v>358</v>
      </c>
      <c r="C420" s="7">
        <v>2021</v>
      </c>
      <c r="D420" s="7" t="s">
        <v>6</v>
      </c>
      <c r="E420" s="7" t="s">
        <v>301</v>
      </c>
      <c r="F420" s="7">
        <v>82.3</v>
      </c>
    </row>
    <row r="421" spans="1:6" ht="16" hidden="1">
      <c r="A421" s="19" t="s">
        <v>26</v>
      </c>
      <c r="B421" s="19" t="s">
        <v>359</v>
      </c>
      <c r="C421" s="7">
        <v>2021</v>
      </c>
      <c r="D421" s="7" t="s">
        <v>6</v>
      </c>
      <c r="E421" s="7" t="s">
        <v>301</v>
      </c>
      <c r="F421" s="7">
        <v>57.9</v>
      </c>
    </row>
    <row r="422" spans="1:6" ht="16" hidden="1">
      <c r="A422" s="19" t="s">
        <v>27</v>
      </c>
      <c r="B422" s="19" t="s">
        <v>360</v>
      </c>
      <c r="C422" s="7">
        <v>2021</v>
      </c>
      <c r="D422" s="7" t="s">
        <v>6</v>
      </c>
      <c r="E422" s="7" t="s">
        <v>301</v>
      </c>
      <c r="F422" s="7">
        <v>55.5</v>
      </c>
    </row>
    <row r="423" spans="1:6" ht="16" hidden="1">
      <c r="A423" s="19" t="s">
        <v>28</v>
      </c>
      <c r="B423" s="19" t="s">
        <v>361</v>
      </c>
      <c r="C423" s="7">
        <v>2021</v>
      </c>
      <c r="D423" s="7" t="s">
        <v>6</v>
      </c>
      <c r="E423" s="7" t="s">
        <v>301</v>
      </c>
      <c r="F423" s="7">
        <v>87.2</v>
      </c>
    </row>
    <row r="424" spans="1:6" ht="16" hidden="1">
      <c r="A424" s="19" t="s">
        <v>29</v>
      </c>
      <c r="B424" s="19" t="s">
        <v>362</v>
      </c>
      <c r="C424" s="7">
        <v>2021</v>
      </c>
      <c r="D424" s="7" t="s">
        <v>6</v>
      </c>
      <c r="E424" s="7" t="s">
        <v>301</v>
      </c>
      <c r="F424" s="7">
        <v>99.3</v>
      </c>
    </row>
    <row r="425" spans="1:6" ht="16" hidden="1">
      <c r="A425" s="19" t="s">
        <v>30</v>
      </c>
      <c r="B425" s="19" t="s">
        <v>363</v>
      </c>
      <c r="C425" s="7">
        <v>2021</v>
      </c>
      <c r="D425" s="7" t="s">
        <v>6</v>
      </c>
      <c r="E425" s="7" t="s">
        <v>301</v>
      </c>
      <c r="F425" s="7">
        <v>37.799999999999997</v>
      </c>
    </row>
    <row r="426" spans="1:6" ht="16" hidden="1">
      <c r="A426" s="19" t="s">
        <v>31</v>
      </c>
      <c r="B426" s="19" t="s">
        <v>364</v>
      </c>
      <c r="C426" s="7">
        <v>2021</v>
      </c>
      <c r="D426" s="7" t="s">
        <v>6</v>
      </c>
      <c r="E426" s="7" t="s">
        <v>301</v>
      </c>
      <c r="F426" s="7">
        <v>81.400000000000006</v>
      </c>
    </row>
    <row r="427" spans="1:6" ht="16" hidden="1">
      <c r="A427" s="19" t="s">
        <v>32</v>
      </c>
      <c r="B427" s="19" t="s">
        <v>365</v>
      </c>
      <c r="C427" s="7">
        <v>2021</v>
      </c>
      <c r="D427" s="7" t="s">
        <v>6</v>
      </c>
      <c r="E427" s="7" t="s">
        <v>301</v>
      </c>
      <c r="F427" s="7">
        <v>56.2</v>
      </c>
    </row>
    <row r="428" spans="1:6" ht="16" hidden="1">
      <c r="A428" s="19" t="s">
        <v>33</v>
      </c>
      <c r="B428" s="19" t="s">
        <v>366</v>
      </c>
      <c r="C428" s="7">
        <v>2021</v>
      </c>
      <c r="D428" s="7" t="s">
        <v>6</v>
      </c>
      <c r="E428" s="7" t="s">
        <v>301</v>
      </c>
      <c r="F428" s="7">
        <v>47.4</v>
      </c>
    </row>
    <row r="429" spans="1:6" ht="16" hidden="1">
      <c r="A429" s="19" t="s">
        <v>34</v>
      </c>
      <c r="B429" s="19" t="s">
        <v>367</v>
      </c>
      <c r="C429" s="7">
        <v>2021</v>
      </c>
      <c r="D429" s="7" t="s">
        <v>6</v>
      </c>
      <c r="E429" s="7" t="s">
        <v>301</v>
      </c>
      <c r="F429" s="7">
        <v>77.2</v>
      </c>
    </row>
    <row r="430" spans="1:6" ht="16" hidden="1">
      <c r="A430" s="19" t="s">
        <v>35</v>
      </c>
      <c r="B430" s="19" t="s">
        <v>368</v>
      </c>
      <c r="C430" s="7">
        <v>2021</v>
      </c>
      <c r="D430" s="7" t="s">
        <v>6</v>
      </c>
      <c r="E430" s="7" t="s">
        <v>301</v>
      </c>
      <c r="F430" s="7">
        <v>70.3</v>
      </c>
    </row>
  </sheetData>
  <autoFilter ref="A1:F430" xr:uid="{00000000-0009-0000-0000-000034000000}">
    <filterColumn colId="1">
      <filters>
        <filter val="GTO"/>
      </filters>
    </filterColumn>
  </autoFilter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sheetPr>
    <outlinePr summaryBelow="0" summaryRight="0"/>
  </sheetPr>
  <dimension ref="A1:G397"/>
  <sheetViews>
    <sheetView workbookViewId="0"/>
  </sheetViews>
  <sheetFormatPr baseColWidth="10" defaultColWidth="12.6640625" defaultRowHeight="15.75" customHeight="1"/>
  <sheetData>
    <row r="1" spans="1:7" ht="15.75" customHeight="1">
      <c r="A1" s="1" t="s">
        <v>1</v>
      </c>
      <c r="B1" s="1" t="s">
        <v>334</v>
      </c>
      <c r="C1" s="1" t="s">
        <v>0</v>
      </c>
      <c r="D1" s="1" t="s">
        <v>37</v>
      </c>
      <c r="E1" s="1" t="s">
        <v>39</v>
      </c>
      <c r="F1" s="1" t="s">
        <v>335</v>
      </c>
      <c r="G1" s="114" t="s">
        <v>574</v>
      </c>
    </row>
    <row r="2" spans="1:7" ht="15.75" customHeight="1">
      <c r="A2" s="2" t="s">
        <v>4</v>
      </c>
      <c r="B2" s="1" t="s">
        <v>337</v>
      </c>
      <c r="C2" s="1">
        <v>2010</v>
      </c>
      <c r="D2" s="2" t="s">
        <v>6</v>
      </c>
      <c r="E2" s="2" t="s">
        <v>310</v>
      </c>
      <c r="F2" s="1">
        <v>27.2510758272741</v>
      </c>
    </row>
    <row r="3" spans="1:7" ht="15.75" customHeight="1">
      <c r="A3" s="2" t="s">
        <v>5</v>
      </c>
      <c r="B3" s="1" t="s">
        <v>338</v>
      </c>
      <c r="C3" s="1">
        <v>2010</v>
      </c>
      <c r="D3" s="2" t="s">
        <v>6</v>
      </c>
      <c r="E3" s="2" t="s">
        <v>310</v>
      </c>
      <c r="F3" s="1">
        <v>23.9546104861559</v>
      </c>
    </row>
    <row r="4" spans="1:7" ht="15.75" customHeight="1">
      <c r="A4" s="2" t="s">
        <v>6</v>
      </c>
      <c r="B4" s="1" t="s">
        <v>339</v>
      </c>
      <c r="C4" s="1">
        <v>2010</v>
      </c>
      <c r="D4" s="2" t="s">
        <v>6</v>
      </c>
      <c r="E4" s="2" t="s">
        <v>310</v>
      </c>
      <c r="F4" s="1">
        <v>23.848536036035998</v>
      </c>
    </row>
    <row r="5" spans="1:7" ht="15.75" customHeight="1">
      <c r="A5" s="2" t="s">
        <v>7</v>
      </c>
      <c r="B5" s="1" t="s">
        <v>340</v>
      </c>
      <c r="C5" s="1">
        <v>2010</v>
      </c>
      <c r="D5" s="2" t="s">
        <v>6</v>
      </c>
      <c r="E5" s="2" t="s">
        <v>310</v>
      </c>
      <c r="F5" s="1">
        <v>25.548128061213799</v>
      </c>
    </row>
    <row r="6" spans="1:7" ht="15.75" customHeight="1">
      <c r="A6" s="2" t="s">
        <v>10</v>
      </c>
      <c r="B6" s="1" t="s">
        <v>343</v>
      </c>
      <c r="C6" s="1">
        <v>2010</v>
      </c>
      <c r="D6" s="2" t="s">
        <v>6</v>
      </c>
      <c r="E6" s="2" t="s">
        <v>310</v>
      </c>
      <c r="F6" s="1">
        <v>12.2435448883913</v>
      </c>
    </row>
    <row r="7" spans="1:7" ht="15.75" customHeight="1">
      <c r="A7" s="2" t="s">
        <v>11</v>
      </c>
      <c r="B7" s="1" t="s">
        <v>344</v>
      </c>
      <c r="C7" s="1">
        <v>2010</v>
      </c>
      <c r="D7" s="2" t="s">
        <v>6</v>
      </c>
      <c r="E7" s="2" t="s">
        <v>310</v>
      </c>
      <c r="F7" s="1">
        <v>26.377841212821</v>
      </c>
    </row>
    <row r="8" spans="1:7" ht="15.75" customHeight="1">
      <c r="A8" s="2" t="s">
        <v>8</v>
      </c>
      <c r="B8" s="1" t="s">
        <v>341</v>
      </c>
      <c r="C8" s="1">
        <v>2010</v>
      </c>
      <c r="D8" s="2" t="s">
        <v>6</v>
      </c>
      <c r="E8" s="2" t="s">
        <v>310</v>
      </c>
      <c r="F8" s="1">
        <v>27.372532743345101</v>
      </c>
    </row>
    <row r="9" spans="1:7" ht="15.75" customHeight="1">
      <c r="A9" s="2" t="s">
        <v>9</v>
      </c>
      <c r="B9" s="1" t="s">
        <v>342</v>
      </c>
      <c r="C9" s="1">
        <v>2010</v>
      </c>
      <c r="D9" s="2" t="s">
        <v>6</v>
      </c>
      <c r="E9" s="2" t="s">
        <v>310</v>
      </c>
      <c r="F9" s="1">
        <v>26.244891781443901</v>
      </c>
    </row>
    <row r="10" spans="1:7" ht="15.75" customHeight="1">
      <c r="A10" s="2" t="s">
        <v>12</v>
      </c>
      <c r="B10" s="1" t="s">
        <v>345</v>
      </c>
      <c r="C10" s="1">
        <v>2010</v>
      </c>
      <c r="D10" s="2" t="s">
        <v>6</v>
      </c>
      <c r="E10" s="2" t="s">
        <v>310</v>
      </c>
      <c r="F10" s="1">
        <v>50.202402347650199</v>
      </c>
    </row>
    <row r="11" spans="1:7" ht="15.75" customHeight="1">
      <c r="A11" s="2" t="s">
        <v>13</v>
      </c>
      <c r="B11" s="1" t="s">
        <v>346</v>
      </c>
      <c r="C11" s="1">
        <v>2010</v>
      </c>
      <c r="D11" s="2" t="s">
        <v>6</v>
      </c>
      <c r="E11" s="2" t="s">
        <v>310</v>
      </c>
      <c r="F11" s="1">
        <v>21.071933065304798</v>
      </c>
    </row>
    <row r="12" spans="1:7" ht="15.75" customHeight="1">
      <c r="A12" s="2" t="s">
        <v>14</v>
      </c>
      <c r="B12" s="1" t="s">
        <v>347</v>
      </c>
      <c r="C12" s="1">
        <v>2010</v>
      </c>
      <c r="D12" s="2" t="s">
        <v>6</v>
      </c>
      <c r="E12" s="2" t="s">
        <v>310</v>
      </c>
      <c r="F12" s="1">
        <v>15.965390258729601</v>
      </c>
    </row>
    <row r="13" spans="1:7" ht="15.75" customHeight="1">
      <c r="A13" s="2" t="s">
        <v>15</v>
      </c>
      <c r="B13" s="1" t="s">
        <v>348</v>
      </c>
      <c r="C13" s="1">
        <v>2010</v>
      </c>
      <c r="D13" s="2" t="s">
        <v>6</v>
      </c>
      <c r="E13" s="2" t="s">
        <v>310</v>
      </c>
      <c r="F13" s="1">
        <v>14.0735011460464</v>
      </c>
    </row>
    <row r="14" spans="1:7" ht="15.75" customHeight="1">
      <c r="A14" s="2" t="s">
        <v>16</v>
      </c>
      <c r="B14" s="1" t="s">
        <v>349</v>
      </c>
      <c r="C14" s="1">
        <v>2010</v>
      </c>
      <c r="D14" s="2" t="s">
        <v>6</v>
      </c>
      <c r="E14" s="2" t="s">
        <v>310</v>
      </c>
      <c r="F14" s="1">
        <v>22.592081266724602</v>
      </c>
    </row>
    <row r="15" spans="1:7" ht="15.75" customHeight="1">
      <c r="A15" s="2" t="s">
        <v>17</v>
      </c>
      <c r="B15" s="1" t="s">
        <v>350</v>
      </c>
      <c r="C15" s="1">
        <v>2010</v>
      </c>
      <c r="D15" s="2" t="s">
        <v>6</v>
      </c>
      <c r="E15" s="2" t="s">
        <v>310</v>
      </c>
      <c r="F15" s="1">
        <v>23.2970977397421</v>
      </c>
    </row>
    <row r="16" spans="1:7" ht="15.75" customHeight="1">
      <c r="A16" s="2" t="s">
        <v>18</v>
      </c>
      <c r="B16" s="1" t="s">
        <v>351</v>
      </c>
      <c r="C16" s="1">
        <v>2010</v>
      </c>
      <c r="D16" s="2" t="s">
        <v>6</v>
      </c>
      <c r="E16" s="2" t="s">
        <v>310</v>
      </c>
      <c r="F16" s="1">
        <v>18.4102544588103</v>
      </c>
    </row>
    <row r="17" spans="1:6" ht="15.75" customHeight="1">
      <c r="A17" s="2" t="s">
        <v>19</v>
      </c>
      <c r="B17" s="1" t="s">
        <v>352</v>
      </c>
      <c r="C17" s="1">
        <v>2010</v>
      </c>
      <c r="D17" s="2" t="s">
        <v>6</v>
      </c>
      <c r="E17" s="2" t="s">
        <v>310</v>
      </c>
      <c r="F17" s="1">
        <v>17.543039054199301</v>
      </c>
    </row>
    <row r="18" spans="1:6" ht="15.75" customHeight="1">
      <c r="A18" s="2" t="s">
        <v>20</v>
      </c>
      <c r="B18" s="1" t="s">
        <v>353</v>
      </c>
      <c r="C18" s="1">
        <v>2010</v>
      </c>
      <c r="D18" s="2" t="s">
        <v>6</v>
      </c>
      <c r="E18" s="2" t="s">
        <v>310</v>
      </c>
      <c r="F18" s="1">
        <v>22.3897645625003</v>
      </c>
    </row>
    <row r="19" spans="1:6" ht="15.75" customHeight="1">
      <c r="A19" s="2" t="s">
        <v>21</v>
      </c>
      <c r="B19" s="1" t="s">
        <v>354</v>
      </c>
      <c r="C19" s="1">
        <v>2010</v>
      </c>
      <c r="D19" s="2" t="s">
        <v>6</v>
      </c>
      <c r="E19" s="2" t="s">
        <v>310</v>
      </c>
      <c r="F19" s="1">
        <v>25.555686031101597</v>
      </c>
    </row>
    <row r="20" spans="1:6" ht="15.75" customHeight="1">
      <c r="A20" s="2" t="s">
        <v>22</v>
      </c>
      <c r="B20" s="1" t="s">
        <v>355</v>
      </c>
      <c r="C20" s="1">
        <v>2010</v>
      </c>
      <c r="D20" s="2" t="s">
        <v>6</v>
      </c>
      <c r="E20" s="2" t="s">
        <v>310</v>
      </c>
      <c r="F20" s="1">
        <v>31.987744818463597</v>
      </c>
    </row>
    <row r="21" spans="1:6" ht="15.75" customHeight="1">
      <c r="A21" s="2" t="s">
        <v>23</v>
      </c>
      <c r="B21" s="1" t="s">
        <v>356</v>
      </c>
      <c r="C21" s="1">
        <v>2010</v>
      </c>
      <c r="D21" s="2" t="s">
        <v>6</v>
      </c>
      <c r="E21" s="2" t="s">
        <v>310</v>
      </c>
      <c r="F21" s="1">
        <v>13.990906568993001</v>
      </c>
    </row>
    <row r="22" spans="1:6" ht="15.75" customHeight="1">
      <c r="A22" s="2" t="s">
        <v>24</v>
      </c>
      <c r="B22" s="1" t="s">
        <v>357</v>
      </c>
      <c r="C22" s="1">
        <v>2010</v>
      </c>
      <c r="D22" s="2" t="s">
        <v>6</v>
      </c>
      <c r="E22" s="2" t="s">
        <v>310</v>
      </c>
      <c r="F22" s="1">
        <v>26.9906861607022</v>
      </c>
    </row>
    <row r="23" spans="1:6" ht="15.75" customHeight="1">
      <c r="A23" s="2" t="s">
        <v>25</v>
      </c>
      <c r="B23" s="1" t="s">
        <v>358</v>
      </c>
      <c r="C23" s="1">
        <v>2010</v>
      </c>
      <c r="D23" s="2" t="s">
        <v>6</v>
      </c>
      <c r="E23" s="2" t="s">
        <v>310</v>
      </c>
      <c r="F23" s="1">
        <v>23.700294237301001</v>
      </c>
    </row>
    <row r="24" spans="1:6" ht="15.75" customHeight="1">
      <c r="A24" s="2" t="s">
        <v>26</v>
      </c>
      <c r="B24" s="1" t="s">
        <v>359</v>
      </c>
      <c r="C24" s="1">
        <v>2010</v>
      </c>
      <c r="D24" s="2" t="s">
        <v>6</v>
      </c>
      <c r="E24" s="2" t="s">
        <v>310</v>
      </c>
      <c r="F24" s="1">
        <v>15.4147222640373</v>
      </c>
    </row>
    <row r="25" spans="1:6" ht="15.75" customHeight="1">
      <c r="A25" s="2" t="s">
        <v>27</v>
      </c>
      <c r="B25" s="1" t="s">
        <v>360</v>
      </c>
      <c r="C25" s="1">
        <v>2010</v>
      </c>
      <c r="D25" s="2" t="s">
        <v>6</v>
      </c>
      <c r="E25" s="2" t="s">
        <v>310</v>
      </c>
      <c r="F25" s="1">
        <v>20.698600177996099</v>
      </c>
    </row>
    <row r="26" spans="1:6" ht="15.75" customHeight="1">
      <c r="A26" s="2" t="s">
        <v>28</v>
      </c>
      <c r="B26" s="1" t="s">
        <v>361</v>
      </c>
      <c r="C26" s="1">
        <v>2010</v>
      </c>
      <c r="D26" s="2" t="s">
        <v>6</v>
      </c>
      <c r="E26" s="2" t="s">
        <v>310</v>
      </c>
      <c r="F26" s="1">
        <v>27.685324278792102</v>
      </c>
    </row>
    <row r="27" spans="1:6" ht="15.75" customHeight="1">
      <c r="A27" s="2" t="s">
        <v>29</v>
      </c>
      <c r="B27" s="1" t="s">
        <v>362</v>
      </c>
      <c r="C27" s="1">
        <v>2010</v>
      </c>
      <c r="D27" s="2" t="s">
        <v>6</v>
      </c>
      <c r="E27" s="2" t="s">
        <v>310</v>
      </c>
      <c r="F27" s="1">
        <v>30.907100265744603</v>
      </c>
    </row>
    <row r="28" spans="1:6" ht="15.75" customHeight="1">
      <c r="A28" s="2" t="s">
        <v>30</v>
      </c>
      <c r="B28" s="1" t="s">
        <v>363</v>
      </c>
      <c r="C28" s="1">
        <v>2010</v>
      </c>
      <c r="D28" s="2" t="s">
        <v>6</v>
      </c>
      <c r="E28" s="2" t="s">
        <v>310</v>
      </c>
      <c r="F28" s="1">
        <v>25.469846590975099</v>
      </c>
    </row>
    <row r="29" spans="1:6" ht="15.75" customHeight="1">
      <c r="A29" s="2" t="s">
        <v>31</v>
      </c>
      <c r="B29" s="1" t="s">
        <v>364</v>
      </c>
      <c r="C29" s="1">
        <v>2010</v>
      </c>
      <c r="D29" s="2" t="s">
        <v>6</v>
      </c>
      <c r="E29" s="2" t="s">
        <v>310</v>
      </c>
      <c r="F29" s="1">
        <v>30.110073099827801</v>
      </c>
    </row>
    <row r="30" spans="1:6" ht="15.75" customHeight="1">
      <c r="A30" s="2" t="s">
        <v>32</v>
      </c>
      <c r="B30" s="1" t="s">
        <v>365</v>
      </c>
      <c r="C30" s="1">
        <v>2010</v>
      </c>
      <c r="D30" s="2" t="s">
        <v>6</v>
      </c>
      <c r="E30" s="2" t="s">
        <v>310</v>
      </c>
      <c r="F30" s="1">
        <v>19.611362922407199</v>
      </c>
    </row>
    <row r="31" spans="1:6" ht="15.75" customHeight="1">
      <c r="A31" s="2" t="s">
        <v>33</v>
      </c>
      <c r="B31" s="1" t="s">
        <v>366</v>
      </c>
      <c r="C31" s="1">
        <v>2010</v>
      </c>
      <c r="D31" s="2" t="s">
        <v>6</v>
      </c>
      <c r="E31" s="2" t="s">
        <v>310</v>
      </c>
      <c r="F31" s="1">
        <v>18.867381759733</v>
      </c>
    </row>
    <row r="32" spans="1:6" ht="15.75" customHeight="1">
      <c r="A32" s="2" t="s">
        <v>34</v>
      </c>
      <c r="B32" s="1" t="s">
        <v>367</v>
      </c>
      <c r="C32" s="1">
        <v>2010</v>
      </c>
      <c r="D32" s="2" t="s">
        <v>6</v>
      </c>
      <c r="E32" s="2" t="s">
        <v>310</v>
      </c>
      <c r="F32" s="1">
        <v>25.752016950898799</v>
      </c>
    </row>
    <row r="33" spans="1:6" ht="15.75" customHeight="1">
      <c r="A33" s="2" t="s">
        <v>35</v>
      </c>
      <c r="B33" s="1" t="s">
        <v>368</v>
      </c>
      <c r="C33" s="1">
        <v>2010</v>
      </c>
      <c r="D33" s="2" t="s">
        <v>6</v>
      </c>
      <c r="E33" s="2" t="s">
        <v>310</v>
      </c>
      <c r="F33" s="1">
        <v>21.434425241642</v>
      </c>
    </row>
    <row r="34" spans="1:6" ht="15.75" customHeight="1">
      <c r="A34" s="2" t="s">
        <v>3</v>
      </c>
      <c r="B34" s="1" t="s">
        <v>336</v>
      </c>
      <c r="C34" s="1">
        <v>2010</v>
      </c>
      <c r="D34" s="2" t="s">
        <v>6</v>
      </c>
      <c r="E34" s="2" t="s">
        <v>310</v>
      </c>
      <c r="F34" s="1">
        <v>23.745762391919701</v>
      </c>
    </row>
    <row r="35" spans="1:6" ht="15.75" customHeight="1">
      <c r="A35" s="2" t="s">
        <v>4</v>
      </c>
      <c r="B35" s="1" t="s">
        <v>337</v>
      </c>
      <c r="C35" s="1">
        <v>2011</v>
      </c>
      <c r="D35" s="2" t="s">
        <v>6</v>
      </c>
      <c r="E35" s="2" t="s">
        <v>310</v>
      </c>
      <c r="F35" s="1">
        <v>28.246169027165102</v>
      </c>
    </row>
    <row r="36" spans="1:6" ht="15.75" customHeight="1">
      <c r="A36" s="2" t="s">
        <v>5</v>
      </c>
      <c r="B36" s="1" t="s">
        <v>338</v>
      </c>
      <c r="C36" s="1">
        <v>2011</v>
      </c>
      <c r="D36" s="2" t="s">
        <v>6</v>
      </c>
      <c r="E36" s="2" t="s">
        <v>310</v>
      </c>
      <c r="F36" s="1">
        <v>25.794133923630302</v>
      </c>
    </row>
    <row r="37" spans="1:6" ht="15.75" customHeight="1">
      <c r="A37" s="2" t="s">
        <v>6</v>
      </c>
      <c r="B37" s="1" t="s">
        <v>339</v>
      </c>
      <c r="C37" s="1">
        <v>2011</v>
      </c>
      <c r="D37" s="2" t="s">
        <v>6</v>
      </c>
      <c r="E37" s="2" t="s">
        <v>310</v>
      </c>
      <c r="F37" s="1">
        <v>25.986242333830599</v>
      </c>
    </row>
    <row r="38" spans="1:6" ht="15.75" customHeight="1">
      <c r="A38" s="2" t="s">
        <v>7</v>
      </c>
      <c r="B38" s="1" t="s">
        <v>340</v>
      </c>
      <c r="C38" s="1">
        <v>2011</v>
      </c>
      <c r="D38" s="2" t="s">
        <v>6</v>
      </c>
      <c r="E38" s="2" t="s">
        <v>310</v>
      </c>
      <c r="F38" s="1">
        <v>25.884251023869599</v>
      </c>
    </row>
    <row r="39" spans="1:6" ht="15.75" customHeight="1">
      <c r="A39" s="2" t="s">
        <v>10</v>
      </c>
      <c r="B39" s="1" t="s">
        <v>343</v>
      </c>
      <c r="C39" s="1">
        <v>2011</v>
      </c>
      <c r="D39" s="2" t="s">
        <v>6</v>
      </c>
      <c r="E39" s="2" t="s">
        <v>310</v>
      </c>
      <c r="F39" s="1">
        <v>12.8195852046327</v>
      </c>
    </row>
    <row r="40" spans="1:6" ht="15.75" customHeight="1">
      <c r="A40" s="2" t="s">
        <v>11</v>
      </c>
      <c r="B40" s="1" t="s">
        <v>344</v>
      </c>
      <c r="C40" s="1">
        <v>2011</v>
      </c>
      <c r="D40" s="2" t="s">
        <v>6</v>
      </c>
      <c r="E40" s="2" t="s">
        <v>310</v>
      </c>
      <c r="F40" s="1">
        <v>27.6306353809649</v>
      </c>
    </row>
    <row r="41" spans="1:6" ht="15.75" customHeight="1">
      <c r="A41" s="2" t="s">
        <v>8</v>
      </c>
      <c r="B41" s="1" t="s">
        <v>341</v>
      </c>
      <c r="C41" s="1">
        <v>2011</v>
      </c>
      <c r="D41" s="2" t="s">
        <v>6</v>
      </c>
      <c r="E41" s="2" t="s">
        <v>310</v>
      </c>
      <c r="F41" s="1">
        <v>27.783977378589299</v>
      </c>
    </row>
    <row r="42" spans="1:6" ht="15.75" customHeight="1">
      <c r="A42" s="2" t="s">
        <v>9</v>
      </c>
      <c r="B42" s="1" t="s">
        <v>342</v>
      </c>
      <c r="C42" s="1">
        <v>2011</v>
      </c>
      <c r="D42" s="2" t="s">
        <v>6</v>
      </c>
      <c r="E42" s="2" t="s">
        <v>310</v>
      </c>
      <c r="F42" s="1">
        <v>26.944512079647197</v>
      </c>
    </row>
    <row r="43" spans="1:6" ht="15.75" customHeight="1">
      <c r="A43" s="2" t="s">
        <v>12</v>
      </c>
      <c r="B43" s="1" t="s">
        <v>345</v>
      </c>
      <c r="C43" s="1">
        <v>2011</v>
      </c>
      <c r="D43" s="2" t="s">
        <v>6</v>
      </c>
      <c r="E43" s="2" t="s">
        <v>310</v>
      </c>
      <c r="F43" s="1">
        <v>52.302146556029307</v>
      </c>
    </row>
    <row r="44" spans="1:6" ht="15.75" customHeight="1">
      <c r="A44" s="2" t="s">
        <v>13</v>
      </c>
      <c r="B44" s="1" t="s">
        <v>346</v>
      </c>
      <c r="C44" s="1">
        <v>2011</v>
      </c>
      <c r="D44" s="2" t="s">
        <v>6</v>
      </c>
      <c r="E44" s="2" t="s">
        <v>310</v>
      </c>
      <c r="F44" s="1">
        <v>21.584915752875101</v>
      </c>
    </row>
    <row r="45" spans="1:6" ht="15.75" customHeight="1">
      <c r="A45" s="2" t="s">
        <v>14</v>
      </c>
      <c r="B45" s="1" t="s">
        <v>347</v>
      </c>
      <c r="C45" s="1">
        <v>2011</v>
      </c>
      <c r="D45" s="2" t="s">
        <v>6</v>
      </c>
      <c r="E45" s="2" t="s">
        <v>310</v>
      </c>
      <c r="F45" s="1">
        <v>16.5164671315178</v>
      </c>
    </row>
    <row r="46" spans="1:6" ht="15.75" customHeight="1">
      <c r="A46" s="2" t="s">
        <v>15</v>
      </c>
      <c r="B46" s="1" t="s">
        <v>348</v>
      </c>
      <c r="C46" s="1">
        <v>2011</v>
      </c>
      <c r="D46" s="2" t="s">
        <v>6</v>
      </c>
      <c r="E46" s="2" t="s">
        <v>310</v>
      </c>
      <c r="F46" s="1">
        <v>14.544346700179</v>
      </c>
    </row>
    <row r="47" spans="1:6" ht="15.75" customHeight="1">
      <c r="A47" s="2" t="s">
        <v>16</v>
      </c>
      <c r="B47" s="1" t="s">
        <v>349</v>
      </c>
      <c r="C47" s="1">
        <v>2011</v>
      </c>
      <c r="D47" s="2" t="s">
        <v>6</v>
      </c>
      <c r="E47" s="2" t="s">
        <v>310</v>
      </c>
      <c r="F47" s="1">
        <v>23.735801090852799</v>
      </c>
    </row>
    <row r="48" spans="1:6" ht="15.75" customHeight="1">
      <c r="A48" s="2" t="s">
        <v>17</v>
      </c>
      <c r="B48" s="1" t="s">
        <v>350</v>
      </c>
      <c r="C48" s="1">
        <v>2011</v>
      </c>
      <c r="D48" s="2" t="s">
        <v>6</v>
      </c>
      <c r="E48" s="2" t="s">
        <v>310</v>
      </c>
      <c r="F48" s="1">
        <v>24.407510952681598</v>
      </c>
    </row>
    <row r="49" spans="1:6" ht="15.75" customHeight="1">
      <c r="A49" s="2" t="s">
        <v>18</v>
      </c>
      <c r="B49" s="1" t="s">
        <v>351</v>
      </c>
      <c r="C49" s="1">
        <v>2011</v>
      </c>
      <c r="D49" s="2" t="s">
        <v>6</v>
      </c>
      <c r="E49" s="2" t="s">
        <v>310</v>
      </c>
      <c r="F49" s="1">
        <v>19.630965970274701</v>
      </c>
    </row>
    <row r="50" spans="1:6" ht="15.75" customHeight="1">
      <c r="A50" s="2" t="s">
        <v>19</v>
      </c>
      <c r="B50" s="1" t="s">
        <v>352</v>
      </c>
      <c r="C50" s="1">
        <v>2011</v>
      </c>
      <c r="D50" s="2" t="s">
        <v>6</v>
      </c>
      <c r="E50" s="2" t="s">
        <v>310</v>
      </c>
      <c r="F50" s="1">
        <v>18.180876287632699</v>
      </c>
    </row>
    <row r="51" spans="1:6" ht="13">
      <c r="A51" s="2" t="s">
        <v>20</v>
      </c>
      <c r="B51" s="1" t="s">
        <v>353</v>
      </c>
      <c r="C51" s="1">
        <v>2011</v>
      </c>
      <c r="D51" s="2" t="s">
        <v>6</v>
      </c>
      <c r="E51" s="2" t="s">
        <v>310</v>
      </c>
      <c r="F51" s="1">
        <v>24.0034744711724</v>
      </c>
    </row>
    <row r="52" spans="1:6" ht="13">
      <c r="A52" s="2" t="s">
        <v>21</v>
      </c>
      <c r="B52" s="1" t="s">
        <v>354</v>
      </c>
      <c r="C52" s="1">
        <v>2011</v>
      </c>
      <c r="D52" s="2" t="s">
        <v>6</v>
      </c>
      <c r="E52" s="2" t="s">
        <v>310</v>
      </c>
      <c r="F52" s="1">
        <v>23.944126795541401</v>
      </c>
    </row>
    <row r="53" spans="1:6" ht="13">
      <c r="A53" s="2" t="s">
        <v>22</v>
      </c>
      <c r="B53" s="1" t="s">
        <v>355</v>
      </c>
      <c r="C53" s="1">
        <v>2011</v>
      </c>
      <c r="D53" s="2" t="s">
        <v>6</v>
      </c>
      <c r="E53" s="2" t="s">
        <v>310</v>
      </c>
      <c r="F53" s="1">
        <v>34.098089481565104</v>
      </c>
    </row>
    <row r="54" spans="1:6" ht="13">
      <c r="A54" s="2" t="s">
        <v>23</v>
      </c>
      <c r="B54" s="1" t="s">
        <v>356</v>
      </c>
      <c r="C54" s="1">
        <v>2011</v>
      </c>
      <c r="D54" s="2" t="s">
        <v>6</v>
      </c>
      <c r="E54" s="2" t="s">
        <v>310</v>
      </c>
      <c r="F54" s="1">
        <v>14.068360605799901</v>
      </c>
    </row>
    <row r="55" spans="1:6" ht="13">
      <c r="A55" s="2" t="s">
        <v>24</v>
      </c>
      <c r="B55" s="1" t="s">
        <v>357</v>
      </c>
      <c r="C55" s="1">
        <v>2011</v>
      </c>
      <c r="D55" s="2" t="s">
        <v>6</v>
      </c>
      <c r="E55" s="2" t="s">
        <v>310</v>
      </c>
      <c r="F55" s="1">
        <v>28.288077278165204</v>
      </c>
    </row>
    <row r="56" spans="1:6" ht="13">
      <c r="A56" s="2" t="s">
        <v>25</v>
      </c>
      <c r="B56" s="1" t="s">
        <v>358</v>
      </c>
      <c r="C56" s="1">
        <v>2011</v>
      </c>
      <c r="D56" s="2" t="s">
        <v>6</v>
      </c>
      <c r="E56" s="2" t="s">
        <v>310</v>
      </c>
      <c r="F56" s="1">
        <v>24.950426241660502</v>
      </c>
    </row>
    <row r="57" spans="1:6" ht="13">
      <c r="A57" s="2" t="s">
        <v>26</v>
      </c>
      <c r="B57" s="1" t="s">
        <v>359</v>
      </c>
      <c r="C57" s="1">
        <v>2011</v>
      </c>
      <c r="D57" s="2" t="s">
        <v>6</v>
      </c>
      <c r="E57" s="2" t="s">
        <v>310</v>
      </c>
      <c r="F57" s="1">
        <v>15.767897531714</v>
      </c>
    </row>
    <row r="58" spans="1:6" ht="13">
      <c r="A58" s="2" t="s">
        <v>27</v>
      </c>
      <c r="B58" s="1" t="s">
        <v>360</v>
      </c>
      <c r="C58" s="1">
        <v>2011</v>
      </c>
      <c r="D58" s="2" t="s">
        <v>6</v>
      </c>
      <c r="E58" s="2" t="s">
        <v>310</v>
      </c>
      <c r="F58" s="1">
        <v>21.6077426468336</v>
      </c>
    </row>
    <row r="59" spans="1:6" ht="13">
      <c r="A59" s="2" t="s">
        <v>28</v>
      </c>
      <c r="B59" s="1" t="s">
        <v>361</v>
      </c>
      <c r="C59" s="1">
        <v>2011</v>
      </c>
      <c r="D59" s="2" t="s">
        <v>6</v>
      </c>
      <c r="E59" s="2" t="s">
        <v>310</v>
      </c>
      <c r="F59" s="1">
        <v>30.619169331122698</v>
      </c>
    </row>
    <row r="60" spans="1:6" ht="13">
      <c r="A60" s="2" t="s">
        <v>29</v>
      </c>
      <c r="B60" s="1" t="s">
        <v>362</v>
      </c>
      <c r="C60" s="1">
        <v>2011</v>
      </c>
      <c r="D60" s="2" t="s">
        <v>6</v>
      </c>
      <c r="E60" s="2" t="s">
        <v>310</v>
      </c>
      <c r="F60" s="1">
        <v>33.313454808160905</v>
      </c>
    </row>
    <row r="61" spans="1:6" ht="13">
      <c r="A61" s="2" t="s">
        <v>30</v>
      </c>
      <c r="B61" s="1" t="s">
        <v>363</v>
      </c>
      <c r="C61" s="1">
        <v>2011</v>
      </c>
      <c r="D61" s="2" t="s">
        <v>6</v>
      </c>
      <c r="E61" s="2" t="s">
        <v>310</v>
      </c>
      <c r="F61" s="1">
        <v>25.463154190952604</v>
      </c>
    </row>
    <row r="62" spans="1:6" ht="13">
      <c r="A62" s="2" t="s">
        <v>31</v>
      </c>
      <c r="B62" s="1" t="s">
        <v>364</v>
      </c>
      <c r="C62" s="1">
        <v>2011</v>
      </c>
      <c r="D62" s="2" t="s">
        <v>6</v>
      </c>
      <c r="E62" s="2" t="s">
        <v>310</v>
      </c>
      <c r="F62" s="1">
        <v>30.979169049565197</v>
      </c>
    </row>
    <row r="63" spans="1:6" ht="13">
      <c r="A63" s="2" t="s">
        <v>32</v>
      </c>
      <c r="B63" s="1" t="s">
        <v>365</v>
      </c>
      <c r="C63" s="1">
        <v>2011</v>
      </c>
      <c r="D63" s="2" t="s">
        <v>6</v>
      </c>
      <c r="E63" s="2" t="s">
        <v>310</v>
      </c>
      <c r="F63" s="1">
        <v>20.3370646126256</v>
      </c>
    </row>
    <row r="64" spans="1:6" ht="13">
      <c r="A64" s="2" t="s">
        <v>33</v>
      </c>
      <c r="B64" s="1" t="s">
        <v>366</v>
      </c>
      <c r="C64" s="1">
        <v>2011</v>
      </c>
      <c r="D64" s="2" t="s">
        <v>6</v>
      </c>
      <c r="E64" s="2" t="s">
        <v>310</v>
      </c>
      <c r="F64" s="1">
        <v>19.705125869277701</v>
      </c>
    </row>
    <row r="65" spans="1:6" ht="13">
      <c r="A65" s="2" t="s">
        <v>34</v>
      </c>
      <c r="B65" s="1" t="s">
        <v>367</v>
      </c>
      <c r="C65" s="1">
        <v>2011</v>
      </c>
      <c r="D65" s="2" t="s">
        <v>6</v>
      </c>
      <c r="E65" s="2" t="s">
        <v>310</v>
      </c>
      <c r="F65" s="1">
        <v>25.925190772352302</v>
      </c>
    </row>
    <row r="66" spans="1:6" ht="13">
      <c r="A66" s="2" t="s">
        <v>35</v>
      </c>
      <c r="B66" s="1" t="s">
        <v>368</v>
      </c>
      <c r="C66" s="1">
        <v>2011</v>
      </c>
      <c r="D66" s="2" t="s">
        <v>6</v>
      </c>
      <c r="E66" s="2" t="s">
        <v>310</v>
      </c>
      <c r="F66" s="1">
        <v>22.249918201017298</v>
      </c>
    </row>
    <row r="67" spans="1:6" ht="13">
      <c r="A67" s="2" t="s">
        <v>3</v>
      </c>
      <c r="B67" s="1" t="s">
        <v>336</v>
      </c>
      <c r="C67" s="1">
        <v>2011</v>
      </c>
      <c r="D67" s="2" t="s">
        <v>6</v>
      </c>
      <c r="E67" s="2" t="s">
        <v>310</v>
      </c>
      <c r="F67" s="1">
        <v>24.8244374246812</v>
      </c>
    </row>
    <row r="68" spans="1:6" ht="13">
      <c r="A68" s="2" t="s">
        <v>4</v>
      </c>
      <c r="B68" s="1" t="s">
        <v>337</v>
      </c>
      <c r="C68" s="1">
        <v>2012</v>
      </c>
      <c r="D68" s="2" t="s">
        <v>6</v>
      </c>
      <c r="E68" s="2" t="s">
        <v>310</v>
      </c>
      <c r="F68" s="1">
        <v>29.588931023302401</v>
      </c>
    </row>
    <row r="69" spans="1:6" ht="13">
      <c r="A69" s="2" t="s">
        <v>5</v>
      </c>
      <c r="B69" s="1" t="s">
        <v>338</v>
      </c>
      <c r="C69" s="1">
        <v>2012</v>
      </c>
      <c r="D69" s="2" t="s">
        <v>6</v>
      </c>
      <c r="E69" s="2" t="s">
        <v>310</v>
      </c>
      <c r="F69" s="1">
        <v>27.371377470512499</v>
      </c>
    </row>
    <row r="70" spans="1:6" ht="13">
      <c r="A70" s="2" t="s">
        <v>6</v>
      </c>
      <c r="B70" s="1" t="s">
        <v>339</v>
      </c>
      <c r="C70" s="1">
        <v>2012</v>
      </c>
      <c r="D70" s="2" t="s">
        <v>6</v>
      </c>
      <c r="E70" s="2" t="s">
        <v>310</v>
      </c>
      <c r="F70" s="1">
        <v>26.183493925429403</v>
      </c>
    </row>
    <row r="71" spans="1:6" ht="13">
      <c r="A71" s="2" t="s">
        <v>7</v>
      </c>
      <c r="B71" s="1" t="s">
        <v>340</v>
      </c>
      <c r="C71" s="1">
        <v>2012</v>
      </c>
      <c r="D71" s="2" t="s">
        <v>6</v>
      </c>
      <c r="E71" s="2" t="s">
        <v>310</v>
      </c>
      <c r="F71" s="1">
        <v>25.822102425875997</v>
      </c>
    </row>
    <row r="72" spans="1:6" ht="13">
      <c r="A72" s="2" t="s">
        <v>10</v>
      </c>
      <c r="B72" s="1" t="s">
        <v>343</v>
      </c>
      <c r="C72" s="1">
        <v>2012</v>
      </c>
      <c r="D72" s="2" t="s">
        <v>6</v>
      </c>
      <c r="E72" s="2" t="s">
        <v>310</v>
      </c>
      <c r="F72" s="1">
        <v>12.9572948302482</v>
      </c>
    </row>
    <row r="73" spans="1:6" ht="13">
      <c r="A73" s="2" t="s">
        <v>11</v>
      </c>
      <c r="B73" s="1" t="s">
        <v>344</v>
      </c>
      <c r="C73" s="1">
        <v>2012</v>
      </c>
      <c r="D73" s="2" t="s">
        <v>6</v>
      </c>
      <c r="E73" s="2" t="s">
        <v>310</v>
      </c>
      <c r="F73" s="1">
        <v>29.273510397965502</v>
      </c>
    </row>
    <row r="74" spans="1:6" ht="13">
      <c r="A74" s="2" t="s">
        <v>8</v>
      </c>
      <c r="B74" s="1" t="s">
        <v>341</v>
      </c>
      <c r="C74" s="1">
        <v>2012</v>
      </c>
      <c r="D74" s="2" t="s">
        <v>6</v>
      </c>
      <c r="E74" s="2" t="s">
        <v>310</v>
      </c>
      <c r="F74" s="1">
        <v>27.754724487122701</v>
      </c>
    </row>
    <row r="75" spans="1:6" ht="13">
      <c r="A75" s="2" t="s">
        <v>9</v>
      </c>
      <c r="B75" s="1" t="s">
        <v>342</v>
      </c>
      <c r="C75" s="1">
        <v>2012</v>
      </c>
      <c r="D75" s="2" t="s">
        <v>6</v>
      </c>
      <c r="E75" s="2" t="s">
        <v>310</v>
      </c>
      <c r="F75" s="1">
        <v>28.338446418848001</v>
      </c>
    </row>
    <row r="76" spans="1:6" ht="13">
      <c r="A76" s="2" t="s">
        <v>12</v>
      </c>
      <c r="B76" s="1" t="s">
        <v>345</v>
      </c>
      <c r="C76" s="1">
        <v>2012</v>
      </c>
      <c r="D76" s="2" t="s">
        <v>6</v>
      </c>
      <c r="E76" s="2" t="s">
        <v>310</v>
      </c>
      <c r="F76" s="1">
        <v>54.893422180656202</v>
      </c>
    </row>
    <row r="77" spans="1:6" ht="13">
      <c r="A77" s="2" t="s">
        <v>13</v>
      </c>
      <c r="B77" s="1" t="s">
        <v>346</v>
      </c>
      <c r="C77" s="1">
        <v>2012</v>
      </c>
      <c r="D77" s="2" t="s">
        <v>6</v>
      </c>
      <c r="E77" s="2" t="s">
        <v>310</v>
      </c>
      <c r="F77" s="1">
        <v>22.943688747755299</v>
      </c>
    </row>
    <row r="78" spans="1:6" ht="13">
      <c r="A78" s="2" t="s">
        <v>14</v>
      </c>
      <c r="B78" s="1" t="s">
        <v>347</v>
      </c>
      <c r="C78" s="1">
        <v>2012</v>
      </c>
      <c r="D78" s="2" t="s">
        <v>6</v>
      </c>
      <c r="E78" s="2" t="s">
        <v>310</v>
      </c>
      <c r="F78" s="1">
        <v>17.055273889137901</v>
      </c>
    </row>
    <row r="79" spans="1:6" ht="13">
      <c r="A79" s="2" t="s">
        <v>15</v>
      </c>
      <c r="B79" s="1" t="s">
        <v>348</v>
      </c>
      <c r="C79" s="1">
        <v>2012</v>
      </c>
      <c r="D79" s="2" t="s">
        <v>6</v>
      </c>
      <c r="E79" s="2" t="s">
        <v>310</v>
      </c>
      <c r="F79" s="1">
        <v>14.8237639312574</v>
      </c>
    </row>
    <row r="80" spans="1:6" ht="13">
      <c r="A80" s="2" t="s">
        <v>16</v>
      </c>
      <c r="B80" s="1" t="s">
        <v>349</v>
      </c>
      <c r="C80" s="1">
        <v>2012</v>
      </c>
      <c r="D80" s="2" t="s">
        <v>6</v>
      </c>
      <c r="E80" s="2" t="s">
        <v>310</v>
      </c>
      <c r="F80" s="1">
        <v>25.407986601490702</v>
      </c>
    </row>
    <row r="81" spans="1:6" ht="13">
      <c r="A81" s="2" t="s">
        <v>17</v>
      </c>
      <c r="B81" s="1" t="s">
        <v>350</v>
      </c>
      <c r="C81" s="1">
        <v>2012</v>
      </c>
      <c r="D81" s="2" t="s">
        <v>6</v>
      </c>
      <c r="E81" s="2" t="s">
        <v>310</v>
      </c>
      <c r="F81" s="1">
        <v>24.7601043924614</v>
      </c>
    </row>
    <row r="82" spans="1:6" ht="13">
      <c r="A82" s="2" t="s">
        <v>18</v>
      </c>
      <c r="B82" s="1" t="s">
        <v>351</v>
      </c>
      <c r="C82" s="1">
        <v>2012</v>
      </c>
      <c r="D82" s="2" t="s">
        <v>6</v>
      </c>
      <c r="E82" s="2" t="s">
        <v>310</v>
      </c>
      <c r="F82" s="1">
        <v>20.605821711511098</v>
      </c>
    </row>
    <row r="83" spans="1:6" ht="13">
      <c r="A83" s="2" t="s">
        <v>19</v>
      </c>
      <c r="B83" s="1" t="s">
        <v>352</v>
      </c>
      <c r="C83" s="1">
        <v>2012</v>
      </c>
      <c r="D83" s="2" t="s">
        <v>6</v>
      </c>
      <c r="E83" s="2" t="s">
        <v>310</v>
      </c>
      <c r="F83" s="1">
        <v>19.1003286515799</v>
      </c>
    </row>
    <row r="84" spans="1:6" ht="13">
      <c r="A84" s="2" t="s">
        <v>20</v>
      </c>
      <c r="B84" s="1" t="s">
        <v>353</v>
      </c>
      <c r="C84" s="1">
        <v>2012</v>
      </c>
      <c r="D84" s="2" t="s">
        <v>6</v>
      </c>
      <c r="E84" s="2" t="s">
        <v>310</v>
      </c>
      <c r="F84" s="1">
        <v>25.6666699625261</v>
      </c>
    </row>
    <row r="85" spans="1:6" ht="13">
      <c r="A85" s="2" t="s">
        <v>21</v>
      </c>
      <c r="B85" s="1" t="s">
        <v>354</v>
      </c>
      <c r="C85" s="1">
        <v>2012</v>
      </c>
      <c r="D85" s="2" t="s">
        <v>6</v>
      </c>
      <c r="E85" s="2" t="s">
        <v>310</v>
      </c>
      <c r="F85" s="1">
        <v>25.385176775867702</v>
      </c>
    </row>
    <row r="86" spans="1:6" ht="13">
      <c r="A86" s="2" t="s">
        <v>22</v>
      </c>
      <c r="B86" s="1" t="s">
        <v>355</v>
      </c>
      <c r="C86" s="1">
        <v>2012</v>
      </c>
      <c r="D86" s="2" t="s">
        <v>6</v>
      </c>
      <c r="E86" s="2" t="s">
        <v>310</v>
      </c>
      <c r="F86" s="1">
        <v>33.615055217489299</v>
      </c>
    </row>
    <row r="87" spans="1:6" ht="13">
      <c r="A87" s="2" t="s">
        <v>23</v>
      </c>
      <c r="B87" s="1" t="s">
        <v>356</v>
      </c>
      <c r="C87" s="1">
        <v>2012</v>
      </c>
      <c r="D87" s="2" t="s">
        <v>6</v>
      </c>
      <c r="E87" s="2" t="s">
        <v>310</v>
      </c>
      <c r="F87" s="1">
        <v>14.826494778671101</v>
      </c>
    </row>
    <row r="88" spans="1:6" ht="13">
      <c r="A88" s="2" t="s">
        <v>24</v>
      </c>
      <c r="B88" s="1" t="s">
        <v>357</v>
      </c>
      <c r="C88" s="1">
        <v>2012</v>
      </c>
      <c r="D88" s="2" t="s">
        <v>6</v>
      </c>
      <c r="E88" s="2" t="s">
        <v>310</v>
      </c>
      <c r="F88" s="1">
        <v>29.0339077655008</v>
      </c>
    </row>
    <row r="89" spans="1:6" ht="13">
      <c r="A89" s="2" t="s">
        <v>25</v>
      </c>
      <c r="B89" s="1" t="s">
        <v>358</v>
      </c>
      <c r="C89" s="1">
        <v>2012</v>
      </c>
      <c r="D89" s="2" t="s">
        <v>6</v>
      </c>
      <c r="E89" s="2" t="s">
        <v>310</v>
      </c>
      <c r="F89" s="1">
        <v>25.646072107289701</v>
      </c>
    </row>
    <row r="90" spans="1:6" ht="13">
      <c r="A90" s="2" t="s">
        <v>26</v>
      </c>
      <c r="B90" s="1" t="s">
        <v>359</v>
      </c>
      <c r="C90" s="1">
        <v>2012</v>
      </c>
      <c r="D90" s="2" t="s">
        <v>6</v>
      </c>
      <c r="E90" s="2" t="s">
        <v>310</v>
      </c>
      <c r="F90" s="1">
        <v>16.5791303930738</v>
      </c>
    </row>
    <row r="91" spans="1:6" ht="13">
      <c r="A91" s="2" t="s">
        <v>27</v>
      </c>
      <c r="B91" s="1" t="s">
        <v>360</v>
      </c>
      <c r="C91" s="1">
        <v>2012</v>
      </c>
      <c r="D91" s="2" t="s">
        <v>6</v>
      </c>
      <c r="E91" s="2" t="s">
        <v>310</v>
      </c>
      <c r="F91" s="1">
        <v>22.317229872917</v>
      </c>
    </row>
    <row r="92" spans="1:6" ht="13">
      <c r="A92" s="2" t="s">
        <v>28</v>
      </c>
      <c r="B92" s="1" t="s">
        <v>361</v>
      </c>
      <c r="C92" s="1">
        <v>2012</v>
      </c>
      <c r="D92" s="2" t="s">
        <v>6</v>
      </c>
      <c r="E92" s="2" t="s">
        <v>310</v>
      </c>
      <c r="F92" s="1">
        <v>31.6669769261593</v>
      </c>
    </row>
    <row r="93" spans="1:6" ht="13">
      <c r="A93" s="2" t="s">
        <v>29</v>
      </c>
      <c r="B93" s="1" t="s">
        <v>362</v>
      </c>
      <c r="C93" s="1">
        <v>2012</v>
      </c>
      <c r="D93" s="2" t="s">
        <v>6</v>
      </c>
      <c r="E93" s="2" t="s">
        <v>310</v>
      </c>
      <c r="F93" s="1">
        <v>33.587193141096499</v>
      </c>
    </row>
    <row r="94" spans="1:6" ht="13">
      <c r="A94" s="2" t="s">
        <v>30</v>
      </c>
      <c r="B94" s="1" t="s">
        <v>363</v>
      </c>
      <c r="C94" s="1">
        <v>2012</v>
      </c>
      <c r="D94" s="2" t="s">
        <v>6</v>
      </c>
      <c r="E94" s="2" t="s">
        <v>310</v>
      </c>
      <c r="F94" s="1">
        <v>25.9829293170589</v>
      </c>
    </row>
    <row r="95" spans="1:6" ht="13">
      <c r="A95" s="2" t="s">
        <v>31</v>
      </c>
      <c r="B95" s="1" t="s">
        <v>364</v>
      </c>
      <c r="C95" s="1">
        <v>2012</v>
      </c>
      <c r="D95" s="2" t="s">
        <v>6</v>
      </c>
      <c r="E95" s="2" t="s">
        <v>310</v>
      </c>
      <c r="F95" s="1">
        <v>30.858933752685601</v>
      </c>
    </row>
    <row r="96" spans="1:6" ht="13">
      <c r="A96" s="2" t="s">
        <v>32</v>
      </c>
      <c r="B96" s="1" t="s">
        <v>365</v>
      </c>
      <c r="C96" s="1">
        <v>2012</v>
      </c>
      <c r="D96" s="2" t="s">
        <v>6</v>
      </c>
      <c r="E96" s="2" t="s">
        <v>310</v>
      </c>
      <c r="F96" s="1">
        <v>20.666786808434001</v>
      </c>
    </row>
    <row r="97" spans="1:6" ht="13">
      <c r="A97" s="2" t="s">
        <v>33</v>
      </c>
      <c r="B97" s="1" t="s">
        <v>366</v>
      </c>
      <c r="C97" s="1">
        <v>2012</v>
      </c>
      <c r="D97" s="2" t="s">
        <v>6</v>
      </c>
      <c r="E97" s="2" t="s">
        <v>310</v>
      </c>
      <c r="F97" s="1">
        <v>19.662270920765401</v>
      </c>
    </row>
    <row r="98" spans="1:6" ht="13">
      <c r="A98" s="2" t="s">
        <v>34</v>
      </c>
      <c r="B98" s="1" t="s">
        <v>367</v>
      </c>
      <c r="C98" s="1">
        <v>2012</v>
      </c>
      <c r="D98" s="2" t="s">
        <v>6</v>
      </c>
      <c r="E98" s="2" t="s">
        <v>310</v>
      </c>
      <c r="F98" s="1">
        <v>26.961289005312899</v>
      </c>
    </row>
    <row r="99" spans="1:6" ht="13">
      <c r="A99" s="2" t="s">
        <v>35</v>
      </c>
      <c r="B99" s="1" t="s">
        <v>368</v>
      </c>
      <c r="C99" s="1">
        <v>2012</v>
      </c>
      <c r="D99" s="2" t="s">
        <v>6</v>
      </c>
      <c r="E99" s="2" t="s">
        <v>310</v>
      </c>
      <c r="F99" s="1">
        <v>23.036473484000901</v>
      </c>
    </row>
    <row r="100" spans="1:6" ht="13">
      <c r="A100" s="2" t="s">
        <v>3</v>
      </c>
      <c r="B100" s="1" t="s">
        <v>336</v>
      </c>
      <c r="C100" s="1">
        <v>2012</v>
      </c>
      <c r="D100" s="2" t="s">
        <v>6</v>
      </c>
      <c r="E100" s="2" t="s">
        <v>310</v>
      </c>
      <c r="F100" s="1">
        <v>25.588320055041702</v>
      </c>
    </row>
    <row r="101" spans="1:6" ht="13">
      <c r="A101" s="2" t="s">
        <v>4</v>
      </c>
      <c r="B101" s="1" t="s">
        <v>337</v>
      </c>
      <c r="C101" s="1">
        <v>2013</v>
      </c>
      <c r="D101" s="2" t="s">
        <v>6</v>
      </c>
      <c r="E101" s="2" t="s">
        <v>310</v>
      </c>
      <c r="F101" s="1">
        <v>29.806390421927297</v>
      </c>
    </row>
    <row r="102" spans="1:6" ht="13">
      <c r="A102" s="2" t="s">
        <v>5</v>
      </c>
      <c r="B102" s="1" t="s">
        <v>338</v>
      </c>
      <c r="C102" s="1">
        <v>2013</v>
      </c>
      <c r="D102" s="2" t="s">
        <v>6</v>
      </c>
      <c r="E102" s="2" t="s">
        <v>310</v>
      </c>
      <c r="F102" s="1">
        <v>27.722264715934099</v>
      </c>
    </row>
    <row r="103" spans="1:6" ht="13">
      <c r="A103" s="2" t="s">
        <v>6</v>
      </c>
      <c r="B103" s="1" t="s">
        <v>339</v>
      </c>
      <c r="C103" s="1">
        <v>2013</v>
      </c>
      <c r="D103" s="2" t="s">
        <v>6</v>
      </c>
      <c r="E103" s="2" t="s">
        <v>310</v>
      </c>
      <c r="F103" s="1">
        <v>26.508054457153502</v>
      </c>
    </row>
    <row r="104" spans="1:6" ht="13">
      <c r="A104" s="2" t="s">
        <v>7</v>
      </c>
      <c r="B104" s="1" t="s">
        <v>340</v>
      </c>
      <c r="C104" s="1">
        <v>2013</v>
      </c>
      <c r="D104" s="2" t="s">
        <v>6</v>
      </c>
      <c r="E104" s="2" t="s">
        <v>310</v>
      </c>
      <c r="F104" s="1">
        <v>26.249008723235502</v>
      </c>
    </row>
    <row r="105" spans="1:6" ht="13">
      <c r="A105" s="2" t="s">
        <v>10</v>
      </c>
      <c r="B105" s="1" t="s">
        <v>343</v>
      </c>
      <c r="C105" s="1">
        <v>2013</v>
      </c>
      <c r="D105" s="2" t="s">
        <v>6</v>
      </c>
      <c r="E105" s="2" t="s">
        <v>310</v>
      </c>
      <c r="F105" s="1">
        <v>13.3578595766372</v>
      </c>
    </row>
    <row r="106" spans="1:6" ht="13">
      <c r="A106" s="2" t="s">
        <v>11</v>
      </c>
      <c r="B106" s="1" t="s">
        <v>344</v>
      </c>
      <c r="C106" s="1">
        <v>2013</v>
      </c>
      <c r="D106" s="2" t="s">
        <v>6</v>
      </c>
      <c r="E106" s="2" t="s">
        <v>310</v>
      </c>
      <c r="F106" s="1">
        <v>30.5676517334505</v>
      </c>
    </row>
    <row r="107" spans="1:6" ht="13">
      <c r="A107" s="2" t="s">
        <v>8</v>
      </c>
      <c r="B107" s="1" t="s">
        <v>341</v>
      </c>
      <c r="C107" s="1">
        <v>2013</v>
      </c>
      <c r="D107" s="2" t="s">
        <v>6</v>
      </c>
      <c r="E107" s="2" t="s">
        <v>310</v>
      </c>
      <c r="F107" s="1">
        <v>28.680674921949002</v>
      </c>
    </row>
    <row r="108" spans="1:6" ht="13">
      <c r="A108" s="2" t="s">
        <v>9</v>
      </c>
      <c r="B108" s="1" t="s">
        <v>342</v>
      </c>
      <c r="C108" s="1">
        <v>2013</v>
      </c>
      <c r="D108" s="2" t="s">
        <v>6</v>
      </c>
      <c r="E108" s="2" t="s">
        <v>310</v>
      </c>
      <c r="F108" s="1">
        <v>29.146057418020998</v>
      </c>
    </row>
    <row r="109" spans="1:6" ht="13">
      <c r="A109" s="2" t="s">
        <v>12</v>
      </c>
      <c r="B109" s="1" t="s">
        <v>345</v>
      </c>
      <c r="C109" s="1">
        <v>2013</v>
      </c>
      <c r="D109" s="2" t="s">
        <v>6</v>
      </c>
      <c r="E109" s="2" t="s">
        <v>310</v>
      </c>
      <c r="F109" s="1">
        <v>57.854525193513197</v>
      </c>
    </row>
    <row r="110" spans="1:6" ht="13">
      <c r="A110" s="2" t="s">
        <v>13</v>
      </c>
      <c r="B110" s="1" t="s">
        <v>346</v>
      </c>
      <c r="C110" s="1">
        <v>2013</v>
      </c>
      <c r="D110" s="2" t="s">
        <v>6</v>
      </c>
      <c r="E110" s="2" t="s">
        <v>310</v>
      </c>
      <c r="F110" s="1">
        <v>23.019011248582199</v>
      </c>
    </row>
    <row r="111" spans="1:6" ht="13">
      <c r="A111" s="2" t="s">
        <v>14</v>
      </c>
      <c r="B111" s="1" t="s">
        <v>347</v>
      </c>
      <c r="C111" s="1">
        <v>2013</v>
      </c>
      <c r="D111" s="2" t="s">
        <v>6</v>
      </c>
      <c r="E111" s="2" t="s">
        <v>310</v>
      </c>
      <c r="F111" s="1">
        <v>17.426257152284499</v>
      </c>
    </row>
    <row r="112" spans="1:6" ht="13">
      <c r="A112" s="2" t="s">
        <v>15</v>
      </c>
      <c r="B112" s="1" t="s">
        <v>348</v>
      </c>
      <c r="C112" s="1">
        <v>2013</v>
      </c>
      <c r="D112" s="2" t="s">
        <v>6</v>
      </c>
      <c r="E112" s="2" t="s">
        <v>310</v>
      </c>
      <c r="F112" s="1">
        <v>15.3466896031931</v>
      </c>
    </row>
    <row r="113" spans="1:6" ht="13">
      <c r="A113" s="2" t="s">
        <v>16</v>
      </c>
      <c r="B113" s="1" t="s">
        <v>349</v>
      </c>
      <c r="C113" s="1">
        <v>2013</v>
      </c>
      <c r="D113" s="2" t="s">
        <v>6</v>
      </c>
      <c r="E113" s="2" t="s">
        <v>310</v>
      </c>
      <c r="F113" s="1">
        <v>27.094873577687199</v>
      </c>
    </row>
    <row r="114" spans="1:6" ht="13">
      <c r="A114" s="2" t="s">
        <v>17</v>
      </c>
      <c r="B114" s="1" t="s">
        <v>350</v>
      </c>
      <c r="C114" s="1">
        <v>2013</v>
      </c>
      <c r="D114" s="2" t="s">
        <v>6</v>
      </c>
      <c r="E114" s="2" t="s">
        <v>310</v>
      </c>
      <c r="F114" s="1">
        <v>25.693108835271701</v>
      </c>
    </row>
    <row r="115" spans="1:6" ht="13">
      <c r="A115" s="2" t="s">
        <v>18</v>
      </c>
      <c r="B115" s="1" t="s">
        <v>351</v>
      </c>
      <c r="C115" s="1">
        <v>2013</v>
      </c>
      <c r="D115" s="2" t="s">
        <v>6</v>
      </c>
      <c r="E115" s="2" t="s">
        <v>310</v>
      </c>
      <c r="F115" s="1">
        <v>21.725264912253898</v>
      </c>
    </row>
    <row r="116" spans="1:6" ht="13">
      <c r="A116" s="2" t="s">
        <v>19</v>
      </c>
      <c r="B116" s="1" t="s">
        <v>352</v>
      </c>
      <c r="C116" s="1">
        <v>2013</v>
      </c>
      <c r="D116" s="2" t="s">
        <v>6</v>
      </c>
      <c r="E116" s="2" t="s">
        <v>310</v>
      </c>
      <c r="F116" s="1">
        <v>18.9821553616529</v>
      </c>
    </row>
    <row r="117" spans="1:6" ht="13">
      <c r="A117" s="2" t="s">
        <v>20</v>
      </c>
      <c r="B117" s="1" t="s">
        <v>353</v>
      </c>
      <c r="C117" s="1">
        <v>2013</v>
      </c>
      <c r="D117" s="2" t="s">
        <v>6</v>
      </c>
      <c r="E117" s="2" t="s">
        <v>310</v>
      </c>
      <c r="F117" s="1">
        <v>24.8482095319041</v>
      </c>
    </row>
    <row r="118" spans="1:6" ht="13">
      <c r="A118" s="2" t="s">
        <v>21</v>
      </c>
      <c r="B118" s="1" t="s">
        <v>354</v>
      </c>
      <c r="C118" s="1">
        <v>2013</v>
      </c>
      <c r="D118" s="2" t="s">
        <v>6</v>
      </c>
      <c r="E118" s="2" t="s">
        <v>310</v>
      </c>
      <c r="F118" s="1">
        <v>25.777969720962602</v>
      </c>
    </row>
    <row r="119" spans="1:6" ht="13">
      <c r="A119" s="2" t="s">
        <v>22</v>
      </c>
      <c r="B119" s="1" t="s">
        <v>355</v>
      </c>
      <c r="C119" s="1">
        <v>2013</v>
      </c>
      <c r="D119" s="2" t="s">
        <v>6</v>
      </c>
      <c r="E119" s="2" t="s">
        <v>310</v>
      </c>
      <c r="F119" s="1">
        <v>32.862555204340097</v>
      </c>
    </row>
    <row r="120" spans="1:6" ht="13">
      <c r="A120" s="2" t="s">
        <v>23</v>
      </c>
      <c r="B120" s="1" t="s">
        <v>356</v>
      </c>
      <c r="C120" s="1">
        <v>2013</v>
      </c>
      <c r="D120" s="2" t="s">
        <v>6</v>
      </c>
      <c r="E120" s="2" t="s">
        <v>310</v>
      </c>
      <c r="F120" s="1">
        <v>15.022251091823799</v>
      </c>
    </row>
    <row r="121" spans="1:6" ht="13">
      <c r="A121" s="2" t="s">
        <v>24</v>
      </c>
      <c r="B121" s="1" t="s">
        <v>357</v>
      </c>
      <c r="C121" s="1">
        <v>2013</v>
      </c>
      <c r="D121" s="2" t="s">
        <v>6</v>
      </c>
      <c r="E121" s="2" t="s">
        <v>310</v>
      </c>
      <c r="F121" s="1">
        <v>29.105557985228597</v>
      </c>
    </row>
    <row r="122" spans="1:6" ht="13">
      <c r="A122" s="2" t="s">
        <v>25</v>
      </c>
      <c r="B122" s="1" t="s">
        <v>358</v>
      </c>
      <c r="C122" s="1">
        <v>2013</v>
      </c>
      <c r="D122" s="2" t="s">
        <v>6</v>
      </c>
      <c r="E122" s="2" t="s">
        <v>310</v>
      </c>
      <c r="F122" s="1">
        <v>26.177497451017601</v>
      </c>
    </row>
    <row r="123" spans="1:6" ht="13">
      <c r="A123" s="2" t="s">
        <v>26</v>
      </c>
      <c r="B123" s="1" t="s">
        <v>359</v>
      </c>
      <c r="C123" s="1">
        <v>2013</v>
      </c>
      <c r="D123" s="2" t="s">
        <v>6</v>
      </c>
      <c r="E123" s="2" t="s">
        <v>310</v>
      </c>
      <c r="F123" s="1">
        <v>18.027214877779599</v>
      </c>
    </row>
    <row r="124" spans="1:6" ht="13">
      <c r="A124" s="2" t="s">
        <v>27</v>
      </c>
      <c r="B124" s="1" t="s">
        <v>360</v>
      </c>
      <c r="C124" s="1">
        <v>2013</v>
      </c>
      <c r="D124" s="2" t="s">
        <v>6</v>
      </c>
      <c r="E124" s="2" t="s">
        <v>310</v>
      </c>
      <c r="F124" s="1">
        <v>23.171191490639501</v>
      </c>
    </row>
    <row r="125" spans="1:6" ht="13">
      <c r="A125" s="2" t="s">
        <v>28</v>
      </c>
      <c r="B125" s="1" t="s">
        <v>361</v>
      </c>
      <c r="C125" s="1">
        <v>2013</v>
      </c>
      <c r="D125" s="2" t="s">
        <v>6</v>
      </c>
      <c r="E125" s="2" t="s">
        <v>310</v>
      </c>
      <c r="F125" s="1">
        <v>33.044968146913604</v>
      </c>
    </row>
    <row r="126" spans="1:6" ht="13">
      <c r="A126" s="2" t="s">
        <v>29</v>
      </c>
      <c r="B126" s="1" t="s">
        <v>362</v>
      </c>
      <c r="C126" s="1">
        <v>2013</v>
      </c>
      <c r="D126" s="2" t="s">
        <v>6</v>
      </c>
      <c r="E126" s="2" t="s">
        <v>310</v>
      </c>
      <c r="F126" s="1">
        <v>33.575897310545798</v>
      </c>
    </row>
    <row r="127" spans="1:6" ht="13">
      <c r="A127" s="2" t="s">
        <v>30</v>
      </c>
      <c r="B127" s="1" t="s">
        <v>363</v>
      </c>
      <c r="C127" s="1">
        <v>2013</v>
      </c>
      <c r="D127" s="2" t="s">
        <v>6</v>
      </c>
      <c r="E127" s="2" t="s">
        <v>310</v>
      </c>
      <c r="F127" s="1">
        <v>26.467181976965698</v>
      </c>
    </row>
    <row r="128" spans="1:6" ht="13">
      <c r="A128" s="2" t="s">
        <v>31</v>
      </c>
      <c r="B128" s="1" t="s">
        <v>364</v>
      </c>
      <c r="C128" s="1">
        <v>2013</v>
      </c>
      <c r="D128" s="2" t="s">
        <v>6</v>
      </c>
      <c r="E128" s="2" t="s">
        <v>310</v>
      </c>
      <c r="F128" s="1">
        <v>30.3129316976731</v>
      </c>
    </row>
    <row r="129" spans="1:6" ht="13">
      <c r="A129" s="2" t="s">
        <v>32</v>
      </c>
      <c r="B129" s="1" t="s">
        <v>365</v>
      </c>
      <c r="C129" s="1">
        <v>2013</v>
      </c>
      <c r="D129" s="2" t="s">
        <v>6</v>
      </c>
      <c r="E129" s="2" t="s">
        <v>310</v>
      </c>
      <c r="F129" s="1">
        <v>20.682756565785603</v>
      </c>
    </row>
    <row r="130" spans="1:6" ht="13">
      <c r="A130" s="2" t="s">
        <v>33</v>
      </c>
      <c r="B130" s="1" t="s">
        <v>366</v>
      </c>
      <c r="C130" s="1">
        <v>2013</v>
      </c>
      <c r="D130" s="2" t="s">
        <v>6</v>
      </c>
      <c r="E130" s="2" t="s">
        <v>310</v>
      </c>
      <c r="F130" s="1">
        <v>20.098170262523499</v>
      </c>
    </row>
    <row r="131" spans="1:6" ht="13">
      <c r="A131" s="2" t="s">
        <v>34</v>
      </c>
      <c r="B131" s="1" t="s">
        <v>367</v>
      </c>
      <c r="C131" s="1">
        <v>2013</v>
      </c>
      <c r="D131" s="2" t="s">
        <v>6</v>
      </c>
      <c r="E131" s="2" t="s">
        <v>310</v>
      </c>
      <c r="F131" s="1">
        <v>27.982431283649799</v>
      </c>
    </row>
    <row r="132" spans="1:6" ht="13">
      <c r="A132" s="2" t="s">
        <v>35</v>
      </c>
      <c r="B132" s="1" t="s">
        <v>368</v>
      </c>
      <c r="C132" s="1">
        <v>2013</v>
      </c>
      <c r="D132" s="2" t="s">
        <v>6</v>
      </c>
      <c r="E132" s="2" t="s">
        <v>310</v>
      </c>
      <c r="F132" s="1">
        <v>24.271367658842699</v>
      </c>
    </row>
    <row r="133" spans="1:6" ht="13">
      <c r="A133" s="2" t="s">
        <v>3</v>
      </c>
      <c r="B133" s="1" t="s">
        <v>336</v>
      </c>
      <c r="C133" s="1">
        <v>2013</v>
      </c>
      <c r="D133" s="2" t="s">
        <v>6</v>
      </c>
      <c r="E133" s="2" t="s">
        <v>310</v>
      </c>
      <c r="F133" s="1">
        <v>26.265920212966996</v>
      </c>
    </row>
    <row r="134" spans="1:6" ht="13">
      <c r="A134" s="2" t="s">
        <v>4</v>
      </c>
      <c r="B134" s="1" t="s">
        <v>337</v>
      </c>
      <c r="C134" s="1">
        <v>2014</v>
      </c>
      <c r="D134" s="2" t="s">
        <v>6</v>
      </c>
      <c r="E134" s="2" t="s">
        <v>310</v>
      </c>
      <c r="F134" s="1">
        <v>29.851197474051901</v>
      </c>
    </row>
    <row r="135" spans="1:6" ht="13">
      <c r="A135" s="2" t="s">
        <v>5</v>
      </c>
      <c r="B135" s="1" t="s">
        <v>338</v>
      </c>
      <c r="C135" s="1">
        <v>2014</v>
      </c>
      <c r="D135" s="2" t="s">
        <v>6</v>
      </c>
      <c r="E135" s="2" t="s">
        <v>310</v>
      </c>
      <c r="F135" s="1">
        <v>28.7353904638654</v>
      </c>
    </row>
    <row r="136" spans="1:6" ht="13">
      <c r="A136" s="2" t="s">
        <v>6</v>
      </c>
      <c r="B136" s="1" t="s">
        <v>339</v>
      </c>
      <c r="C136" s="1">
        <v>2014</v>
      </c>
      <c r="D136" s="2" t="s">
        <v>6</v>
      </c>
      <c r="E136" s="2" t="s">
        <v>310</v>
      </c>
      <c r="F136" s="1">
        <v>27.520240271611403</v>
      </c>
    </row>
    <row r="137" spans="1:6" ht="13">
      <c r="A137" s="2" t="s">
        <v>7</v>
      </c>
      <c r="B137" s="1" t="s">
        <v>340</v>
      </c>
      <c r="C137" s="1">
        <v>2014</v>
      </c>
      <c r="D137" s="2" t="s">
        <v>6</v>
      </c>
      <c r="E137" s="2" t="s">
        <v>310</v>
      </c>
      <c r="F137" s="1">
        <v>26.4527466417799</v>
      </c>
    </row>
    <row r="138" spans="1:6" ht="13">
      <c r="A138" s="2" t="s">
        <v>10</v>
      </c>
      <c r="B138" s="1" t="s">
        <v>343</v>
      </c>
      <c r="C138" s="1">
        <v>2014</v>
      </c>
      <c r="D138" s="2" t="s">
        <v>6</v>
      </c>
      <c r="E138" s="2" t="s">
        <v>310</v>
      </c>
      <c r="F138" s="1">
        <v>12.833033538788099</v>
      </c>
    </row>
    <row r="139" spans="1:6" ht="13">
      <c r="A139" s="2" t="s">
        <v>11</v>
      </c>
      <c r="B139" s="1" t="s">
        <v>344</v>
      </c>
      <c r="C139" s="1">
        <v>2014</v>
      </c>
      <c r="D139" s="2" t="s">
        <v>6</v>
      </c>
      <c r="E139" s="2" t="s">
        <v>310</v>
      </c>
      <c r="F139" s="1">
        <v>31.281468998540902</v>
      </c>
    </row>
    <row r="140" spans="1:6" ht="13">
      <c r="A140" s="2" t="s">
        <v>8</v>
      </c>
      <c r="B140" s="1" t="s">
        <v>341</v>
      </c>
      <c r="C140" s="1">
        <v>2014</v>
      </c>
      <c r="D140" s="2" t="s">
        <v>6</v>
      </c>
      <c r="E140" s="2" t="s">
        <v>310</v>
      </c>
      <c r="F140" s="1">
        <v>28.772307992903002</v>
      </c>
    </row>
    <row r="141" spans="1:6" ht="13">
      <c r="A141" s="2" t="s">
        <v>9</v>
      </c>
      <c r="B141" s="1" t="s">
        <v>342</v>
      </c>
      <c r="C141" s="1">
        <v>2014</v>
      </c>
      <c r="D141" s="2" t="s">
        <v>6</v>
      </c>
      <c r="E141" s="2" t="s">
        <v>310</v>
      </c>
      <c r="F141" s="1">
        <v>28.949646608866399</v>
      </c>
    </row>
    <row r="142" spans="1:6" ht="13">
      <c r="A142" s="2" t="s">
        <v>12</v>
      </c>
      <c r="B142" s="1" t="s">
        <v>345</v>
      </c>
      <c r="C142" s="1">
        <v>2014</v>
      </c>
      <c r="D142" s="2" t="s">
        <v>6</v>
      </c>
      <c r="E142" s="2" t="s">
        <v>310</v>
      </c>
      <c r="F142" s="1">
        <v>58.406448281518898</v>
      </c>
    </row>
    <row r="143" spans="1:6" ht="13">
      <c r="A143" s="2" t="s">
        <v>13</v>
      </c>
      <c r="B143" s="1" t="s">
        <v>346</v>
      </c>
      <c r="C143" s="1">
        <v>2014</v>
      </c>
      <c r="D143" s="2" t="s">
        <v>6</v>
      </c>
      <c r="E143" s="2" t="s">
        <v>310</v>
      </c>
      <c r="F143" s="1">
        <v>23.969645764213702</v>
      </c>
    </row>
    <row r="144" spans="1:6" ht="13">
      <c r="A144" s="2" t="s">
        <v>14</v>
      </c>
      <c r="B144" s="1" t="s">
        <v>347</v>
      </c>
      <c r="C144" s="1">
        <v>2014</v>
      </c>
      <c r="D144" s="2" t="s">
        <v>6</v>
      </c>
      <c r="E144" s="2" t="s">
        <v>310</v>
      </c>
      <c r="F144" s="1">
        <v>17.560858219337799</v>
      </c>
    </row>
    <row r="145" spans="1:6" ht="13">
      <c r="A145" s="2" t="s">
        <v>15</v>
      </c>
      <c r="B145" s="1" t="s">
        <v>348</v>
      </c>
      <c r="C145" s="1">
        <v>2014</v>
      </c>
      <c r="D145" s="2" t="s">
        <v>6</v>
      </c>
      <c r="E145" s="2" t="s">
        <v>310</v>
      </c>
      <c r="F145" s="1">
        <v>15.4522757346516</v>
      </c>
    </row>
    <row r="146" spans="1:6" ht="13">
      <c r="A146" s="2" t="s">
        <v>16</v>
      </c>
      <c r="B146" s="1" t="s">
        <v>349</v>
      </c>
      <c r="C146" s="1">
        <v>2014</v>
      </c>
      <c r="D146" s="2" t="s">
        <v>6</v>
      </c>
      <c r="E146" s="2" t="s">
        <v>310</v>
      </c>
      <c r="F146" s="1">
        <v>28.745415247576599</v>
      </c>
    </row>
    <row r="147" spans="1:6" ht="13">
      <c r="A147" s="2" t="s">
        <v>17</v>
      </c>
      <c r="B147" s="1" t="s">
        <v>350</v>
      </c>
      <c r="C147" s="1">
        <v>2014</v>
      </c>
      <c r="D147" s="2" t="s">
        <v>6</v>
      </c>
      <c r="E147" s="2" t="s">
        <v>310</v>
      </c>
      <c r="F147" s="1">
        <v>26.3353051044243</v>
      </c>
    </row>
    <row r="148" spans="1:6" ht="13">
      <c r="A148" s="2" t="s">
        <v>18</v>
      </c>
      <c r="B148" s="1" t="s">
        <v>351</v>
      </c>
      <c r="C148" s="1">
        <v>2014</v>
      </c>
      <c r="D148" s="2" t="s">
        <v>6</v>
      </c>
      <c r="E148" s="2" t="s">
        <v>310</v>
      </c>
      <c r="F148" s="1">
        <v>22.395076809658502</v>
      </c>
    </row>
    <row r="149" spans="1:6" ht="13">
      <c r="A149" s="2" t="s">
        <v>19</v>
      </c>
      <c r="B149" s="1" t="s">
        <v>352</v>
      </c>
      <c r="C149" s="1">
        <v>2014</v>
      </c>
      <c r="D149" s="2" t="s">
        <v>6</v>
      </c>
      <c r="E149" s="2" t="s">
        <v>310</v>
      </c>
      <c r="F149" s="1">
        <v>19.249220554215903</v>
      </c>
    </row>
    <row r="150" spans="1:6" ht="13">
      <c r="A150" s="2" t="s">
        <v>20</v>
      </c>
      <c r="B150" s="1" t="s">
        <v>353</v>
      </c>
      <c r="C150" s="1">
        <v>2014</v>
      </c>
      <c r="D150" s="2" t="s">
        <v>6</v>
      </c>
      <c r="E150" s="2" t="s">
        <v>310</v>
      </c>
      <c r="F150" s="1">
        <v>26.944619105199504</v>
      </c>
    </row>
    <row r="151" spans="1:6" ht="13">
      <c r="A151" s="2" t="s">
        <v>21</v>
      </c>
      <c r="B151" s="1" t="s">
        <v>354</v>
      </c>
      <c r="C151" s="1">
        <v>2014</v>
      </c>
      <c r="D151" s="2" t="s">
        <v>6</v>
      </c>
      <c r="E151" s="2" t="s">
        <v>310</v>
      </c>
      <c r="F151" s="1">
        <v>25.921387575695299</v>
      </c>
    </row>
    <row r="152" spans="1:6" ht="13">
      <c r="A152" s="2" t="s">
        <v>22</v>
      </c>
      <c r="B152" s="1" t="s">
        <v>355</v>
      </c>
      <c r="C152" s="1">
        <v>2014</v>
      </c>
      <c r="D152" s="2" t="s">
        <v>6</v>
      </c>
      <c r="E152" s="2" t="s">
        <v>310</v>
      </c>
      <c r="F152" s="1">
        <v>32.956766211526002</v>
      </c>
    </row>
    <row r="153" spans="1:6" ht="13">
      <c r="A153" s="2" t="s">
        <v>23</v>
      </c>
      <c r="B153" s="1" t="s">
        <v>356</v>
      </c>
      <c r="C153" s="1">
        <v>2014</v>
      </c>
      <c r="D153" s="2" t="s">
        <v>6</v>
      </c>
      <c r="E153" s="2" t="s">
        <v>310</v>
      </c>
      <c r="F153" s="1">
        <v>15.6536049254848</v>
      </c>
    </row>
    <row r="154" spans="1:6" ht="13">
      <c r="A154" s="2" t="s">
        <v>24</v>
      </c>
      <c r="B154" s="1" t="s">
        <v>357</v>
      </c>
      <c r="C154" s="1">
        <v>2014</v>
      </c>
      <c r="D154" s="2" t="s">
        <v>6</v>
      </c>
      <c r="E154" s="2" t="s">
        <v>310</v>
      </c>
      <c r="F154" s="1">
        <v>30.028578369032498</v>
      </c>
    </row>
    <row r="155" spans="1:6" ht="13">
      <c r="A155" s="2" t="s">
        <v>25</v>
      </c>
      <c r="B155" s="1" t="s">
        <v>358</v>
      </c>
      <c r="C155" s="1">
        <v>2014</v>
      </c>
      <c r="D155" s="2" t="s">
        <v>6</v>
      </c>
      <c r="E155" s="2" t="s">
        <v>310</v>
      </c>
      <c r="F155" s="1">
        <v>27.343357962312499</v>
      </c>
    </row>
    <row r="156" spans="1:6" ht="13">
      <c r="A156" s="2" t="s">
        <v>26</v>
      </c>
      <c r="B156" s="1" t="s">
        <v>359</v>
      </c>
      <c r="C156" s="1">
        <v>2014</v>
      </c>
      <c r="D156" s="2" t="s">
        <v>6</v>
      </c>
      <c r="E156" s="2" t="s">
        <v>310</v>
      </c>
      <c r="F156" s="1">
        <v>19.057192893518</v>
      </c>
    </row>
    <row r="157" spans="1:6" ht="13">
      <c r="A157" s="2" t="s">
        <v>27</v>
      </c>
      <c r="B157" s="1" t="s">
        <v>360</v>
      </c>
      <c r="C157" s="1">
        <v>2014</v>
      </c>
      <c r="D157" s="2" t="s">
        <v>6</v>
      </c>
      <c r="E157" s="2" t="s">
        <v>310</v>
      </c>
      <c r="F157" s="1">
        <v>23.824543946932</v>
      </c>
    </row>
    <row r="158" spans="1:6" ht="13">
      <c r="A158" s="2" t="s">
        <v>28</v>
      </c>
      <c r="B158" s="1" t="s">
        <v>361</v>
      </c>
      <c r="C158" s="1">
        <v>2014</v>
      </c>
      <c r="D158" s="2" t="s">
        <v>6</v>
      </c>
      <c r="E158" s="2" t="s">
        <v>310</v>
      </c>
      <c r="F158" s="1">
        <v>34.652256740010998</v>
      </c>
    </row>
    <row r="159" spans="1:6" ht="13">
      <c r="A159" s="2" t="s">
        <v>29</v>
      </c>
      <c r="B159" s="1" t="s">
        <v>362</v>
      </c>
      <c r="C159" s="1">
        <v>2014</v>
      </c>
      <c r="D159" s="2" t="s">
        <v>6</v>
      </c>
      <c r="E159" s="2" t="s">
        <v>310</v>
      </c>
      <c r="F159" s="1">
        <v>33.434338816799098</v>
      </c>
    </row>
    <row r="160" spans="1:6" ht="13">
      <c r="A160" s="2" t="s">
        <v>30</v>
      </c>
      <c r="B160" s="1" t="s">
        <v>363</v>
      </c>
      <c r="C160" s="1">
        <v>2014</v>
      </c>
      <c r="D160" s="2" t="s">
        <v>6</v>
      </c>
      <c r="E160" s="2" t="s">
        <v>310</v>
      </c>
      <c r="F160" s="1">
        <v>27.002426043292598</v>
      </c>
    </row>
    <row r="161" spans="1:6" ht="13">
      <c r="A161" s="2" t="s">
        <v>31</v>
      </c>
      <c r="B161" s="1" t="s">
        <v>364</v>
      </c>
      <c r="C161" s="1">
        <v>2014</v>
      </c>
      <c r="D161" s="2" t="s">
        <v>6</v>
      </c>
      <c r="E161" s="2" t="s">
        <v>310</v>
      </c>
      <c r="F161" s="1">
        <v>30.547604368504501</v>
      </c>
    </row>
    <row r="162" spans="1:6" ht="13">
      <c r="A162" s="2" t="s">
        <v>32</v>
      </c>
      <c r="B162" s="1" t="s">
        <v>365</v>
      </c>
      <c r="C162" s="1">
        <v>2014</v>
      </c>
      <c r="D162" s="2" t="s">
        <v>6</v>
      </c>
      <c r="E162" s="2" t="s">
        <v>310</v>
      </c>
      <c r="F162" s="1">
        <v>20.648804483972299</v>
      </c>
    </row>
    <row r="163" spans="1:6" ht="13">
      <c r="A163" s="2" t="s">
        <v>33</v>
      </c>
      <c r="B163" s="1" t="s">
        <v>366</v>
      </c>
      <c r="C163" s="1">
        <v>2014</v>
      </c>
      <c r="D163" s="2" t="s">
        <v>6</v>
      </c>
      <c r="E163" s="2" t="s">
        <v>310</v>
      </c>
      <c r="F163" s="1">
        <v>20.782023657100403</v>
      </c>
    </row>
    <row r="164" spans="1:6" ht="13">
      <c r="A164" s="2" t="s">
        <v>34</v>
      </c>
      <c r="B164" s="1" t="s">
        <v>367</v>
      </c>
      <c r="C164" s="1">
        <v>2014</v>
      </c>
      <c r="D164" s="2" t="s">
        <v>6</v>
      </c>
      <c r="E164" s="2" t="s">
        <v>310</v>
      </c>
      <c r="F164" s="1">
        <v>29.111738590552701</v>
      </c>
    </row>
    <row r="165" spans="1:6" ht="13">
      <c r="A165" s="2" t="s">
        <v>35</v>
      </c>
      <c r="B165" s="1" t="s">
        <v>368</v>
      </c>
      <c r="C165" s="1">
        <v>2014</v>
      </c>
      <c r="D165" s="2" t="s">
        <v>6</v>
      </c>
      <c r="E165" s="2" t="s">
        <v>310</v>
      </c>
      <c r="F165" s="1">
        <v>25.809005903792599</v>
      </c>
    </row>
    <row r="166" spans="1:6" ht="13">
      <c r="A166" s="2" t="s">
        <v>3</v>
      </c>
      <c r="B166" s="1" t="s">
        <v>336</v>
      </c>
      <c r="C166" s="1">
        <v>2014</v>
      </c>
      <c r="D166" s="2" t="s">
        <v>6</v>
      </c>
      <c r="E166" s="2" t="s">
        <v>310</v>
      </c>
      <c r="F166" s="1">
        <v>26.812068238977499</v>
      </c>
    </row>
    <row r="167" spans="1:6" ht="13">
      <c r="A167" s="2" t="s">
        <v>4</v>
      </c>
      <c r="B167" s="1" t="s">
        <v>337</v>
      </c>
      <c r="C167" s="1">
        <v>2015</v>
      </c>
      <c r="D167" s="2" t="s">
        <v>6</v>
      </c>
      <c r="E167" s="2" t="s">
        <v>310</v>
      </c>
      <c r="F167" s="1">
        <v>31.3877276503712</v>
      </c>
    </row>
    <row r="168" spans="1:6" ht="13">
      <c r="A168" s="2" t="s">
        <v>5</v>
      </c>
      <c r="B168" s="1" t="s">
        <v>338</v>
      </c>
      <c r="C168" s="1">
        <v>2015</v>
      </c>
      <c r="D168" s="2" t="s">
        <v>6</v>
      </c>
      <c r="E168" s="2" t="s">
        <v>310</v>
      </c>
      <c r="F168" s="1">
        <v>30.818219241107098</v>
      </c>
    </row>
    <row r="169" spans="1:6" ht="13">
      <c r="A169" s="2" t="s">
        <v>6</v>
      </c>
      <c r="B169" s="1" t="s">
        <v>339</v>
      </c>
      <c r="C169" s="1">
        <v>2015</v>
      </c>
      <c r="D169" s="2" t="s">
        <v>6</v>
      </c>
      <c r="E169" s="2" t="s">
        <v>310</v>
      </c>
      <c r="F169" s="1">
        <v>28.812903225806501</v>
      </c>
    </row>
    <row r="170" spans="1:6" ht="13">
      <c r="A170" s="2" t="s">
        <v>7</v>
      </c>
      <c r="B170" s="1" t="s">
        <v>340</v>
      </c>
      <c r="C170" s="1">
        <v>2015</v>
      </c>
      <c r="D170" s="2" t="s">
        <v>6</v>
      </c>
      <c r="E170" s="2" t="s">
        <v>310</v>
      </c>
      <c r="F170" s="1">
        <v>26.949921135646697</v>
      </c>
    </row>
    <row r="171" spans="1:6" ht="13">
      <c r="A171" s="2" t="s">
        <v>10</v>
      </c>
      <c r="B171" s="1" t="s">
        <v>343</v>
      </c>
      <c r="C171" s="1">
        <v>2015</v>
      </c>
      <c r="D171" s="2" t="s">
        <v>6</v>
      </c>
      <c r="E171" s="2" t="s">
        <v>310</v>
      </c>
      <c r="F171" s="1">
        <v>13.400287702295799</v>
      </c>
    </row>
    <row r="172" spans="1:6" ht="13">
      <c r="A172" s="2" t="s">
        <v>11</v>
      </c>
      <c r="B172" s="1" t="s">
        <v>344</v>
      </c>
      <c r="C172" s="1">
        <v>2015</v>
      </c>
      <c r="D172" s="2" t="s">
        <v>6</v>
      </c>
      <c r="E172" s="2" t="s">
        <v>310</v>
      </c>
      <c r="F172" s="1">
        <v>31.810630803385997</v>
      </c>
    </row>
    <row r="173" spans="1:6" ht="13">
      <c r="A173" s="2" t="s">
        <v>12</v>
      </c>
      <c r="B173" s="1" t="s">
        <v>345</v>
      </c>
      <c r="C173" s="1">
        <v>2015</v>
      </c>
      <c r="D173" s="2" t="s">
        <v>6</v>
      </c>
      <c r="E173" s="2" t="s">
        <v>310</v>
      </c>
      <c r="F173" s="1">
        <v>59.174031286423002</v>
      </c>
    </row>
    <row r="174" spans="1:6" ht="13">
      <c r="A174" s="2" t="s">
        <v>8</v>
      </c>
      <c r="B174" s="1" t="s">
        <v>341</v>
      </c>
      <c r="C174" s="1">
        <v>2015</v>
      </c>
      <c r="D174" s="2" t="s">
        <v>6</v>
      </c>
      <c r="E174" s="2" t="s">
        <v>310</v>
      </c>
      <c r="F174" s="1">
        <v>29.889035840579297</v>
      </c>
    </row>
    <row r="175" spans="1:6" ht="13">
      <c r="A175" s="2" t="s">
        <v>9</v>
      </c>
      <c r="B175" s="1" t="s">
        <v>342</v>
      </c>
      <c r="C175" s="1">
        <v>2015</v>
      </c>
      <c r="D175" s="2" t="s">
        <v>6</v>
      </c>
      <c r="E175" s="2" t="s">
        <v>310</v>
      </c>
      <c r="F175" s="1">
        <v>28.413690628682698</v>
      </c>
    </row>
    <row r="176" spans="1:6" ht="13">
      <c r="A176" s="2" t="s">
        <v>13</v>
      </c>
      <c r="B176" s="1" t="s">
        <v>346</v>
      </c>
      <c r="C176" s="1">
        <v>2015</v>
      </c>
      <c r="D176" s="2" t="s">
        <v>6</v>
      </c>
      <c r="E176" s="2" t="s">
        <v>310</v>
      </c>
      <c r="F176" s="1">
        <v>24.860192146178601</v>
      </c>
    </row>
    <row r="177" spans="1:6" ht="13">
      <c r="A177" s="2" t="s">
        <v>14</v>
      </c>
      <c r="B177" s="1" t="s">
        <v>347</v>
      </c>
      <c r="C177" s="1">
        <v>2015</v>
      </c>
      <c r="D177" s="2" t="s">
        <v>6</v>
      </c>
      <c r="E177" s="2" t="s">
        <v>310</v>
      </c>
      <c r="F177" s="1">
        <v>18.9591361233085</v>
      </c>
    </row>
    <row r="178" spans="1:6" ht="13">
      <c r="A178" s="2" t="s">
        <v>15</v>
      </c>
      <c r="B178" s="1" t="s">
        <v>348</v>
      </c>
      <c r="C178" s="1">
        <v>2015</v>
      </c>
      <c r="D178" s="2" t="s">
        <v>6</v>
      </c>
      <c r="E178" s="2" t="s">
        <v>310</v>
      </c>
      <c r="F178" s="1">
        <v>16.631345872215402</v>
      </c>
    </row>
    <row r="179" spans="1:6" ht="13">
      <c r="A179" s="2" t="s">
        <v>16</v>
      </c>
      <c r="B179" s="1" t="s">
        <v>349</v>
      </c>
      <c r="C179" s="1">
        <v>2015</v>
      </c>
      <c r="D179" s="2" t="s">
        <v>6</v>
      </c>
      <c r="E179" s="2" t="s">
        <v>310</v>
      </c>
      <c r="F179" s="1">
        <v>30.117848473066701</v>
      </c>
    </row>
    <row r="180" spans="1:6" ht="13">
      <c r="A180" s="2" t="s">
        <v>17</v>
      </c>
      <c r="B180" s="1" t="s">
        <v>350</v>
      </c>
      <c r="C180" s="1">
        <v>2015</v>
      </c>
      <c r="D180" s="2" t="s">
        <v>6</v>
      </c>
      <c r="E180" s="2" t="s">
        <v>310</v>
      </c>
      <c r="F180" s="1">
        <v>26.6524539733689</v>
      </c>
    </row>
    <row r="181" spans="1:6" ht="13">
      <c r="A181" s="2" t="s">
        <v>18</v>
      </c>
      <c r="B181" s="1" t="s">
        <v>351</v>
      </c>
      <c r="C181" s="1">
        <v>2015</v>
      </c>
      <c r="D181" s="2" t="s">
        <v>6</v>
      </c>
      <c r="E181" s="2" t="s">
        <v>310</v>
      </c>
      <c r="F181" s="1">
        <v>23.282504786544798</v>
      </c>
    </row>
    <row r="182" spans="1:6" ht="13">
      <c r="A182" s="2" t="s">
        <v>19</v>
      </c>
      <c r="B182" s="1" t="s">
        <v>352</v>
      </c>
      <c r="C182" s="1">
        <v>2015</v>
      </c>
      <c r="D182" s="2" t="s">
        <v>6</v>
      </c>
      <c r="E182" s="2" t="s">
        <v>310</v>
      </c>
      <c r="F182" s="1">
        <v>20.7284844983859</v>
      </c>
    </row>
    <row r="183" spans="1:6" ht="13">
      <c r="A183" s="2" t="s">
        <v>20</v>
      </c>
      <c r="B183" s="1" t="s">
        <v>353</v>
      </c>
      <c r="C183" s="1">
        <v>2015</v>
      </c>
      <c r="D183" s="2" t="s">
        <v>6</v>
      </c>
      <c r="E183" s="2" t="s">
        <v>310</v>
      </c>
      <c r="F183" s="1">
        <v>27.626378698566299</v>
      </c>
    </row>
    <row r="184" spans="1:6" ht="13">
      <c r="A184" s="2" t="s">
        <v>21</v>
      </c>
      <c r="B184" s="1" t="s">
        <v>354</v>
      </c>
      <c r="C184" s="1">
        <v>2015</v>
      </c>
      <c r="D184" s="2" t="s">
        <v>6</v>
      </c>
      <c r="E184" s="2" t="s">
        <v>310</v>
      </c>
      <c r="F184" s="1">
        <v>25.6305652532068</v>
      </c>
    </row>
    <row r="185" spans="1:6" ht="13">
      <c r="A185" s="2" t="s">
        <v>22</v>
      </c>
      <c r="B185" s="1" t="s">
        <v>355</v>
      </c>
      <c r="C185" s="1">
        <v>2015</v>
      </c>
      <c r="D185" s="2" t="s">
        <v>6</v>
      </c>
      <c r="E185" s="2" t="s">
        <v>310</v>
      </c>
      <c r="F185" s="1">
        <v>34.071390835705898</v>
      </c>
    </row>
    <row r="186" spans="1:6" ht="13">
      <c r="A186" s="2" t="s">
        <v>23</v>
      </c>
      <c r="B186" s="1" t="s">
        <v>356</v>
      </c>
      <c r="C186" s="1">
        <v>2015</v>
      </c>
      <c r="D186" s="2" t="s">
        <v>6</v>
      </c>
      <c r="E186" s="2" t="s">
        <v>310</v>
      </c>
      <c r="F186" s="1">
        <v>16.495042921328601</v>
      </c>
    </row>
    <row r="187" spans="1:6" ht="13">
      <c r="A187" s="2" t="s">
        <v>24</v>
      </c>
      <c r="B187" s="1" t="s">
        <v>357</v>
      </c>
      <c r="C187" s="1">
        <v>2015</v>
      </c>
      <c r="D187" s="2" t="s">
        <v>6</v>
      </c>
      <c r="E187" s="2" t="s">
        <v>310</v>
      </c>
      <c r="F187" s="1">
        <v>31.176188231017001</v>
      </c>
    </row>
    <row r="188" spans="1:6" ht="13">
      <c r="A188" s="2" t="s">
        <v>25</v>
      </c>
      <c r="B188" s="1" t="s">
        <v>358</v>
      </c>
      <c r="C188" s="1">
        <v>2015</v>
      </c>
      <c r="D188" s="2" t="s">
        <v>6</v>
      </c>
      <c r="E188" s="2" t="s">
        <v>310</v>
      </c>
      <c r="F188" s="1">
        <v>29.154818056430599</v>
      </c>
    </row>
    <row r="189" spans="1:6" ht="13">
      <c r="A189" s="2" t="s">
        <v>26</v>
      </c>
      <c r="B189" s="1" t="s">
        <v>359</v>
      </c>
      <c r="C189" s="1">
        <v>2015</v>
      </c>
      <c r="D189" s="2" t="s">
        <v>6</v>
      </c>
      <c r="E189" s="2" t="s">
        <v>310</v>
      </c>
      <c r="F189" s="1">
        <v>19.7946231920256</v>
      </c>
    </row>
    <row r="190" spans="1:6" ht="13">
      <c r="A190" s="2" t="s">
        <v>27</v>
      </c>
      <c r="B190" s="1" t="s">
        <v>360</v>
      </c>
      <c r="C190" s="1">
        <v>2015</v>
      </c>
      <c r="D190" s="2" t="s">
        <v>6</v>
      </c>
      <c r="E190" s="2" t="s">
        <v>310</v>
      </c>
      <c r="F190" s="1">
        <v>24.596425840662299</v>
      </c>
    </row>
    <row r="191" spans="1:6" ht="13">
      <c r="A191" s="2" t="s">
        <v>28</v>
      </c>
      <c r="B191" s="1" t="s">
        <v>361</v>
      </c>
      <c r="C191" s="1">
        <v>2015</v>
      </c>
      <c r="D191" s="2" t="s">
        <v>6</v>
      </c>
      <c r="E191" s="2" t="s">
        <v>310</v>
      </c>
      <c r="F191" s="1">
        <v>36.4097381717961</v>
      </c>
    </row>
    <row r="192" spans="1:6" ht="13">
      <c r="A192" s="2" t="s">
        <v>29</v>
      </c>
      <c r="B192" s="1" t="s">
        <v>362</v>
      </c>
      <c r="C192" s="1">
        <v>2015</v>
      </c>
      <c r="D192" s="2" t="s">
        <v>6</v>
      </c>
      <c r="E192" s="2" t="s">
        <v>310</v>
      </c>
      <c r="F192" s="1">
        <v>34.259955408068002</v>
      </c>
    </row>
    <row r="193" spans="1:6" ht="13">
      <c r="A193" s="2" t="s">
        <v>30</v>
      </c>
      <c r="B193" s="1" t="s">
        <v>363</v>
      </c>
      <c r="C193" s="1">
        <v>2015</v>
      </c>
      <c r="D193" s="2" t="s">
        <v>6</v>
      </c>
      <c r="E193" s="2" t="s">
        <v>310</v>
      </c>
      <c r="F193" s="1">
        <v>27.609757199492503</v>
      </c>
    </row>
    <row r="194" spans="1:6" ht="13">
      <c r="A194" s="2" t="s">
        <v>31</v>
      </c>
      <c r="B194" s="1" t="s">
        <v>364</v>
      </c>
      <c r="C194" s="1">
        <v>2015</v>
      </c>
      <c r="D194" s="2" t="s">
        <v>6</v>
      </c>
      <c r="E194" s="2" t="s">
        <v>310</v>
      </c>
      <c r="F194" s="1">
        <v>31.230985223984796</v>
      </c>
    </row>
    <row r="195" spans="1:6" ht="13">
      <c r="A195" s="2" t="s">
        <v>32</v>
      </c>
      <c r="B195" s="1" t="s">
        <v>365</v>
      </c>
      <c r="C195" s="1">
        <v>2015</v>
      </c>
      <c r="D195" s="2" t="s">
        <v>6</v>
      </c>
      <c r="E195" s="2" t="s">
        <v>310</v>
      </c>
      <c r="F195" s="1">
        <v>22.265955235257401</v>
      </c>
    </row>
    <row r="196" spans="1:6" ht="13">
      <c r="A196" s="2" t="s">
        <v>33</v>
      </c>
      <c r="B196" s="1" t="s">
        <v>366</v>
      </c>
      <c r="C196" s="1">
        <v>2015</v>
      </c>
      <c r="D196" s="2" t="s">
        <v>6</v>
      </c>
      <c r="E196" s="2" t="s">
        <v>310</v>
      </c>
      <c r="F196" s="1">
        <v>21.603307179227098</v>
      </c>
    </row>
    <row r="197" spans="1:6" ht="13">
      <c r="A197" s="2" t="s">
        <v>34</v>
      </c>
      <c r="B197" s="1" t="s">
        <v>367</v>
      </c>
      <c r="C197" s="1">
        <v>2015</v>
      </c>
      <c r="D197" s="2" t="s">
        <v>6</v>
      </c>
      <c r="E197" s="2" t="s">
        <v>310</v>
      </c>
      <c r="F197" s="1">
        <v>29.9222354249566</v>
      </c>
    </row>
    <row r="198" spans="1:6" ht="13">
      <c r="A198" s="2" t="s">
        <v>35</v>
      </c>
      <c r="B198" s="1" t="s">
        <v>368</v>
      </c>
      <c r="C198" s="1">
        <v>2015</v>
      </c>
      <c r="D198" s="2" t="s">
        <v>6</v>
      </c>
      <c r="E198" s="2" t="s">
        <v>310</v>
      </c>
      <c r="F198" s="1">
        <v>27.231046721359199</v>
      </c>
    </row>
    <row r="199" spans="1:6" ht="13">
      <c r="A199" s="2" t="s">
        <v>3</v>
      </c>
      <c r="B199" s="1" t="s">
        <v>336</v>
      </c>
      <c r="C199" s="1">
        <v>2015</v>
      </c>
      <c r="D199" s="2" t="s">
        <v>6</v>
      </c>
      <c r="E199" s="2" t="s">
        <v>310</v>
      </c>
      <c r="F199" s="1">
        <v>27.741646190833603</v>
      </c>
    </row>
    <row r="200" spans="1:6" ht="13">
      <c r="A200" s="2" t="s">
        <v>4</v>
      </c>
      <c r="B200" s="1" t="s">
        <v>337</v>
      </c>
      <c r="C200" s="1">
        <v>2016</v>
      </c>
      <c r="D200" s="2" t="s">
        <v>6</v>
      </c>
      <c r="E200" s="2" t="s">
        <v>310</v>
      </c>
      <c r="F200" s="1">
        <v>33.203981778302698</v>
      </c>
    </row>
    <row r="201" spans="1:6" ht="13">
      <c r="A201" s="2" t="s">
        <v>5</v>
      </c>
      <c r="B201" s="1" t="s">
        <v>338</v>
      </c>
      <c r="C201" s="1">
        <v>2016</v>
      </c>
      <c r="D201" s="2" t="s">
        <v>6</v>
      </c>
      <c r="E201" s="2" t="s">
        <v>310</v>
      </c>
      <c r="F201" s="1">
        <v>31.490717836772802</v>
      </c>
    </row>
    <row r="202" spans="1:6" ht="13">
      <c r="A202" s="2" t="s">
        <v>6</v>
      </c>
      <c r="B202" s="1" t="s">
        <v>339</v>
      </c>
      <c r="C202" s="1">
        <v>2016</v>
      </c>
      <c r="D202" s="2" t="s">
        <v>6</v>
      </c>
      <c r="E202" s="2" t="s">
        <v>310</v>
      </c>
      <c r="F202" s="1">
        <v>29.268448568981597</v>
      </c>
    </row>
    <row r="203" spans="1:6" ht="13">
      <c r="A203" s="2" t="s">
        <v>7</v>
      </c>
      <c r="B203" s="1" t="s">
        <v>340</v>
      </c>
      <c r="C203" s="1">
        <v>2016</v>
      </c>
      <c r="D203" s="2" t="s">
        <v>6</v>
      </c>
      <c r="E203" s="2" t="s">
        <v>310</v>
      </c>
      <c r="F203" s="1">
        <v>27.1918204743261</v>
      </c>
    </row>
    <row r="204" spans="1:6" ht="13">
      <c r="A204" s="2" t="s">
        <v>10</v>
      </c>
      <c r="B204" s="1" t="s">
        <v>343</v>
      </c>
      <c r="C204" s="1">
        <v>2016</v>
      </c>
      <c r="D204" s="2" t="s">
        <v>6</v>
      </c>
      <c r="E204" s="2" t="s">
        <v>310</v>
      </c>
      <c r="F204" s="1">
        <v>13.695073849456399</v>
      </c>
    </row>
    <row r="205" spans="1:6" ht="13">
      <c r="A205" s="2" t="s">
        <v>11</v>
      </c>
      <c r="B205" s="1" t="s">
        <v>344</v>
      </c>
      <c r="C205" s="1">
        <v>2016</v>
      </c>
      <c r="D205" s="2" t="s">
        <v>6</v>
      </c>
      <c r="E205" s="2" t="s">
        <v>310</v>
      </c>
      <c r="F205" s="1">
        <v>33.092598956703704</v>
      </c>
    </row>
    <row r="206" spans="1:6" ht="13">
      <c r="A206" s="2" t="s">
        <v>12</v>
      </c>
      <c r="B206" s="1" t="s">
        <v>345</v>
      </c>
      <c r="C206" s="1">
        <v>2016</v>
      </c>
      <c r="D206" s="2" t="s">
        <v>6</v>
      </c>
      <c r="E206" s="2" t="s">
        <v>310</v>
      </c>
      <c r="F206" s="1">
        <v>62.433291216407206</v>
      </c>
    </row>
    <row r="207" spans="1:6" ht="13">
      <c r="A207" s="2" t="s">
        <v>8</v>
      </c>
      <c r="B207" s="1" t="s">
        <v>341</v>
      </c>
      <c r="C207" s="1">
        <v>2016</v>
      </c>
      <c r="D207" s="2" t="s">
        <v>6</v>
      </c>
      <c r="E207" s="2" t="s">
        <v>310</v>
      </c>
      <c r="F207" s="1">
        <v>30.568245073374602</v>
      </c>
    </row>
    <row r="208" spans="1:6" ht="13">
      <c r="A208" s="2" t="s">
        <v>9</v>
      </c>
      <c r="B208" s="1" t="s">
        <v>342</v>
      </c>
      <c r="C208" s="1">
        <v>2016</v>
      </c>
      <c r="D208" s="2" t="s">
        <v>6</v>
      </c>
      <c r="E208" s="2" t="s">
        <v>310</v>
      </c>
      <c r="F208" s="1">
        <v>27.656486703244898</v>
      </c>
    </row>
    <row r="209" spans="1:6" ht="13">
      <c r="A209" s="2" t="s">
        <v>13</v>
      </c>
      <c r="B209" s="1" t="s">
        <v>346</v>
      </c>
      <c r="C209" s="1">
        <v>2016</v>
      </c>
      <c r="D209" s="2" t="s">
        <v>6</v>
      </c>
      <c r="E209" s="2" t="s">
        <v>310</v>
      </c>
      <c r="F209" s="1">
        <v>25.575888710846201</v>
      </c>
    </row>
    <row r="210" spans="1:6" ht="13">
      <c r="A210" s="2" t="s">
        <v>14</v>
      </c>
      <c r="B210" s="1" t="s">
        <v>347</v>
      </c>
      <c r="C210" s="1">
        <v>2016</v>
      </c>
      <c r="D210" s="2" t="s">
        <v>6</v>
      </c>
      <c r="E210" s="2" t="s">
        <v>310</v>
      </c>
      <c r="F210" s="1">
        <v>20.728550763206101</v>
      </c>
    </row>
    <row r="211" spans="1:6" ht="13">
      <c r="A211" s="2" t="s">
        <v>15</v>
      </c>
      <c r="B211" s="1" t="s">
        <v>348</v>
      </c>
      <c r="C211" s="1">
        <v>2016</v>
      </c>
      <c r="D211" s="2" t="s">
        <v>6</v>
      </c>
      <c r="E211" s="2" t="s">
        <v>310</v>
      </c>
      <c r="F211" s="1">
        <v>17.4410411364235</v>
      </c>
    </row>
    <row r="212" spans="1:6" ht="13">
      <c r="A212" s="2" t="s">
        <v>16</v>
      </c>
      <c r="B212" s="1" t="s">
        <v>349</v>
      </c>
      <c r="C212" s="1">
        <v>2016</v>
      </c>
      <c r="D212" s="2" t="s">
        <v>6</v>
      </c>
      <c r="E212" s="2" t="s">
        <v>310</v>
      </c>
      <c r="F212" s="1">
        <v>31.3893799237362</v>
      </c>
    </row>
    <row r="213" spans="1:6" ht="13">
      <c r="A213" s="2" t="s">
        <v>17</v>
      </c>
      <c r="B213" s="1" t="s">
        <v>350</v>
      </c>
      <c r="C213" s="1">
        <v>2016</v>
      </c>
      <c r="D213" s="2" t="s">
        <v>6</v>
      </c>
      <c r="E213" s="2" t="s">
        <v>310</v>
      </c>
      <c r="F213" s="1">
        <v>26.761229314420799</v>
      </c>
    </row>
    <row r="214" spans="1:6" ht="13">
      <c r="A214" s="2" t="s">
        <v>18</v>
      </c>
      <c r="B214" s="1" t="s">
        <v>351</v>
      </c>
      <c r="C214" s="1">
        <v>2016</v>
      </c>
      <c r="D214" s="2" t="s">
        <v>6</v>
      </c>
      <c r="E214" s="2" t="s">
        <v>310</v>
      </c>
      <c r="F214" s="1">
        <v>24.299262357832099</v>
      </c>
    </row>
    <row r="215" spans="1:6" ht="13">
      <c r="A215" s="2" t="s">
        <v>19</v>
      </c>
      <c r="B215" s="1" t="s">
        <v>352</v>
      </c>
      <c r="C215" s="1">
        <v>2016</v>
      </c>
      <c r="D215" s="2" t="s">
        <v>6</v>
      </c>
      <c r="E215" s="2" t="s">
        <v>310</v>
      </c>
      <c r="F215" s="1">
        <v>20.9180221813283</v>
      </c>
    </row>
    <row r="216" spans="1:6" ht="13">
      <c r="A216" s="2" t="s">
        <v>20</v>
      </c>
      <c r="B216" s="1" t="s">
        <v>353</v>
      </c>
      <c r="C216" s="1">
        <v>2016</v>
      </c>
      <c r="D216" s="2" t="s">
        <v>6</v>
      </c>
      <c r="E216" s="2" t="s">
        <v>310</v>
      </c>
      <c r="F216" s="1">
        <v>29.170599424100601</v>
      </c>
    </row>
    <row r="217" spans="1:6" ht="13">
      <c r="A217" s="2" t="s">
        <v>21</v>
      </c>
      <c r="B217" s="1" t="s">
        <v>354</v>
      </c>
      <c r="C217" s="1">
        <v>2016</v>
      </c>
      <c r="D217" s="2" t="s">
        <v>6</v>
      </c>
      <c r="E217" s="2" t="s">
        <v>310</v>
      </c>
      <c r="F217" s="1">
        <v>26.2871994193261</v>
      </c>
    </row>
    <row r="218" spans="1:6" ht="13">
      <c r="A218" s="2" t="s">
        <v>22</v>
      </c>
      <c r="B218" s="1" t="s">
        <v>355</v>
      </c>
      <c r="C218" s="1">
        <v>2016</v>
      </c>
      <c r="D218" s="2" t="s">
        <v>6</v>
      </c>
      <c r="E218" s="2" t="s">
        <v>310</v>
      </c>
      <c r="F218" s="1">
        <v>34.950328002477399</v>
      </c>
    </row>
    <row r="219" spans="1:6" ht="13">
      <c r="A219" s="2" t="s">
        <v>23</v>
      </c>
      <c r="B219" s="1" t="s">
        <v>356</v>
      </c>
      <c r="C219" s="1">
        <v>2016</v>
      </c>
      <c r="D219" s="2" t="s">
        <v>6</v>
      </c>
      <c r="E219" s="2" t="s">
        <v>310</v>
      </c>
      <c r="F219" s="1">
        <v>16.129848601285801</v>
      </c>
    </row>
    <row r="220" spans="1:6" ht="13">
      <c r="A220" s="2" t="s">
        <v>24</v>
      </c>
      <c r="B220" s="1" t="s">
        <v>357</v>
      </c>
      <c r="C220" s="1">
        <v>2016</v>
      </c>
      <c r="D220" s="2" t="s">
        <v>6</v>
      </c>
      <c r="E220" s="2" t="s">
        <v>310</v>
      </c>
      <c r="F220" s="1">
        <v>32.6525183927561</v>
      </c>
    </row>
    <row r="221" spans="1:6" ht="13">
      <c r="A221" s="2" t="s">
        <v>25</v>
      </c>
      <c r="B221" s="1" t="s">
        <v>358</v>
      </c>
      <c r="C221" s="1">
        <v>2016</v>
      </c>
      <c r="D221" s="2" t="s">
        <v>6</v>
      </c>
      <c r="E221" s="2" t="s">
        <v>310</v>
      </c>
      <c r="F221" s="1">
        <v>30.053550053550097</v>
      </c>
    </row>
    <row r="222" spans="1:6" ht="13">
      <c r="A222" s="2" t="s">
        <v>26</v>
      </c>
      <c r="B222" s="1" t="s">
        <v>359</v>
      </c>
      <c r="C222" s="1">
        <v>2016</v>
      </c>
      <c r="D222" s="2" t="s">
        <v>6</v>
      </c>
      <c r="E222" s="2" t="s">
        <v>310</v>
      </c>
      <c r="F222" s="1">
        <v>19.936964421912201</v>
      </c>
    </row>
    <row r="223" spans="1:6" ht="13">
      <c r="A223" s="2" t="s">
        <v>27</v>
      </c>
      <c r="B223" s="1" t="s">
        <v>360</v>
      </c>
      <c r="C223" s="1">
        <v>2016</v>
      </c>
      <c r="D223" s="2" t="s">
        <v>6</v>
      </c>
      <c r="E223" s="2" t="s">
        <v>310</v>
      </c>
      <c r="F223" s="1">
        <v>25.192384105960304</v>
      </c>
    </row>
    <row r="224" spans="1:6" ht="13">
      <c r="A224" s="2" t="s">
        <v>28</v>
      </c>
      <c r="B224" s="1" t="s">
        <v>361</v>
      </c>
      <c r="C224" s="1">
        <v>2016</v>
      </c>
      <c r="D224" s="2" t="s">
        <v>6</v>
      </c>
      <c r="E224" s="2" t="s">
        <v>310</v>
      </c>
      <c r="F224" s="1">
        <v>37.458752920079803</v>
      </c>
    </row>
    <row r="225" spans="1:6" ht="13">
      <c r="A225" s="2" t="s">
        <v>29</v>
      </c>
      <c r="B225" s="1" t="s">
        <v>362</v>
      </c>
      <c r="C225" s="1">
        <v>2016</v>
      </c>
      <c r="D225" s="2" t="s">
        <v>6</v>
      </c>
      <c r="E225" s="2" t="s">
        <v>310</v>
      </c>
      <c r="F225" s="1">
        <v>34.625727072236501</v>
      </c>
    </row>
    <row r="226" spans="1:6" ht="13">
      <c r="A226" s="2" t="s">
        <v>30</v>
      </c>
      <c r="B226" s="1" t="s">
        <v>363</v>
      </c>
      <c r="C226" s="1">
        <v>2016</v>
      </c>
      <c r="D226" s="2" t="s">
        <v>6</v>
      </c>
      <c r="E226" s="2" t="s">
        <v>310</v>
      </c>
      <c r="F226" s="1">
        <v>27.2281828485077</v>
      </c>
    </row>
    <row r="227" spans="1:6" ht="13">
      <c r="A227" s="2" t="s">
        <v>31</v>
      </c>
      <c r="B227" s="1" t="s">
        <v>364</v>
      </c>
      <c r="C227" s="1">
        <v>2016</v>
      </c>
      <c r="D227" s="2" t="s">
        <v>6</v>
      </c>
      <c r="E227" s="2" t="s">
        <v>310</v>
      </c>
      <c r="F227" s="1">
        <v>31.542339016962202</v>
      </c>
    </row>
    <row r="228" spans="1:6" ht="13">
      <c r="A228" s="2" t="s">
        <v>32</v>
      </c>
      <c r="B228" s="1" t="s">
        <v>365</v>
      </c>
      <c r="C228" s="1">
        <v>2016</v>
      </c>
      <c r="D228" s="2" t="s">
        <v>6</v>
      </c>
      <c r="E228" s="2" t="s">
        <v>310</v>
      </c>
      <c r="F228" s="1">
        <v>23.324780386464798</v>
      </c>
    </row>
    <row r="229" spans="1:6" ht="13">
      <c r="A229" s="2" t="s">
        <v>33</v>
      </c>
      <c r="B229" s="1" t="s">
        <v>366</v>
      </c>
      <c r="C229" s="1">
        <v>2016</v>
      </c>
      <c r="D229" s="2" t="s">
        <v>6</v>
      </c>
      <c r="E229" s="2" t="s">
        <v>310</v>
      </c>
      <c r="F229" s="1">
        <v>21.787290660341899</v>
      </c>
    </row>
    <row r="230" spans="1:6" ht="13">
      <c r="A230" s="2" t="s">
        <v>34</v>
      </c>
      <c r="B230" s="1" t="s">
        <v>367</v>
      </c>
      <c r="C230" s="1">
        <v>2016</v>
      </c>
      <c r="D230" s="2" t="s">
        <v>6</v>
      </c>
      <c r="E230" s="2" t="s">
        <v>310</v>
      </c>
      <c r="F230" s="1">
        <v>30.1000257124672</v>
      </c>
    </row>
    <row r="231" spans="1:6" ht="13">
      <c r="A231" s="2" t="s">
        <v>35</v>
      </c>
      <c r="B231" s="1" t="s">
        <v>368</v>
      </c>
      <c r="C231" s="1">
        <v>2016</v>
      </c>
      <c r="D231" s="2" t="s">
        <v>6</v>
      </c>
      <c r="E231" s="2" t="s">
        <v>310</v>
      </c>
      <c r="F231" s="1">
        <v>27.901473468245801</v>
      </c>
    </row>
    <row r="232" spans="1:6" ht="13">
      <c r="A232" s="2" t="s">
        <v>3</v>
      </c>
      <c r="B232" s="1" t="s">
        <v>336</v>
      </c>
      <c r="C232" s="1">
        <v>2016</v>
      </c>
      <c r="D232" s="2" t="s">
        <v>6</v>
      </c>
      <c r="E232" s="2" t="s">
        <v>310</v>
      </c>
      <c r="F232" s="1">
        <v>28.584433259378201</v>
      </c>
    </row>
    <row r="233" spans="1:6" ht="13">
      <c r="A233" s="2" t="s">
        <v>4</v>
      </c>
      <c r="B233" s="1" t="s">
        <v>337</v>
      </c>
      <c r="C233" s="1">
        <v>2017</v>
      </c>
      <c r="D233" s="2" t="s">
        <v>6</v>
      </c>
      <c r="E233" s="2" t="s">
        <v>310</v>
      </c>
      <c r="F233" s="1">
        <v>33.729202376502997</v>
      </c>
    </row>
    <row r="234" spans="1:6" ht="13">
      <c r="A234" s="2" t="s">
        <v>5</v>
      </c>
      <c r="B234" s="1" t="s">
        <v>338</v>
      </c>
      <c r="C234" s="1">
        <v>2017</v>
      </c>
      <c r="D234" s="2" t="s">
        <v>6</v>
      </c>
      <c r="E234" s="2" t="s">
        <v>310</v>
      </c>
      <c r="F234" s="1">
        <v>32.5095458911862</v>
      </c>
    </row>
    <row r="235" spans="1:6" ht="13">
      <c r="A235" s="2" t="s">
        <v>6</v>
      </c>
      <c r="B235" s="1" t="s">
        <v>339</v>
      </c>
      <c r="C235" s="1">
        <v>2017</v>
      </c>
      <c r="D235" s="2" t="s">
        <v>6</v>
      </c>
      <c r="E235" s="2" t="s">
        <v>310</v>
      </c>
      <c r="F235" s="1">
        <v>29.473312213653703</v>
      </c>
    </row>
    <row r="236" spans="1:6" ht="13">
      <c r="A236" s="2" t="s">
        <v>7</v>
      </c>
      <c r="B236" s="1" t="s">
        <v>340</v>
      </c>
      <c r="C236" s="1">
        <v>2017</v>
      </c>
      <c r="D236" s="2" t="s">
        <v>6</v>
      </c>
      <c r="E236" s="2" t="s">
        <v>310</v>
      </c>
      <c r="F236" s="1">
        <v>26.982355129937503</v>
      </c>
    </row>
    <row r="237" spans="1:6" ht="13">
      <c r="A237" s="2" t="s">
        <v>10</v>
      </c>
      <c r="B237" s="1" t="s">
        <v>343</v>
      </c>
      <c r="C237" s="1">
        <v>2017</v>
      </c>
      <c r="D237" s="2" t="s">
        <v>6</v>
      </c>
      <c r="E237" s="2" t="s">
        <v>310</v>
      </c>
      <c r="F237" s="1">
        <v>13.5104907031739</v>
      </c>
    </row>
    <row r="238" spans="1:6" ht="13">
      <c r="A238" s="2" t="s">
        <v>11</v>
      </c>
      <c r="B238" s="1" t="s">
        <v>344</v>
      </c>
      <c r="C238" s="1">
        <v>2017</v>
      </c>
      <c r="D238" s="2" t="s">
        <v>6</v>
      </c>
      <c r="E238" s="2" t="s">
        <v>310</v>
      </c>
      <c r="F238" s="1">
        <v>33.273327486172697</v>
      </c>
    </row>
    <row r="239" spans="1:6" ht="13">
      <c r="A239" s="2" t="s">
        <v>12</v>
      </c>
      <c r="B239" s="1" t="s">
        <v>345</v>
      </c>
      <c r="C239" s="1">
        <v>2017</v>
      </c>
      <c r="D239" s="2" t="s">
        <v>6</v>
      </c>
      <c r="E239" s="2" t="s">
        <v>310</v>
      </c>
      <c r="F239" s="1">
        <v>64.949645918014099</v>
      </c>
    </row>
    <row r="240" spans="1:6" ht="13">
      <c r="A240" s="2" t="s">
        <v>8</v>
      </c>
      <c r="B240" s="1" t="s">
        <v>341</v>
      </c>
      <c r="C240" s="1">
        <v>2017</v>
      </c>
      <c r="D240" s="2" t="s">
        <v>6</v>
      </c>
      <c r="E240" s="2" t="s">
        <v>310</v>
      </c>
      <c r="F240" s="1">
        <v>31.420056448218698</v>
      </c>
    </row>
    <row r="241" spans="1:6" ht="13">
      <c r="A241" s="2" t="s">
        <v>9</v>
      </c>
      <c r="B241" s="1" t="s">
        <v>342</v>
      </c>
      <c r="C241" s="1">
        <v>2017</v>
      </c>
      <c r="D241" s="2" t="s">
        <v>6</v>
      </c>
      <c r="E241" s="2" t="s">
        <v>310</v>
      </c>
      <c r="F241" s="1">
        <v>26.515199674519703</v>
      </c>
    </row>
    <row r="242" spans="1:6" ht="13">
      <c r="A242" s="2" t="s">
        <v>13</v>
      </c>
      <c r="B242" s="1" t="s">
        <v>346</v>
      </c>
      <c r="C242" s="1">
        <v>2017</v>
      </c>
      <c r="D242" s="2" t="s">
        <v>6</v>
      </c>
      <c r="E242" s="2" t="s">
        <v>310</v>
      </c>
      <c r="F242" s="1">
        <v>26.059381489588603</v>
      </c>
    </row>
    <row r="243" spans="1:6" ht="13">
      <c r="A243" s="2" t="s">
        <v>14</v>
      </c>
      <c r="B243" s="1" t="s">
        <v>347</v>
      </c>
      <c r="C243" s="1">
        <v>2017</v>
      </c>
      <c r="D243" s="2" t="s">
        <v>6</v>
      </c>
      <c r="E243" s="2" t="s">
        <v>310</v>
      </c>
      <c r="F243" s="1">
        <v>21.941138552994399</v>
      </c>
    </row>
    <row r="244" spans="1:6" ht="13">
      <c r="A244" s="2" t="s">
        <v>15</v>
      </c>
      <c r="B244" s="1" t="s">
        <v>348</v>
      </c>
      <c r="C244" s="1">
        <v>2017</v>
      </c>
      <c r="D244" s="2" t="s">
        <v>6</v>
      </c>
      <c r="E244" s="2" t="s">
        <v>310</v>
      </c>
      <c r="F244" s="1">
        <v>18.038901274005401</v>
      </c>
    </row>
    <row r="245" spans="1:6" ht="13">
      <c r="A245" s="2" t="s">
        <v>16</v>
      </c>
      <c r="B245" s="1" t="s">
        <v>349</v>
      </c>
      <c r="C245" s="1">
        <v>2017</v>
      </c>
      <c r="D245" s="2" t="s">
        <v>6</v>
      </c>
      <c r="E245" s="2" t="s">
        <v>310</v>
      </c>
      <c r="F245" s="1">
        <v>32.527092873555702</v>
      </c>
    </row>
    <row r="246" spans="1:6" ht="13">
      <c r="A246" s="2" t="s">
        <v>17</v>
      </c>
      <c r="B246" s="1" t="s">
        <v>350</v>
      </c>
      <c r="C246" s="1">
        <v>2017</v>
      </c>
      <c r="D246" s="2" t="s">
        <v>6</v>
      </c>
      <c r="E246" s="2" t="s">
        <v>310</v>
      </c>
      <c r="F246" s="1">
        <v>27.511203784034599</v>
      </c>
    </row>
    <row r="247" spans="1:6" ht="13">
      <c r="A247" s="2" t="s">
        <v>18</v>
      </c>
      <c r="B247" s="1" t="s">
        <v>351</v>
      </c>
      <c r="C247" s="1">
        <v>2017</v>
      </c>
      <c r="D247" s="2" t="s">
        <v>6</v>
      </c>
      <c r="E247" s="2" t="s">
        <v>310</v>
      </c>
      <c r="F247" s="1">
        <v>25.0519315855733</v>
      </c>
    </row>
    <row r="248" spans="1:6" ht="13">
      <c r="A248" s="2" t="s">
        <v>19</v>
      </c>
      <c r="B248" s="1" t="s">
        <v>352</v>
      </c>
      <c r="C248" s="1">
        <v>2017</v>
      </c>
      <c r="D248" s="2" t="s">
        <v>6</v>
      </c>
      <c r="E248" s="2" t="s">
        <v>310</v>
      </c>
      <c r="F248" s="1">
        <v>21.913613345248699</v>
      </c>
    </row>
    <row r="249" spans="1:6" ht="13">
      <c r="A249" s="2" t="s">
        <v>20</v>
      </c>
      <c r="B249" s="1" t="s">
        <v>353</v>
      </c>
      <c r="C249" s="1">
        <v>2017</v>
      </c>
      <c r="D249" s="2" t="s">
        <v>6</v>
      </c>
      <c r="E249" s="2" t="s">
        <v>310</v>
      </c>
      <c r="F249" s="1">
        <v>29.873273051195</v>
      </c>
    </row>
    <row r="250" spans="1:6" ht="13">
      <c r="A250" s="2" t="s">
        <v>21</v>
      </c>
      <c r="B250" s="1" t="s">
        <v>354</v>
      </c>
      <c r="C250" s="1">
        <v>2017</v>
      </c>
      <c r="D250" s="2" t="s">
        <v>6</v>
      </c>
      <c r="E250" s="2" t="s">
        <v>310</v>
      </c>
      <c r="F250" s="1">
        <v>26.378568482971698</v>
      </c>
    </row>
    <row r="251" spans="1:6" ht="13">
      <c r="A251" s="2" t="s">
        <v>22</v>
      </c>
      <c r="B251" s="1" t="s">
        <v>355</v>
      </c>
      <c r="C251" s="1">
        <v>2017</v>
      </c>
      <c r="D251" s="2" t="s">
        <v>6</v>
      </c>
      <c r="E251" s="2" t="s">
        <v>310</v>
      </c>
      <c r="F251" s="1">
        <v>35.799426468040302</v>
      </c>
    </row>
    <row r="252" spans="1:6" ht="13">
      <c r="A252" s="2" t="s">
        <v>23</v>
      </c>
      <c r="B252" s="1" t="s">
        <v>356</v>
      </c>
      <c r="C252" s="1">
        <v>2017</v>
      </c>
      <c r="D252" s="2" t="s">
        <v>6</v>
      </c>
      <c r="E252" s="2" t="s">
        <v>310</v>
      </c>
      <c r="F252" s="1">
        <v>16.6549896536233</v>
      </c>
    </row>
    <row r="253" spans="1:6" ht="13">
      <c r="A253" s="2" t="s">
        <v>24</v>
      </c>
      <c r="B253" s="1" t="s">
        <v>357</v>
      </c>
      <c r="C253" s="1">
        <v>2017</v>
      </c>
      <c r="D253" s="2" t="s">
        <v>6</v>
      </c>
      <c r="E253" s="2" t="s">
        <v>310</v>
      </c>
      <c r="F253" s="1">
        <v>34.755978698458904</v>
      </c>
    </row>
    <row r="254" spans="1:6" ht="13">
      <c r="A254" s="2" t="s">
        <v>25</v>
      </c>
      <c r="B254" s="1" t="s">
        <v>358</v>
      </c>
      <c r="C254" s="1">
        <v>2017</v>
      </c>
      <c r="D254" s="2" t="s">
        <v>6</v>
      </c>
      <c r="E254" s="2" t="s">
        <v>310</v>
      </c>
      <c r="F254" s="1">
        <v>31.3159884850485</v>
      </c>
    </row>
    <row r="255" spans="1:6" ht="13">
      <c r="A255" s="2" t="s">
        <v>26</v>
      </c>
      <c r="B255" s="1" t="s">
        <v>359</v>
      </c>
      <c r="C255" s="1">
        <v>2017</v>
      </c>
      <c r="D255" s="2" t="s">
        <v>6</v>
      </c>
      <c r="E255" s="2" t="s">
        <v>310</v>
      </c>
      <c r="F255" s="1">
        <v>20.2830947402284</v>
      </c>
    </row>
    <row r="256" spans="1:6" ht="13">
      <c r="A256" s="2" t="s">
        <v>27</v>
      </c>
      <c r="B256" s="1" t="s">
        <v>360</v>
      </c>
      <c r="C256" s="1">
        <v>2017</v>
      </c>
      <c r="D256" s="2" t="s">
        <v>6</v>
      </c>
      <c r="E256" s="2" t="s">
        <v>310</v>
      </c>
      <c r="F256" s="1">
        <v>25.597769211408298</v>
      </c>
    </row>
    <row r="257" spans="1:6" ht="13">
      <c r="A257" s="2" t="s">
        <v>28</v>
      </c>
      <c r="B257" s="1" t="s">
        <v>361</v>
      </c>
      <c r="C257" s="1">
        <v>2017</v>
      </c>
      <c r="D257" s="2" t="s">
        <v>6</v>
      </c>
      <c r="E257" s="2" t="s">
        <v>310</v>
      </c>
      <c r="F257" s="1">
        <v>37.629250840339999</v>
      </c>
    </row>
    <row r="258" spans="1:6" ht="13">
      <c r="A258" s="2" t="s">
        <v>29</v>
      </c>
      <c r="B258" s="1" t="s">
        <v>362</v>
      </c>
      <c r="C258" s="1">
        <v>2017</v>
      </c>
      <c r="D258" s="2" t="s">
        <v>6</v>
      </c>
      <c r="E258" s="2" t="s">
        <v>310</v>
      </c>
      <c r="F258" s="1">
        <v>34.798099762470301</v>
      </c>
    </row>
    <row r="259" spans="1:6" ht="13">
      <c r="A259" s="2" t="s">
        <v>30</v>
      </c>
      <c r="B259" s="1" t="s">
        <v>363</v>
      </c>
      <c r="C259" s="1">
        <v>2017</v>
      </c>
      <c r="D259" s="2" t="s">
        <v>6</v>
      </c>
      <c r="E259" s="2" t="s">
        <v>310</v>
      </c>
      <c r="F259" s="1">
        <v>27.027406780111601</v>
      </c>
    </row>
    <row r="260" spans="1:6" ht="13">
      <c r="A260" s="2" t="s">
        <v>31</v>
      </c>
      <c r="B260" s="1" t="s">
        <v>364</v>
      </c>
      <c r="C260" s="1">
        <v>2017</v>
      </c>
      <c r="D260" s="2" t="s">
        <v>6</v>
      </c>
      <c r="E260" s="2" t="s">
        <v>310</v>
      </c>
      <c r="F260" s="1">
        <v>33.468287221778795</v>
      </c>
    </row>
    <row r="261" spans="1:6" ht="13">
      <c r="A261" s="2" t="s">
        <v>32</v>
      </c>
      <c r="B261" s="1" t="s">
        <v>365</v>
      </c>
      <c r="C261" s="1">
        <v>2017</v>
      </c>
      <c r="D261" s="2" t="s">
        <v>6</v>
      </c>
      <c r="E261" s="2" t="s">
        <v>310</v>
      </c>
      <c r="F261" s="1">
        <v>23.980935744104301</v>
      </c>
    </row>
    <row r="262" spans="1:6" ht="13">
      <c r="A262" s="2" t="s">
        <v>33</v>
      </c>
      <c r="B262" s="1" t="s">
        <v>366</v>
      </c>
      <c r="C262" s="1">
        <v>2017</v>
      </c>
      <c r="D262" s="2" t="s">
        <v>6</v>
      </c>
      <c r="E262" s="2" t="s">
        <v>310</v>
      </c>
      <c r="F262" s="1">
        <v>22.1891111341337</v>
      </c>
    </row>
    <row r="263" spans="1:6" ht="13">
      <c r="A263" s="2" t="s">
        <v>34</v>
      </c>
      <c r="B263" s="1" t="s">
        <v>367</v>
      </c>
      <c r="C263" s="1">
        <v>2017</v>
      </c>
      <c r="D263" s="2" t="s">
        <v>6</v>
      </c>
      <c r="E263" s="2" t="s">
        <v>310</v>
      </c>
      <c r="F263" s="1">
        <v>30.644281855876599</v>
      </c>
    </row>
    <row r="264" spans="1:6" ht="13">
      <c r="A264" s="2" t="s">
        <v>35</v>
      </c>
      <c r="B264" s="1" t="s">
        <v>368</v>
      </c>
      <c r="C264" s="1">
        <v>2017</v>
      </c>
      <c r="D264" s="2" t="s">
        <v>6</v>
      </c>
      <c r="E264" s="2" t="s">
        <v>310</v>
      </c>
      <c r="F264" s="1">
        <v>29.152082040716</v>
      </c>
    </row>
    <row r="265" spans="1:6" ht="13">
      <c r="A265" s="2" t="s">
        <v>3</v>
      </c>
      <c r="B265" s="1" t="s">
        <v>336</v>
      </c>
      <c r="C265" s="1">
        <v>2017</v>
      </c>
      <c r="D265" s="2" t="s">
        <v>6</v>
      </c>
      <c r="E265" s="2" t="s">
        <v>310</v>
      </c>
      <c r="F265" s="1">
        <v>29.397825273095901</v>
      </c>
    </row>
    <row r="266" spans="1:6" ht="13">
      <c r="A266" s="2" t="s">
        <v>4</v>
      </c>
      <c r="B266" s="1" t="s">
        <v>337</v>
      </c>
      <c r="C266" s="1">
        <v>2018</v>
      </c>
      <c r="D266" s="2" t="s">
        <v>6</v>
      </c>
      <c r="E266" s="2" t="s">
        <v>310</v>
      </c>
      <c r="F266" s="1">
        <v>34.718857743428003</v>
      </c>
    </row>
    <row r="267" spans="1:6" ht="13">
      <c r="A267" s="2" t="s">
        <v>5</v>
      </c>
      <c r="B267" s="1" t="s">
        <v>338</v>
      </c>
      <c r="C267" s="1">
        <v>2018</v>
      </c>
      <c r="D267" s="2" t="s">
        <v>6</v>
      </c>
      <c r="E267" s="2" t="s">
        <v>310</v>
      </c>
      <c r="F267" s="1">
        <v>32.704720853968098</v>
      </c>
    </row>
    <row r="268" spans="1:6" ht="13">
      <c r="A268" s="2" t="s">
        <v>6</v>
      </c>
      <c r="B268" s="1" t="s">
        <v>339</v>
      </c>
      <c r="C268" s="1">
        <v>2018</v>
      </c>
      <c r="D268" s="2" t="s">
        <v>6</v>
      </c>
      <c r="E268" s="2" t="s">
        <v>310</v>
      </c>
      <c r="F268" s="1">
        <v>31.066167290886398</v>
      </c>
    </row>
    <row r="269" spans="1:6" ht="13">
      <c r="A269" s="2" t="s">
        <v>7</v>
      </c>
      <c r="B269" s="1" t="s">
        <v>340</v>
      </c>
      <c r="C269" s="1">
        <v>2018</v>
      </c>
      <c r="D269" s="2" t="s">
        <v>6</v>
      </c>
      <c r="E269" s="2" t="s">
        <v>310</v>
      </c>
      <c r="F269" s="1">
        <v>27.227538699387498</v>
      </c>
    </row>
    <row r="270" spans="1:6" ht="13">
      <c r="A270" s="2" t="s">
        <v>10</v>
      </c>
      <c r="B270" s="1" t="s">
        <v>343</v>
      </c>
      <c r="C270" s="1">
        <v>2018</v>
      </c>
      <c r="D270" s="2" t="s">
        <v>6</v>
      </c>
      <c r="E270" s="2" t="s">
        <v>310</v>
      </c>
      <c r="F270" s="1">
        <v>13.157473184542001</v>
      </c>
    </row>
    <row r="271" spans="1:6" ht="13">
      <c r="A271" s="2" t="s">
        <v>11</v>
      </c>
      <c r="B271" s="1" t="s">
        <v>344</v>
      </c>
      <c r="C271" s="1">
        <v>2018</v>
      </c>
      <c r="D271" s="2" t="s">
        <v>6</v>
      </c>
      <c r="E271" s="2" t="s">
        <v>310</v>
      </c>
      <c r="F271" s="1">
        <v>33.804602656693596</v>
      </c>
    </row>
    <row r="272" spans="1:6" ht="13">
      <c r="A272" s="2" t="s">
        <v>12</v>
      </c>
      <c r="B272" s="1" t="s">
        <v>345</v>
      </c>
      <c r="C272" s="1">
        <v>2018</v>
      </c>
      <c r="D272" s="2" t="s">
        <v>6</v>
      </c>
      <c r="E272" s="2" t="s">
        <v>310</v>
      </c>
      <c r="F272" s="1">
        <v>64.905774946720797</v>
      </c>
    </row>
    <row r="273" spans="1:6" ht="13">
      <c r="A273" s="2" t="s">
        <v>8</v>
      </c>
      <c r="B273" s="1" t="s">
        <v>341</v>
      </c>
      <c r="C273" s="1">
        <v>2018</v>
      </c>
      <c r="D273" s="2" t="s">
        <v>6</v>
      </c>
      <c r="E273" s="2" t="s">
        <v>310</v>
      </c>
      <c r="F273" s="1">
        <v>32.472257595051801</v>
      </c>
    </row>
    <row r="274" spans="1:6" ht="13">
      <c r="A274" s="2" t="s">
        <v>9</v>
      </c>
      <c r="B274" s="1" t="s">
        <v>342</v>
      </c>
      <c r="C274" s="1">
        <v>2018</v>
      </c>
      <c r="D274" s="2" t="s">
        <v>6</v>
      </c>
      <c r="E274" s="2" t="s">
        <v>310</v>
      </c>
      <c r="F274" s="1">
        <v>26.625752839826198</v>
      </c>
    </row>
    <row r="275" spans="1:6" ht="13">
      <c r="A275" s="2" t="s">
        <v>13</v>
      </c>
      <c r="B275" s="1" t="s">
        <v>346</v>
      </c>
      <c r="C275" s="1">
        <v>2018</v>
      </c>
      <c r="D275" s="2" t="s">
        <v>6</v>
      </c>
      <c r="E275" s="2" t="s">
        <v>310</v>
      </c>
      <c r="F275" s="1">
        <v>26.405354899978601</v>
      </c>
    </row>
    <row r="276" spans="1:6" ht="13">
      <c r="A276" s="2" t="s">
        <v>14</v>
      </c>
      <c r="B276" s="1" t="s">
        <v>347</v>
      </c>
      <c r="C276" s="1">
        <v>2018</v>
      </c>
      <c r="D276" s="2" t="s">
        <v>6</v>
      </c>
      <c r="E276" s="2" t="s">
        <v>310</v>
      </c>
      <c r="F276" s="1">
        <v>23.274272608715201</v>
      </c>
    </row>
    <row r="277" spans="1:6" ht="13">
      <c r="A277" s="2" t="s">
        <v>15</v>
      </c>
      <c r="B277" s="1" t="s">
        <v>348</v>
      </c>
      <c r="C277" s="1">
        <v>2018</v>
      </c>
      <c r="D277" s="2" t="s">
        <v>6</v>
      </c>
      <c r="E277" s="2" t="s">
        <v>310</v>
      </c>
      <c r="F277" s="1">
        <v>18.804255168900301</v>
      </c>
    </row>
    <row r="278" spans="1:6" ht="13">
      <c r="A278" s="2" t="s">
        <v>16</v>
      </c>
      <c r="B278" s="1" t="s">
        <v>349</v>
      </c>
      <c r="C278" s="1">
        <v>2018</v>
      </c>
      <c r="D278" s="2" t="s">
        <v>6</v>
      </c>
      <c r="E278" s="2" t="s">
        <v>310</v>
      </c>
      <c r="F278" s="1">
        <v>33.898316106398404</v>
      </c>
    </row>
    <row r="279" spans="1:6" ht="13">
      <c r="A279" s="2" t="s">
        <v>17</v>
      </c>
      <c r="B279" s="1" t="s">
        <v>350</v>
      </c>
      <c r="C279" s="1">
        <v>2018</v>
      </c>
      <c r="D279" s="2" t="s">
        <v>6</v>
      </c>
      <c r="E279" s="2" t="s">
        <v>310</v>
      </c>
      <c r="F279" s="1">
        <v>27.991858391724101</v>
      </c>
    </row>
    <row r="280" spans="1:6" ht="13">
      <c r="A280" s="2" t="s">
        <v>18</v>
      </c>
      <c r="B280" s="1" t="s">
        <v>351</v>
      </c>
      <c r="C280" s="1">
        <v>2018</v>
      </c>
      <c r="D280" s="2" t="s">
        <v>6</v>
      </c>
      <c r="E280" s="2" t="s">
        <v>310</v>
      </c>
      <c r="F280" s="1">
        <v>25.851514923097902</v>
      </c>
    </row>
    <row r="281" spans="1:6" ht="13">
      <c r="A281" s="2" t="s">
        <v>19</v>
      </c>
      <c r="B281" s="1" t="s">
        <v>352</v>
      </c>
      <c r="C281" s="1">
        <v>2018</v>
      </c>
      <c r="D281" s="2" t="s">
        <v>6</v>
      </c>
      <c r="E281" s="2" t="s">
        <v>310</v>
      </c>
      <c r="F281" s="1">
        <v>22.6574752744615</v>
      </c>
    </row>
    <row r="282" spans="1:6" ht="13">
      <c r="A282" s="2" t="s">
        <v>20</v>
      </c>
      <c r="B282" s="1" t="s">
        <v>353</v>
      </c>
      <c r="C282" s="1">
        <v>2018</v>
      </c>
      <c r="D282" s="2" t="s">
        <v>6</v>
      </c>
      <c r="E282" s="2" t="s">
        <v>310</v>
      </c>
      <c r="F282" s="1">
        <v>31.057732624547601</v>
      </c>
    </row>
    <row r="283" spans="1:6" ht="13">
      <c r="A283" s="2" t="s">
        <v>21</v>
      </c>
      <c r="B283" s="1" t="s">
        <v>354</v>
      </c>
      <c r="C283" s="1">
        <v>2018</v>
      </c>
      <c r="D283" s="2" t="s">
        <v>6</v>
      </c>
      <c r="E283" s="2" t="s">
        <v>310</v>
      </c>
      <c r="F283" s="1">
        <v>26.226696263640697</v>
      </c>
    </row>
    <row r="284" spans="1:6" ht="13">
      <c r="A284" s="2" t="s">
        <v>22</v>
      </c>
      <c r="B284" s="1" t="s">
        <v>355</v>
      </c>
      <c r="C284" s="1">
        <v>2018</v>
      </c>
      <c r="D284" s="2" t="s">
        <v>6</v>
      </c>
      <c r="E284" s="2" t="s">
        <v>310</v>
      </c>
      <c r="F284" s="1">
        <v>37.892412163326398</v>
      </c>
    </row>
    <row r="285" spans="1:6" ht="13">
      <c r="A285" s="2" t="s">
        <v>23</v>
      </c>
      <c r="B285" s="1" t="s">
        <v>356</v>
      </c>
      <c r="C285" s="1">
        <v>2018</v>
      </c>
      <c r="D285" s="2" t="s">
        <v>6</v>
      </c>
      <c r="E285" s="2" t="s">
        <v>310</v>
      </c>
      <c r="F285" s="1">
        <v>17.264665582013102</v>
      </c>
    </row>
    <row r="286" spans="1:6" ht="13">
      <c r="A286" s="2" t="s">
        <v>24</v>
      </c>
      <c r="B286" s="1" t="s">
        <v>357</v>
      </c>
      <c r="C286" s="1">
        <v>2018</v>
      </c>
      <c r="D286" s="2" t="s">
        <v>6</v>
      </c>
      <c r="E286" s="2" t="s">
        <v>310</v>
      </c>
      <c r="F286" s="1">
        <v>35.225145876912897</v>
      </c>
    </row>
    <row r="287" spans="1:6" ht="13">
      <c r="A287" s="2" t="s">
        <v>25</v>
      </c>
      <c r="B287" s="1" t="s">
        <v>358</v>
      </c>
      <c r="C287" s="1">
        <v>2018</v>
      </c>
      <c r="D287" s="2" t="s">
        <v>6</v>
      </c>
      <c r="E287" s="2" t="s">
        <v>310</v>
      </c>
      <c r="F287" s="1">
        <v>32.734660571695002</v>
      </c>
    </row>
    <row r="288" spans="1:6" ht="13">
      <c r="A288" s="2" t="s">
        <v>26</v>
      </c>
      <c r="B288" s="1" t="s">
        <v>359</v>
      </c>
      <c r="C288" s="1">
        <v>2018</v>
      </c>
      <c r="D288" s="2" t="s">
        <v>6</v>
      </c>
      <c r="E288" s="2" t="s">
        <v>310</v>
      </c>
      <c r="F288" s="1">
        <v>20.365008817567002</v>
      </c>
    </row>
    <row r="289" spans="1:6" ht="13">
      <c r="A289" s="2" t="s">
        <v>27</v>
      </c>
      <c r="B289" s="1" t="s">
        <v>360</v>
      </c>
      <c r="C289" s="1">
        <v>2018</v>
      </c>
      <c r="D289" s="2" t="s">
        <v>6</v>
      </c>
      <c r="E289" s="2" t="s">
        <v>310</v>
      </c>
      <c r="F289" s="1">
        <v>25.686321317736898</v>
      </c>
    </row>
    <row r="290" spans="1:6" ht="13">
      <c r="A290" s="2" t="s">
        <v>28</v>
      </c>
      <c r="B290" s="1" t="s">
        <v>361</v>
      </c>
      <c r="C290" s="1">
        <v>2018</v>
      </c>
      <c r="D290" s="2" t="s">
        <v>6</v>
      </c>
      <c r="E290" s="2" t="s">
        <v>310</v>
      </c>
      <c r="F290" s="1">
        <v>39.252362093093502</v>
      </c>
    </row>
    <row r="291" spans="1:6" ht="13">
      <c r="A291" s="2" t="s">
        <v>29</v>
      </c>
      <c r="B291" s="1" t="s">
        <v>362</v>
      </c>
      <c r="C291" s="1">
        <v>2018</v>
      </c>
      <c r="D291" s="2" t="s">
        <v>6</v>
      </c>
      <c r="E291" s="2" t="s">
        <v>310</v>
      </c>
      <c r="F291" s="1">
        <v>34.705581320965898</v>
      </c>
    </row>
    <row r="292" spans="1:6" ht="13">
      <c r="A292" s="2" t="s">
        <v>30</v>
      </c>
      <c r="B292" s="1" t="s">
        <v>363</v>
      </c>
      <c r="C292" s="1">
        <v>2018</v>
      </c>
      <c r="D292" s="2" t="s">
        <v>6</v>
      </c>
      <c r="E292" s="2" t="s">
        <v>310</v>
      </c>
      <c r="F292" s="1">
        <v>27.211925712431501</v>
      </c>
    </row>
    <row r="293" spans="1:6" ht="13">
      <c r="A293" s="2" t="s">
        <v>31</v>
      </c>
      <c r="B293" s="1" t="s">
        <v>364</v>
      </c>
      <c r="C293" s="1">
        <v>2018</v>
      </c>
      <c r="D293" s="2" t="s">
        <v>6</v>
      </c>
      <c r="E293" s="2" t="s">
        <v>310</v>
      </c>
      <c r="F293" s="1">
        <v>34.9348486821508</v>
      </c>
    </row>
    <row r="294" spans="1:6" ht="13">
      <c r="A294" s="2" t="s">
        <v>32</v>
      </c>
      <c r="B294" s="1" t="s">
        <v>365</v>
      </c>
      <c r="C294" s="1">
        <v>2018</v>
      </c>
      <c r="D294" s="2" t="s">
        <v>6</v>
      </c>
      <c r="E294" s="2" t="s">
        <v>310</v>
      </c>
      <c r="F294" s="1">
        <v>24.782913839844799</v>
      </c>
    </row>
    <row r="295" spans="1:6" ht="13">
      <c r="A295" s="2" t="s">
        <v>33</v>
      </c>
      <c r="B295" s="1" t="s">
        <v>366</v>
      </c>
      <c r="C295" s="1">
        <v>2018</v>
      </c>
      <c r="D295" s="2" t="s">
        <v>6</v>
      </c>
      <c r="E295" s="2" t="s">
        <v>310</v>
      </c>
      <c r="F295" s="1">
        <v>22.720378458083403</v>
      </c>
    </row>
    <row r="296" spans="1:6" ht="13">
      <c r="A296" s="2" t="s">
        <v>34</v>
      </c>
      <c r="B296" s="1" t="s">
        <v>367</v>
      </c>
      <c r="C296" s="1">
        <v>2018</v>
      </c>
      <c r="D296" s="2" t="s">
        <v>6</v>
      </c>
      <c r="E296" s="2" t="s">
        <v>310</v>
      </c>
      <c r="F296" s="1">
        <v>32.164784853846598</v>
      </c>
    </row>
    <row r="297" spans="1:6" ht="13">
      <c r="A297" s="2" t="s">
        <v>35</v>
      </c>
      <c r="B297" s="1" t="s">
        <v>368</v>
      </c>
      <c r="C297" s="1">
        <v>2018</v>
      </c>
      <c r="D297" s="2" t="s">
        <v>6</v>
      </c>
      <c r="E297" s="2" t="s">
        <v>310</v>
      </c>
      <c r="F297" s="1">
        <v>29.773101340230401</v>
      </c>
    </row>
    <row r="298" spans="1:6" ht="13">
      <c r="A298" s="2" t="s">
        <v>3</v>
      </c>
      <c r="B298" s="1" t="s">
        <v>336</v>
      </c>
      <c r="C298" s="1">
        <v>2018</v>
      </c>
      <c r="D298" s="2" t="s">
        <v>6</v>
      </c>
      <c r="E298" s="2" t="s">
        <v>310</v>
      </c>
      <c r="F298" s="1">
        <v>30.054776285899099</v>
      </c>
    </row>
    <row r="299" spans="1:6" ht="13">
      <c r="A299" s="2" t="s">
        <v>4</v>
      </c>
      <c r="B299" s="1" t="s">
        <v>337</v>
      </c>
      <c r="C299" s="1">
        <v>2019</v>
      </c>
      <c r="D299" s="2" t="s">
        <v>6</v>
      </c>
      <c r="E299" s="2" t="s">
        <v>310</v>
      </c>
      <c r="F299" s="1">
        <v>34.976748933130096</v>
      </c>
    </row>
    <row r="300" spans="1:6" ht="13">
      <c r="A300" s="2" t="s">
        <v>5</v>
      </c>
      <c r="B300" s="1" t="s">
        <v>338</v>
      </c>
      <c r="C300" s="1">
        <v>2019</v>
      </c>
      <c r="D300" s="2" t="s">
        <v>6</v>
      </c>
      <c r="E300" s="2" t="s">
        <v>310</v>
      </c>
      <c r="F300" s="1">
        <v>34.641301722696497</v>
      </c>
    </row>
    <row r="301" spans="1:6" ht="13">
      <c r="A301" s="2" t="s">
        <v>6</v>
      </c>
      <c r="B301" s="1" t="s">
        <v>339</v>
      </c>
      <c r="C301" s="1">
        <v>2019</v>
      </c>
      <c r="D301" s="2" t="s">
        <v>6</v>
      </c>
      <c r="E301" s="2" t="s">
        <v>310</v>
      </c>
      <c r="F301" s="1">
        <v>31.628136976140397</v>
      </c>
    </row>
    <row r="302" spans="1:6" ht="13">
      <c r="A302" s="2" t="s">
        <v>7</v>
      </c>
      <c r="B302" s="1" t="s">
        <v>340</v>
      </c>
      <c r="C302" s="1">
        <v>2019</v>
      </c>
      <c r="D302" s="2" t="s">
        <v>6</v>
      </c>
      <c r="E302" s="2" t="s">
        <v>310</v>
      </c>
      <c r="F302" s="1">
        <v>27.611808897757999</v>
      </c>
    </row>
    <row r="303" spans="1:6" ht="13">
      <c r="A303" s="2" t="s">
        <v>10</v>
      </c>
      <c r="B303" s="1" t="s">
        <v>343</v>
      </c>
      <c r="C303" s="1">
        <v>2019</v>
      </c>
      <c r="D303" s="2" t="s">
        <v>6</v>
      </c>
      <c r="E303" s="2" t="s">
        <v>310</v>
      </c>
      <c r="F303" s="1">
        <v>13.061477179234398</v>
      </c>
    </row>
    <row r="304" spans="1:6" ht="13">
      <c r="A304" s="2" t="s">
        <v>11</v>
      </c>
      <c r="B304" s="1" t="s">
        <v>344</v>
      </c>
      <c r="C304" s="1">
        <v>2019</v>
      </c>
      <c r="D304" s="2" t="s">
        <v>6</v>
      </c>
      <c r="E304" s="2" t="s">
        <v>310</v>
      </c>
      <c r="F304" s="1">
        <v>34.550956419053001</v>
      </c>
    </row>
    <row r="305" spans="1:6" ht="13">
      <c r="A305" s="2" t="s">
        <v>12</v>
      </c>
      <c r="B305" s="1" t="s">
        <v>345</v>
      </c>
      <c r="C305" s="1">
        <v>2019</v>
      </c>
      <c r="D305" s="2" t="s">
        <v>6</v>
      </c>
      <c r="E305" s="2" t="s">
        <v>310</v>
      </c>
      <c r="F305" s="1">
        <v>67.567518712182491</v>
      </c>
    </row>
    <row r="306" spans="1:6" ht="13">
      <c r="A306" s="2" t="s">
        <v>8</v>
      </c>
      <c r="B306" s="1" t="s">
        <v>341</v>
      </c>
      <c r="C306" s="1">
        <v>2019</v>
      </c>
      <c r="D306" s="2" t="s">
        <v>6</v>
      </c>
      <c r="E306" s="2" t="s">
        <v>310</v>
      </c>
      <c r="F306" s="1">
        <v>34.2904128116067</v>
      </c>
    </row>
    <row r="307" spans="1:6" ht="13">
      <c r="A307" s="2" t="s">
        <v>9</v>
      </c>
      <c r="B307" s="1" t="s">
        <v>342</v>
      </c>
      <c r="C307" s="1">
        <v>2019</v>
      </c>
      <c r="D307" s="2" t="s">
        <v>6</v>
      </c>
      <c r="E307" s="2" t="s">
        <v>310</v>
      </c>
      <c r="F307" s="1">
        <v>26.7071204600561</v>
      </c>
    </row>
    <row r="308" spans="1:6" ht="13">
      <c r="A308" s="2" t="s">
        <v>13</v>
      </c>
      <c r="B308" s="1" t="s">
        <v>346</v>
      </c>
      <c r="C308" s="1">
        <v>2019</v>
      </c>
      <c r="D308" s="2" t="s">
        <v>6</v>
      </c>
      <c r="E308" s="2" t="s">
        <v>310</v>
      </c>
      <c r="F308" s="1">
        <v>27.0230084154698</v>
      </c>
    </row>
    <row r="309" spans="1:6" ht="13">
      <c r="A309" s="2" t="s">
        <v>14</v>
      </c>
      <c r="B309" s="1" t="s">
        <v>347</v>
      </c>
      <c r="C309" s="1">
        <v>2019</v>
      </c>
      <c r="D309" s="2" t="s">
        <v>6</v>
      </c>
      <c r="E309" s="2" t="s">
        <v>310</v>
      </c>
      <c r="F309" s="1">
        <v>24.2258065001981</v>
      </c>
    </row>
    <row r="310" spans="1:6" ht="13">
      <c r="A310" s="2" t="s">
        <v>15</v>
      </c>
      <c r="B310" s="1" t="s">
        <v>348</v>
      </c>
      <c r="C310" s="1">
        <v>2019</v>
      </c>
      <c r="D310" s="2" t="s">
        <v>6</v>
      </c>
      <c r="E310" s="2" t="s">
        <v>310</v>
      </c>
      <c r="F310" s="1">
        <v>19.643001843486001</v>
      </c>
    </row>
    <row r="311" spans="1:6" ht="13">
      <c r="A311" s="2" t="s">
        <v>16</v>
      </c>
      <c r="B311" s="1" t="s">
        <v>349</v>
      </c>
      <c r="C311" s="1">
        <v>2019</v>
      </c>
      <c r="D311" s="2" t="s">
        <v>6</v>
      </c>
      <c r="E311" s="2" t="s">
        <v>310</v>
      </c>
      <c r="F311" s="1">
        <v>34.898121281872605</v>
      </c>
    </row>
    <row r="312" spans="1:6" ht="13">
      <c r="A312" s="2" t="s">
        <v>17</v>
      </c>
      <c r="B312" s="1" t="s">
        <v>350</v>
      </c>
      <c r="C312" s="1">
        <v>2019</v>
      </c>
      <c r="D312" s="2" t="s">
        <v>6</v>
      </c>
      <c r="E312" s="2" t="s">
        <v>310</v>
      </c>
      <c r="F312" s="1">
        <v>28.621915397012298</v>
      </c>
    </row>
    <row r="313" spans="1:6" ht="13">
      <c r="A313" s="2" t="s">
        <v>18</v>
      </c>
      <c r="B313" s="1" t="s">
        <v>351</v>
      </c>
      <c r="C313" s="1">
        <v>2019</v>
      </c>
      <c r="D313" s="2" t="s">
        <v>6</v>
      </c>
      <c r="E313" s="2" t="s">
        <v>310</v>
      </c>
      <c r="F313" s="1">
        <v>25.967367281584096</v>
      </c>
    </row>
    <row r="314" spans="1:6" ht="13">
      <c r="A314" s="2" t="s">
        <v>19</v>
      </c>
      <c r="B314" s="1" t="s">
        <v>352</v>
      </c>
      <c r="C314" s="1">
        <v>2019</v>
      </c>
      <c r="D314" s="2" t="s">
        <v>6</v>
      </c>
      <c r="E314" s="2" t="s">
        <v>310</v>
      </c>
      <c r="F314" s="1">
        <v>22.8371674250252</v>
      </c>
    </row>
    <row r="315" spans="1:6" ht="13">
      <c r="A315" s="2" t="s">
        <v>20</v>
      </c>
      <c r="B315" s="1" t="s">
        <v>353</v>
      </c>
      <c r="C315" s="1">
        <v>2019</v>
      </c>
      <c r="D315" s="2" t="s">
        <v>6</v>
      </c>
      <c r="E315" s="2" t="s">
        <v>310</v>
      </c>
      <c r="F315" s="1">
        <v>31.589287961054204</v>
      </c>
    </row>
    <row r="316" spans="1:6" ht="13">
      <c r="A316" s="2" t="s">
        <v>21</v>
      </c>
      <c r="B316" s="1" t="s">
        <v>354</v>
      </c>
      <c r="C316" s="1">
        <v>2019</v>
      </c>
      <c r="D316" s="2" t="s">
        <v>6</v>
      </c>
      <c r="E316" s="2" t="s">
        <v>310</v>
      </c>
      <c r="F316" s="1">
        <v>26.927601739911101</v>
      </c>
    </row>
    <row r="317" spans="1:6" ht="13">
      <c r="A317" s="2" t="s">
        <v>22</v>
      </c>
      <c r="B317" s="1" t="s">
        <v>355</v>
      </c>
      <c r="C317" s="1">
        <v>2019</v>
      </c>
      <c r="D317" s="2" t="s">
        <v>6</v>
      </c>
      <c r="E317" s="2" t="s">
        <v>310</v>
      </c>
      <c r="F317" s="1">
        <v>40.076203671631397</v>
      </c>
    </row>
    <row r="318" spans="1:6" ht="13">
      <c r="A318" s="2" t="s">
        <v>23</v>
      </c>
      <c r="B318" s="1" t="s">
        <v>356</v>
      </c>
      <c r="C318" s="1">
        <v>2019</v>
      </c>
      <c r="D318" s="2" t="s">
        <v>6</v>
      </c>
      <c r="E318" s="2" t="s">
        <v>310</v>
      </c>
      <c r="F318" s="1">
        <v>17.705137475983502</v>
      </c>
    </row>
    <row r="319" spans="1:6" ht="13">
      <c r="A319" s="2" t="s">
        <v>24</v>
      </c>
      <c r="B319" s="1" t="s">
        <v>357</v>
      </c>
      <c r="C319" s="1">
        <v>2019</v>
      </c>
      <c r="D319" s="2" t="s">
        <v>6</v>
      </c>
      <c r="E319" s="2" t="s">
        <v>310</v>
      </c>
      <c r="F319" s="1">
        <v>36.643405177338899</v>
      </c>
    </row>
    <row r="320" spans="1:6" ht="13">
      <c r="A320" s="2" t="s">
        <v>25</v>
      </c>
      <c r="B320" s="1" t="s">
        <v>358</v>
      </c>
      <c r="C320" s="1">
        <v>2019</v>
      </c>
      <c r="D320" s="2" t="s">
        <v>6</v>
      </c>
      <c r="E320" s="2" t="s">
        <v>310</v>
      </c>
      <c r="F320" s="1">
        <v>34.805331739291098</v>
      </c>
    </row>
    <row r="321" spans="1:6" ht="13">
      <c r="A321" s="2" t="s">
        <v>26</v>
      </c>
      <c r="B321" s="1" t="s">
        <v>359</v>
      </c>
      <c r="C321" s="1">
        <v>2019</v>
      </c>
      <c r="D321" s="2" t="s">
        <v>6</v>
      </c>
      <c r="E321" s="2" t="s">
        <v>310</v>
      </c>
      <c r="F321" s="1">
        <v>21.041084853532798</v>
      </c>
    </row>
    <row r="322" spans="1:6" ht="13">
      <c r="A322" s="2" t="s">
        <v>27</v>
      </c>
      <c r="B322" s="1" t="s">
        <v>360</v>
      </c>
      <c r="C322" s="1">
        <v>2019</v>
      </c>
      <c r="D322" s="2" t="s">
        <v>6</v>
      </c>
      <c r="E322" s="2" t="s">
        <v>310</v>
      </c>
      <c r="F322" s="1">
        <v>26.424023832534598</v>
      </c>
    </row>
    <row r="323" spans="1:6" ht="13">
      <c r="A323" s="2" t="s">
        <v>28</v>
      </c>
      <c r="B323" s="1" t="s">
        <v>361</v>
      </c>
      <c r="C323" s="1">
        <v>2019</v>
      </c>
      <c r="D323" s="2" t="s">
        <v>6</v>
      </c>
      <c r="E323" s="2" t="s">
        <v>310</v>
      </c>
      <c r="F323" s="1">
        <v>39.795093099270304</v>
      </c>
    </row>
    <row r="324" spans="1:6" ht="13">
      <c r="A324" s="2" t="s">
        <v>29</v>
      </c>
      <c r="B324" s="1" t="s">
        <v>362</v>
      </c>
      <c r="C324" s="1">
        <v>2019</v>
      </c>
      <c r="D324" s="2" t="s">
        <v>6</v>
      </c>
      <c r="E324" s="2" t="s">
        <v>310</v>
      </c>
      <c r="F324" s="1">
        <v>37.422685013964504</v>
      </c>
    </row>
    <row r="325" spans="1:6" ht="13">
      <c r="A325" s="2" t="s">
        <v>30</v>
      </c>
      <c r="B325" s="1" t="s">
        <v>363</v>
      </c>
      <c r="C325" s="1">
        <v>2019</v>
      </c>
      <c r="D325" s="2" t="s">
        <v>6</v>
      </c>
      <c r="E325" s="2" t="s">
        <v>310</v>
      </c>
      <c r="F325" s="1">
        <v>28.1941839908269</v>
      </c>
    </row>
    <row r="326" spans="1:6" ht="13">
      <c r="A326" s="2" t="s">
        <v>31</v>
      </c>
      <c r="B326" s="1" t="s">
        <v>364</v>
      </c>
      <c r="C326" s="1">
        <v>2019</v>
      </c>
      <c r="D326" s="2" t="s">
        <v>6</v>
      </c>
      <c r="E326" s="2" t="s">
        <v>310</v>
      </c>
      <c r="F326" s="1">
        <v>37.6512827894719</v>
      </c>
    </row>
    <row r="327" spans="1:6" ht="13">
      <c r="A327" s="2" t="s">
        <v>32</v>
      </c>
      <c r="B327" s="1" t="s">
        <v>365</v>
      </c>
      <c r="C327" s="1">
        <v>2019</v>
      </c>
      <c r="D327" s="2" t="s">
        <v>6</v>
      </c>
      <c r="E327" s="2" t="s">
        <v>310</v>
      </c>
      <c r="F327" s="1">
        <v>25.830413261828898</v>
      </c>
    </row>
    <row r="328" spans="1:6" ht="13">
      <c r="A328" s="2" t="s">
        <v>33</v>
      </c>
      <c r="B328" s="1" t="s">
        <v>366</v>
      </c>
      <c r="C328" s="1">
        <v>2019</v>
      </c>
      <c r="D328" s="2" t="s">
        <v>6</v>
      </c>
      <c r="E328" s="2" t="s">
        <v>310</v>
      </c>
      <c r="F328" s="1">
        <v>23.2696064832577</v>
      </c>
    </row>
    <row r="329" spans="1:6" ht="13">
      <c r="A329" s="2" t="s">
        <v>34</v>
      </c>
      <c r="B329" s="1" t="s">
        <v>367</v>
      </c>
      <c r="C329" s="1">
        <v>2019</v>
      </c>
      <c r="D329" s="2" t="s">
        <v>6</v>
      </c>
      <c r="E329" s="2" t="s">
        <v>310</v>
      </c>
      <c r="F329" s="1">
        <v>34.057140422268098</v>
      </c>
    </row>
    <row r="330" spans="1:6" ht="13">
      <c r="A330" s="2" t="s">
        <v>35</v>
      </c>
      <c r="B330" s="1" t="s">
        <v>368</v>
      </c>
      <c r="C330" s="1">
        <v>2019</v>
      </c>
      <c r="D330" s="2" t="s">
        <v>6</v>
      </c>
      <c r="E330" s="2" t="s">
        <v>310</v>
      </c>
      <c r="F330" s="1">
        <v>30.342870961843598</v>
      </c>
    </row>
    <row r="331" spans="1:6" ht="13">
      <c r="A331" s="2" t="s">
        <v>3</v>
      </c>
      <c r="B331" s="1" t="s">
        <v>336</v>
      </c>
      <c r="C331" s="1">
        <v>2019</v>
      </c>
      <c r="D331" s="2" t="s">
        <v>6</v>
      </c>
      <c r="E331" s="2" t="s">
        <v>310</v>
      </c>
      <c r="F331" s="1">
        <v>31.017526667712396</v>
      </c>
    </row>
    <row r="332" spans="1:6" ht="13">
      <c r="A332" s="2" t="s">
        <v>4</v>
      </c>
      <c r="B332" s="1" t="s">
        <v>337</v>
      </c>
      <c r="C332" s="1">
        <v>2020</v>
      </c>
      <c r="D332" s="2" t="s">
        <v>6</v>
      </c>
      <c r="E332" s="2" t="s">
        <v>310</v>
      </c>
      <c r="F332" s="1">
        <v>34.090230815633198</v>
      </c>
    </row>
    <row r="333" spans="1:6" ht="13">
      <c r="A333" s="2" t="s">
        <v>5</v>
      </c>
      <c r="B333" s="1" t="s">
        <v>338</v>
      </c>
      <c r="C333" s="1">
        <v>2020</v>
      </c>
      <c r="D333" s="2" t="s">
        <v>6</v>
      </c>
      <c r="E333" s="2" t="s">
        <v>310</v>
      </c>
      <c r="F333" s="1">
        <v>34.178015178358898</v>
      </c>
    </row>
    <row r="334" spans="1:6" ht="13">
      <c r="A334" s="2" t="s">
        <v>6</v>
      </c>
      <c r="B334" s="1" t="s">
        <v>339</v>
      </c>
      <c r="C334" s="1">
        <v>2020</v>
      </c>
      <c r="D334" s="2" t="s">
        <v>6</v>
      </c>
      <c r="E334" s="2" t="s">
        <v>310</v>
      </c>
      <c r="F334" s="1">
        <v>29.400521924504702</v>
      </c>
    </row>
    <row r="335" spans="1:6" ht="13">
      <c r="A335" s="2" t="s">
        <v>7</v>
      </c>
      <c r="B335" s="1" t="s">
        <v>340</v>
      </c>
      <c r="C335" s="1">
        <v>2020</v>
      </c>
      <c r="D335" s="2" t="s">
        <v>6</v>
      </c>
      <c r="E335" s="2" t="s">
        <v>310</v>
      </c>
      <c r="F335" s="1">
        <v>27.749484364766701</v>
      </c>
    </row>
    <row r="336" spans="1:6" ht="13">
      <c r="A336" s="2" t="s">
        <v>10</v>
      </c>
      <c r="B336" s="1" t="s">
        <v>343</v>
      </c>
      <c r="C336" s="1">
        <v>2020</v>
      </c>
      <c r="D336" s="2" t="s">
        <v>6</v>
      </c>
      <c r="E336" s="2" t="s">
        <v>310</v>
      </c>
      <c r="F336" s="1">
        <v>12.730767359252601</v>
      </c>
    </row>
    <row r="337" spans="1:6" ht="13">
      <c r="A337" s="2" t="s">
        <v>11</v>
      </c>
      <c r="B337" s="1" t="s">
        <v>344</v>
      </c>
      <c r="C337" s="1">
        <v>2020</v>
      </c>
      <c r="D337" s="2" t="s">
        <v>6</v>
      </c>
      <c r="E337" s="2" t="s">
        <v>310</v>
      </c>
      <c r="F337" s="1">
        <v>34.8546822903715</v>
      </c>
    </row>
    <row r="338" spans="1:6" ht="13">
      <c r="A338" s="2" t="s">
        <v>12</v>
      </c>
      <c r="B338" s="1" t="s">
        <v>345</v>
      </c>
      <c r="C338" s="1">
        <v>2020</v>
      </c>
      <c r="D338" s="2" t="s">
        <v>6</v>
      </c>
      <c r="E338" s="2" t="s">
        <v>310</v>
      </c>
      <c r="F338" s="1">
        <v>68.165683671138297</v>
      </c>
    </row>
    <row r="339" spans="1:6" ht="13">
      <c r="A339" s="2" t="s">
        <v>8</v>
      </c>
      <c r="B339" s="1" t="s">
        <v>341</v>
      </c>
      <c r="C339" s="1">
        <v>2020</v>
      </c>
      <c r="D339" s="2" t="s">
        <v>6</v>
      </c>
      <c r="E339" s="2" t="s">
        <v>310</v>
      </c>
      <c r="F339" s="1">
        <v>35.428214249602405</v>
      </c>
    </row>
    <row r="340" spans="1:6" ht="13">
      <c r="A340" s="2" t="s">
        <v>9</v>
      </c>
      <c r="B340" s="1" t="s">
        <v>342</v>
      </c>
      <c r="C340" s="1">
        <v>2020</v>
      </c>
      <c r="D340" s="2" t="s">
        <v>6</v>
      </c>
      <c r="E340" s="2" t="s">
        <v>310</v>
      </c>
      <c r="F340" s="1">
        <v>26.846666497732102</v>
      </c>
    </row>
    <row r="341" spans="1:6" ht="13">
      <c r="A341" s="2" t="s">
        <v>13</v>
      </c>
      <c r="B341" s="1" t="s">
        <v>346</v>
      </c>
      <c r="C341" s="1">
        <v>2020</v>
      </c>
      <c r="D341" s="2" t="s">
        <v>6</v>
      </c>
      <c r="E341" s="2" t="s">
        <v>310</v>
      </c>
      <c r="F341" s="1">
        <v>27.087239270698699</v>
      </c>
    </row>
    <row r="342" spans="1:6" ht="13">
      <c r="A342" s="2" t="s">
        <v>14</v>
      </c>
      <c r="B342" s="1" t="s">
        <v>347</v>
      </c>
      <c r="C342" s="1">
        <v>2020</v>
      </c>
      <c r="D342" s="2" t="s">
        <v>6</v>
      </c>
      <c r="E342" s="2" t="s">
        <v>310</v>
      </c>
      <c r="F342" s="1">
        <v>23.9599651607986</v>
      </c>
    </row>
    <row r="343" spans="1:6" ht="13">
      <c r="A343" s="2" t="s">
        <v>15</v>
      </c>
      <c r="B343" s="1" t="s">
        <v>348</v>
      </c>
      <c r="C343" s="1">
        <v>2020</v>
      </c>
      <c r="D343" s="2" t="s">
        <v>6</v>
      </c>
      <c r="E343" s="2" t="s">
        <v>310</v>
      </c>
      <c r="F343" s="1">
        <v>19.4204290746077</v>
      </c>
    </row>
    <row r="344" spans="1:6" ht="13">
      <c r="A344" s="2" t="s">
        <v>16</v>
      </c>
      <c r="B344" s="1" t="s">
        <v>349</v>
      </c>
      <c r="C344" s="1">
        <v>2020</v>
      </c>
      <c r="D344" s="2" t="s">
        <v>6</v>
      </c>
      <c r="E344" s="2" t="s">
        <v>310</v>
      </c>
      <c r="F344" s="1">
        <v>34.653500503576701</v>
      </c>
    </row>
    <row r="345" spans="1:6" ht="13">
      <c r="A345" s="2" t="s">
        <v>17</v>
      </c>
      <c r="B345" s="1" t="s">
        <v>350</v>
      </c>
      <c r="C345" s="1">
        <v>2020</v>
      </c>
      <c r="D345" s="2" t="s">
        <v>6</v>
      </c>
      <c r="E345" s="2" t="s">
        <v>310</v>
      </c>
      <c r="F345" s="1">
        <v>28.855477343724999</v>
      </c>
    </row>
    <row r="346" spans="1:6" ht="13">
      <c r="A346" s="2" t="s">
        <v>18</v>
      </c>
      <c r="B346" s="1" t="s">
        <v>351</v>
      </c>
      <c r="C346" s="1">
        <v>2020</v>
      </c>
      <c r="D346" s="2" t="s">
        <v>6</v>
      </c>
      <c r="E346" s="2" t="s">
        <v>310</v>
      </c>
      <c r="F346" s="1">
        <v>25.283077041226598</v>
      </c>
    </row>
    <row r="347" spans="1:6" ht="13">
      <c r="A347" s="2" t="s">
        <v>19</v>
      </c>
      <c r="B347" s="1" t="s">
        <v>352</v>
      </c>
      <c r="C347" s="1">
        <v>2020</v>
      </c>
      <c r="D347" s="2" t="s">
        <v>6</v>
      </c>
      <c r="E347" s="2" t="s">
        <v>310</v>
      </c>
      <c r="F347" s="1">
        <v>23.4717989734037</v>
      </c>
    </row>
    <row r="348" spans="1:6" ht="13">
      <c r="A348" s="2" t="s">
        <v>20</v>
      </c>
      <c r="B348" s="1" t="s">
        <v>353</v>
      </c>
      <c r="C348" s="1">
        <v>2020</v>
      </c>
      <c r="D348" s="2" t="s">
        <v>6</v>
      </c>
      <c r="E348" s="2" t="s">
        <v>310</v>
      </c>
      <c r="F348" s="1">
        <v>31.840411840411797</v>
      </c>
    </row>
    <row r="349" spans="1:6" ht="13">
      <c r="A349" s="2" t="s">
        <v>21</v>
      </c>
      <c r="B349" s="1" t="s">
        <v>354</v>
      </c>
      <c r="C349" s="1">
        <v>2020</v>
      </c>
      <c r="D349" s="2" t="s">
        <v>6</v>
      </c>
      <c r="E349" s="2" t="s">
        <v>310</v>
      </c>
      <c r="F349" s="1">
        <v>25.965436971033</v>
      </c>
    </row>
    <row r="350" spans="1:6" ht="13">
      <c r="A350" s="2" t="s">
        <v>22</v>
      </c>
      <c r="B350" s="1" t="s">
        <v>355</v>
      </c>
      <c r="C350" s="1">
        <v>2020</v>
      </c>
      <c r="D350" s="2" t="s">
        <v>6</v>
      </c>
      <c r="E350" s="2" t="s">
        <v>310</v>
      </c>
      <c r="F350" s="1">
        <v>41.802535364735</v>
      </c>
    </row>
    <row r="351" spans="1:6" ht="13">
      <c r="A351" s="2" t="s">
        <v>23</v>
      </c>
      <c r="B351" s="1" t="s">
        <v>356</v>
      </c>
      <c r="C351" s="1">
        <v>2020</v>
      </c>
      <c r="D351" s="2" t="s">
        <v>6</v>
      </c>
      <c r="E351" s="2" t="s">
        <v>310</v>
      </c>
      <c r="F351" s="1">
        <v>17.6893429083539</v>
      </c>
    </row>
    <row r="352" spans="1:6" ht="13">
      <c r="A352" s="2" t="s">
        <v>24</v>
      </c>
      <c r="B352" s="1" t="s">
        <v>357</v>
      </c>
      <c r="C352" s="1">
        <v>2020</v>
      </c>
      <c r="D352" s="2" t="s">
        <v>6</v>
      </c>
      <c r="E352" s="2" t="s">
        <v>310</v>
      </c>
      <c r="F352" s="1">
        <v>34.598981939499701</v>
      </c>
    </row>
    <row r="353" spans="1:6" ht="13">
      <c r="A353" s="2" t="s">
        <v>25</v>
      </c>
      <c r="B353" s="1" t="s">
        <v>358</v>
      </c>
      <c r="C353" s="1">
        <v>2020</v>
      </c>
      <c r="D353" s="2" t="s">
        <v>6</v>
      </c>
      <c r="E353" s="2" t="s">
        <v>310</v>
      </c>
      <c r="F353" s="1">
        <v>35.8046918976193</v>
      </c>
    </row>
    <row r="354" spans="1:6" ht="13">
      <c r="A354" s="2" t="s">
        <v>26</v>
      </c>
      <c r="B354" s="1" t="s">
        <v>359</v>
      </c>
      <c r="C354" s="1">
        <v>2020</v>
      </c>
      <c r="D354" s="2" t="s">
        <v>6</v>
      </c>
      <c r="E354" s="2" t="s">
        <v>310</v>
      </c>
      <c r="F354" s="1">
        <v>20.860626989694101</v>
      </c>
    </row>
    <row r="355" spans="1:6" ht="13">
      <c r="A355" s="2" t="s">
        <v>27</v>
      </c>
      <c r="B355" s="1" t="s">
        <v>360</v>
      </c>
      <c r="C355" s="1">
        <v>2020</v>
      </c>
      <c r="D355" s="2" t="s">
        <v>6</v>
      </c>
      <c r="E355" s="2" t="s">
        <v>310</v>
      </c>
      <c r="F355" s="1">
        <v>26.435757162573399</v>
      </c>
    </row>
    <row r="356" spans="1:6" ht="13">
      <c r="A356" s="2" t="s">
        <v>28</v>
      </c>
      <c r="B356" s="1" t="s">
        <v>361</v>
      </c>
      <c r="C356" s="1">
        <v>2020</v>
      </c>
      <c r="D356" s="2" t="s">
        <v>6</v>
      </c>
      <c r="E356" s="2" t="s">
        <v>310</v>
      </c>
      <c r="F356" s="1">
        <v>40.423751332431301</v>
      </c>
    </row>
    <row r="357" spans="1:6" ht="13">
      <c r="A357" s="2" t="s">
        <v>29</v>
      </c>
      <c r="B357" s="1" t="s">
        <v>362</v>
      </c>
      <c r="C357" s="1">
        <v>2020</v>
      </c>
      <c r="D357" s="2" t="s">
        <v>6</v>
      </c>
      <c r="E357" s="2" t="s">
        <v>310</v>
      </c>
      <c r="F357" s="1">
        <v>38.190356063759104</v>
      </c>
    </row>
    <row r="358" spans="1:6" ht="13">
      <c r="A358" s="2" t="s">
        <v>30</v>
      </c>
      <c r="B358" s="1" t="s">
        <v>363</v>
      </c>
      <c r="C358" s="1">
        <v>2020</v>
      </c>
      <c r="D358" s="2" t="s">
        <v>6</v>
      </c>
      <c r="E358" s="2" t="s">
        <v>310</v>
      </c>
      <c r="F358" s="1">
        <v>25.938304033967004</v>
      </c>
    </row>
    <row r="359" spans="1:6" ht="13">
      <c r="A359" s="2" t="s">
        <v>31</v>
      </c>
      <c r="B359" s="1" t="s">
        <v>364</v>
      </c>
      <c r="C359" s="1">
        <v>2020</v>
      </c>
      <c r="D359" s="2" t="s">
        <v>6</v>
      </c>
      <c r="E359" s="2" t="s">
        <v>310</v>
      </c>
      <c r="F359" s="1">
        <v>37.230713135425802</v>
      </c>
    </row>
    <row r="360" spans="1:6" ht="13">
      <c r="A360" s="2" t="s">
        <v>32</v>
      </c>
      <c r="B360" s="1" t="s">
        <v>365</v>
      </c>
      <c r="C360" s="1">
        <v>2020</v>
      </c>
      <c r="D360" s="2" t="s">
        <v>6</v>
      </c>
      <c r="E360" s="2" t="s">
        <v>310</v>
      </c>
      <c r="F360" s="1">
        <v>25.097037934262001</v>
      </c>
    </row>
    <row r="361" spans="1:6" ht="13">
      <c r="A361" s="2" t="s">
        <v>33</v>
      </c>
      <c r="B361" s="1" t="s">
        <v>366</v>
      </c>
      <c r="C361" s="1">
        <v>2020</v>
      </c>
      <c r="D361" s="2" t="s">
        <v>6</v>
      </c>
      <c r="E361" s="2" t="s">
        <v>310</v>
      </c>
      <c r="F361" s="1">
        <v>22.4851726599648</v>
      </c>
    </row>
    <row r="362" spans="1:6" ht="13">
      <c r="A362" s="2" t="s">
        <v>34</v>
      </c>
      <c r="B362" s="1" t="s">
        <v>367</v>
      </c>
      <c r="C362" s="1">
        <v>2020</v>
      </c>
      <c r="D362" s="2" t="s">
        <v>6</v>
      </c>
      <c r="E362" s="2" t="s">
        <v>310</v>
      </c>
      <c r="F362" s="1">
        <v>34.070243869058295</v>
      </c>
    </row>
    <row r="363" spans="1:6" ht="13">
      <c r="A363" s="2" t="s">
        <v>35</v>
      </c>
      <c r="B363" s="1" t="s">
        <v>368</v>
      </c>
      <c r="C363" s="1">
        <v>2020</v>
      </c>
      <c r="D363" s="2" t="s">
        <v>6</v>
      </c>
      <c r="E363" s="2" t="s">
        <v>310</v>
      </c>
      <c r="F363" s="1">
        <v>30.148574804312499</v>
      </c>
    </row>
    <row r="364" spans="1:6" ht="13">
      <c r="A364" s="2" t="s">
        <v>3</v>
      </c>
      <c r="B364" s="1" t="s">
        <v>336</v>
      </c>
      <c r="C364" s="1">
        <v>2020</v>
      </c>
      <c r="D364" s="2" t="s">
        <v>6</v>
      </c>
      <c r="E364" s="2" t="s">
        <v>310</v>
      </c>
      <c r="F364" s="1">
        <v>30.819444846939099</v>
      </c>
    </row>
    <row r="365" spans="1:6" ht="13">
      <c r="A365" s="2" t="s">
        <v>4</v>
      </c>
      <c r="B365" s="1" t="s">
        <v>337</v>
      </c>
      <c r="C365" s="1">
        <v>2021</v>
      </c>
      <c r="D365" s="2" t="s">
        <v>6</v>
      </c>
      <c r="E365" s="2" t="s">
        <v>310</v>
      </c>
      <c r="F365" s="1">
        <v>34.721932535694599</v>
      </c>
    </row>
    <row r="366" spans="1:6" ht="13">
      <c r="A366" s="2" t="s">
        <v>5</v>
      </c>
      <c r="B366" s="1" t="s">
        <v>338</v>
      </c>
      <c r="C366" s="1">
        <v>2021</v>
      </c>
      <c r="D366" s="2" t="s">
        <v>6</v>
      </c>
      <c r="E366" s="2" t="s">
        <v>310</v>
      </c>
      <c r="F366" s="1">
        <v>34.599322873440599</v>
      </c>
    </row>
    <row r="367" spans="1:6" ht="13">
      <c r="A367" s="2" t="s">
        <v>6</v>
      </c>
      <c r="B367" s="1" t="s">
        <v>339</v>
      </c>
      <c r="C367" s="1">
        <v>2021</v>
      </c>
      <c r="D367" s="2" t="s">
        <v>6</v>
      </c>
      <c r="E367" s="2" t="s">
        <v>310</v>
      </c>
      <c r="F367" s="1">
        <v>27.636725867975397</v>
      </c>
    </row>
    <row r="368" spans="1:6" ht="13">
      <c r="A368" s="2" t="s">
        <v>7</v>
      </c>
      <c r="B368" s="1" t="s">
        <v>340</v>
      </c>
      <c r="C368" s="1">
        <v>2021</v>
      </c>
      <c r="D368" s="2" t="s">
        <v>6</v>
      </c>
      <c r="E368" s="2" t="s">
        <v>310</v>
      </c>
      <c r="F368" s="1">
        <v>28.034546696594099</v>
      </c>
    </row>
    <row r="369" spans="1:6" ht="13">
      <c r="A369" s="2" t="s">
        <v>10</v>
      </c>
      <c r="B369" s="1" t="s">
        <v>343</v>
      </c>
      <c r="C369" s="1">
        <v>2021</v>
      </c>
      <c r="D369" s="2" t="s">
        <v>6</v>
      </c>
      <c r="E369" s="2" t="s">
        <v>310</v>
      </c>
      <c r="F369" s="1">
        <v>13.119876181954501</v>
      </c>
    </row>
    <row r="370" spans="1:6" ht="13">
      <c r="A370" s="2" t="s">
        <v>11</v>
      </c>
      <c r="B370" s="1" t="s">
        <v>344</v>
      </c>
      <c r="C370" s="1">
        <v>2021</v>
      </c>
      <c r="D370" s="2" t="s">
        <v>6</v>
      </c>
      <c r="E370" s="2" t="s">
        <v>310</v>
      </c>
      <c r="F370" s="1">
        <v>33.557270978035199</v>
      </c>
    </row>
    <row r="371" spans="1:6" ht="13">
      <c r="A371" s="2" t="s">
        <v>12</v>
      </c>
      <c r="B371" s="1" t="s">
        <v>345</v>
      </c>
      <c r="C371" s="1">
        <v>2021</v>
      </c>
      <c r="D371" s="2" t="s">
        <v>6</v>
      </c>
      <c r="E371" s="2" t="s">
        <v>310</v>
      </c>
      <c r="F371" s="1">
        <v>68.636750805807097</v>
      </c>
    </row>
    <row r="372" spans="1:6" ht="13">
      <c r="A372" s="2" t="s">
        <v>8</v>
      </c>
      <c r="B372" s="1" t="s">
        <v>341</v>
      </c>
      <c r="C372" s="1">
        <v>2021</v>
      </c>
      <c r="D372" s="2" t="s">
        <v>6</v>
      </c>
      <c r="E372" s="2" t="s">
        <v>310</v>
      </c>
      <c r="F372" s="1">
        <v>34.681101220014995</v>
      </c>
    </row>
    <row r="373" spans="1:6" ht="13">
      <c r="A373" s="2" t="s">
        <v>9</v>
      </c>
      <c r="B373" s="1" t="s">
        <v>342</v>
      </c>
      <c r="C373" s="1">
        <v>2021</v>
      </c>
      <c r="D373" s="2" t="s">
        <v>6</v>
      </c>
      <c r="E373" s="2" t="s">
        <v>310</v>
      </c>
      <c r="F373" s="1">
        <v>27.099911582670199</v>
      </c>
    </row>
    <row r="374" spans="1:6" ht="13">
      <c r="A374" s="2" t="s">
        <v>13</v>
      </c>
      <c r="B374" s="1" t="s">
        <v>346</v>
      </c>
      <c r="C374" s="1">
        <v>2021</v>
      </c>
      <c r="D374" s="2" t="s">
        <v>6</v>
      </c>
      <c r="E374" s="2" t="s">
        <v>310</v>
      </c>
      <c r="F374" s="1">
        <v>26.363928522238599</v>
      </c>
    </row>
    <row r="375" spans="1:6" ht="13">
      <c r="A375" s="2" t="s">
        <v>14</v>
      </c>
      <c r="B375" s="1" t="s">
        <v>347</v>
      </c>
      <c r="C375" s="1">
        <v>2021</v>
      </c>
      <c r="D375" s="2" t="s">
        <v>6</v>
      </c>
      <c r="E375" s="2" t="s">
        <v>310</v>
      </c>
      <c r="F375" s="1">
        <v>23.948403611625903</v>
      </c>
    </row>
    <row r="376" spans="1:6" ht="13">
      <c r="A376" s="2" t="s">
        <v>15</v>
      </c>
      <c r="B376" s="1" t="s">
        <v>348</v>
      </c>
      <c r="C376" s="1">
        <v>2021</v>
      </c>
      <c r="D376" s="2" t="s">
        <v>6</v>
      </c>
      <c r="E376" s="2" t="s">
        <v>310</v>
      </c>
      <c r="F376" s="1">
        <v>18.9921216506823</v>
      </c>
    </row>
    <row r="377" spans="1:6" ht="13">
      <c r="A377" s="2" t="s">
        <v>16</v>
      </c>
      <c r="B377" s="1" t="s">
        <v>349</v>
      </c>
      <c r="C377" s="1">
        <v>2021</v>
      </c>
      <c r="D377" s="2" t="s">
        <v>6</v>
      </c>
      <c r="E377" s="2" t="s">
        <v>310</v>
      </c>
      <c r="F377" s="1">
        <v>34.101046794472701</v>
      </c>
    </row>
    <row r="378" spans="1:6" ht="13">
      <c r="A378" s="2" t="s">
        <v>17</v>
      </c>
      <c r="B378" s="1" t="s">
        <v>350</v>
      </c>
      <c r="C378" s="1">
        <v>2021</v>
      </c>
      <c r="D378" s="2" t="s">
        <v>6</v>
      </c>
      <c r="E378" s="2" t="s">
        <v>310</v>
      </c>
      <c r="F378" s="1">
        <v>28.425270462706699</v>
      </c>
    </row>
    <row r="379" spans="1:6" ht="13">
      <c r="A379" s="2" t="s">
        <v>18</v>
      </c>
      <c r="B379" s="1" t="s">
        <v>351</v>
      </c>
      <c r="C379" s="1">
        <v>2021</v>
      </c>
      <c r="D379" s="2" t="s">
        <v>6</v>
      </c>
      <c r="E379" s="2" t="s">
        <v>310</v>
      </c>
      <c r="F379" s="1">
        <v>24.6970589199349</v>
      </c>
    </row>
    <row r="380" spans="1:6" ht="13">
      <c r="A380" s="2" t="s">
        <v>19</v>
      </c>
      <c r="B380" s="1" t="s">
        <v>352</v>
      </c>
      <c r="C380" s="1">
        <v>2021</v>
      </c>
      <c r="D380" s="2" t="s">
        <v>6</v>
      </c>
      <c r="E380" s="2" t="s">
        <v>310</v>
      </c>
      <c r="F380" s="1">
        <v>22.907466615749001</v>
      </c>
    </row>
    <row r="381" spans="1:6" ht="13">
      <c r="A381" s="2" t="s">
        <v>20</v>
      </c>
      <c r="B381" s="1" t="s">
        <v>353</v>
      </c>
      <c r="C381" s="1">
        <v>2021</v>
      </c>
      <c r="D381" s="2" t="s">
        <v>6</v>
      </c>
      <c r="E381" s="2" t="s">
        <v>310</v>
      </c>
      <c r="F381" s="1">
        <v>31.274533677494798</v>
      </c>
    </row>
    <row r="382" spans="1:6" ht="13">
      <c r="A382" s="2" t="s">
        <v>21</v>
      </c>
      <c r="B382" s="1" t="s">
        <v>354</v>
      </c>
      <c r="C382" s="1">
        <v>2021</v>
      </c>
      <c r="D382" s="2" t="s">
        <v>6</v>
      </c>
      <c r="E382" s="2" t="s">
        <v>310</v>
      </c>
      <c r="F382" s="1">
        <v>25.851695727150798</v>
      </c>
    </row>
    <row r="383" spans="1:6" ht="13">
      <c r="A383" s="2" t="s">
        <v>22</v>
      </c>
      <c r="B383" s="1" t="s">
        <v>355</v>
      </c>
      <c r="C383" s="1">
        <v>2021</v>
      </c>
      <c r="D383" s="2" t="s">
        <v>6</v>
      </c>
      <c r="E383" s="2" t="s">
        <v>310</v>
      </c>
      <c r="F383" s="1">
        <v>42.827098513275203</v>
      </c>
    </row>
    <row r="384" spans="1:6" ht="13">
      <c r="A384" s="2" t="s">
        <v>23</v>
      </c>
      <c r="B384" s="1" t="s">
        <v>356</v>
      </c>
      <c r="C384" s="1">
        <v>2021</v>
      </c>
      <c r="D384" s="2" t="s">
        <v>6</v>
      </c>
      <c r="E384" s="2" t="s">
        <v>310</v>
      </c>
      <c r="F384" s="1">
        <v>17.645102901472601</v>
      </c>
    </row>
    <row r="385" spans="1:6" ht="13">
      <c r="A385" s="2" t="s">
        <v>24</v>
      </c>
      <c r="B385" s="1" t="s">
        <v>357</v>
      </c>
      <c r="C385" s="1">
        <v>2021</v>
      </c>
      <c r="D385" s="2" t="s">
        <v>6</v>
      </c>
      <c r="E385" s="2" t="s">
        <v>310</v>
      </c>
      <c r="F385" s="1">
        <v>36.493247537784001</v>
      </c>
    </row>
    <row r="386" spans="1:6" ht="13">
      <c r="A386" s="2" t="s">
        <v>25</v>
      </c>
      <c r="B386" s="1" t="s">
        <v>358</v>
      </c>
      <c r="C386" s="1">
        <v>2021</v>
      </c>
      <c r="D386" s="2" t="s">
        <v>6</v>
      </c>
      <c r="E386" s="2" t="s">
        <v>310</v>
      </c>
      <c r="F386" s="1">
        <v>35.736475364184301</v>
      </c>
    </row>
    <row r="387" spans="1:6" ht="13">
      <c r="A387" s="2" t="s">
        <v>26</v>
      </c>
      <c r="B387" s="1" t="s">
        <v>359</v>
      </c>
      <c r="C387" s="1">
        <v>2021</v>
      </c>
      <c r="D387" s="2" t="s">
        <v>6</v>
      </c>
      <c r="E387" s="2" t="s">
        <v>310</v>
      </c>
      <c r="F387" s="1">
        <v>20.260742103911699</v>
      </c>
    </row>
    <row r="388" spans="1:6" ht="13">
      <c r="A388" s="2" t="s">
        <v>27</v>
      </c>
      <c r="B388" s="1" t="s">
        <v>360</v>
      </c>
      <c r="C388" s="1">
        <v>2021</v>
      </c>
      <c r="D388" s="2" t="s">
        <v>6</v>
      </c>
      <c r="E388" s="2" t="s">
        <v>310</v>
      </c>
      <c r="F388" s="1">
        <v>26.594909071544599</v>
      </c>
    </row>
    <row r="389" spans="1:6" ht="13">
      <c r="A389" s="2" t="s">
        <v>28</v>
      </c>
      <c r="B389" s="1" t="s">
        <v>361</v>
      </c>
      <c r="C389" s="1">
        <v>2021</v>
      </c>
      <c r="D389" s="2" t="s">
        <v>6</v>
      </c>
      <c r="E389" s="2" t="s">
        <v>310</v>
      </c>
      <c r="F389" s="1">
        <v>37.6107709043795</v>
      </c>
    </row>
    <row r="390" spans="1:6" ht="13">
      <c r="A390" s="2" t="s">
        <v>29</v>
      </c>
      <c r="B390" s="1" t="s">
        <v>362</v>
      </c>
      <c r="C390" s="1">
        <v>2021</v>
      </c>
      <c r="D390" s="2" t="s">
        <v>6</v>
      </c>
      <c r="E390" s="2" t="s">
        <v>310</v>
      </c>
      <c r="F390" s="1">
        <v>36.096824527698701</v>
      </c>
    </row>
    <row r="391" spans="1:6" ht="13">
      <c r="A391" s="2" t="s">
        <v>30</v>
      </c>
      <c r="B391" s="1" t="s">
        <v>363</v>
      </c>
      <c r="C391" s="1">
        <v>2021</v>
      </c>
      <c r="D391" s="2" t="s">
        <v>6</v>
      </c>
      <c r="E391" s="2" t="s">
        <v>310</v>
      </c>
      <c r="F391" s="1">
        <v>26.885134849062197</v>
      </c>
    </row>
    <row r="392" spans="1:6" ht="13">
      <c r="A392" s="2" t="s">
        <v>31</v>
      </c>
      <c r="B392" s="1" t="s">
        <v>364</v>
      </c>
      <c r="C392" s="1">
        <v>2021</v>
      </c>
      <c r="D392" s="2" t="s">
        <v>6</v>
      </c>
      <c r="E392" s="2" t="s">
        <v>310</v>
      </c>
      <c r="F392" s="1">
        <v>36.266994862306504</v>
      </c>
    </row>
    <row r="393" spans="1:6" ht="13">
      <c r="A393" s="2" t="s">
        <v>32</v>
      </c>
      <c r="B393" s="1" t="s">
        <v>365</v>
      </c>
      <c r="C393" s="1">
        <v>2021</v>
      </c>
      <c r="D393" s="2" t="s">
        <v>6</v>
      </c>
      <c r="E393" s="2" t="s">
        <v>310</v>
      </c>
      <c r="F393" s="1">
        <v>25.414770930983799</v>
      </c>
    </row>
    <row r="394" spans="1:6" ht="13">
      <c r="A394" s="2" t="s">
        <v>33</v>
      </c>
      <c r="B394" s="1" t="s">
        <v>366</v>
      </c>
      <c r="C394" s="1">
        <v>2021</v>
      </c>
      <c r="D394" s="2" t="s">
        <v>6</v>
      </c>
      <c r="E394" s="2" t="s">
        <v>310</v>
      </c>
      <c r="F394" s="1">
        <v>22.311534995314901</v>
      </c>
    </row>
    <row r="395" spans="1:6" ht="13">
      <c r="A395" s="2" t="s">
        <v>34</v>
      </c>
      <c r="B395" s="1" t="s">
        <v>367</v>
      </c>
      <c r="C395" s="1">
        <v>2021</v>
      </c>
      <c r="D395" s="2" t="s">
        <v>6</v>
      </c>
      <c r="E395" s="2" t="s">
        <v>310</v>
      </c>
      <c r="F395" s="1">
        <v>36.135481241553904</v>
      </c>
    </row>
    <row r="396" spans="1:6" ht="13">
      <c r="A396" s="2" t="s">
        <v>35</v>
      </c>
      <c r="B396" s="1" t="s">
        <v>368</v>
      </c>
      <c r="C396" s="1">
        <v>2021</v>
      </c>
      <c r="D396" s="2" t="s">
        <v>6</v>
      </c>
      <c r="E396" s="2" t="s">
        <v>310</v>
      </c>
      <c r="F396" s="1">
        <v>28.869734628213799</v>
      </c>
    </row>
    <row r="397" spans="1:6" ht="13">
      <c r="A397" s="2" t="s">
        <v>3</v>
      </c>
      <c r="B397" s="1" t="s">
        <v>336</v>
      </c>
      <c r="C397" s="1">
        <v>2021</v>
      </c>
      <c r="D397" s="2" t="s">
        <v>6</v>
      </c>
      <c r="E397" s="2" t="s">
        <v>310</v>
      </c>
      <c r="F397" s="1">
        <v>30.631491306807103</v>
      </c>
    </row>
  </sheetData>
  <pageMargins left="0.7" right="0.7" top="0.75" bottom="0.75" header="0.3" footer="0.3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sheetPr>
    <outlinePr summaryBelow="0" summaryRight="0"/>
  </sheetPr>
  <dimension ref="A1:F133"/>
  <sheetViews>
    <sheetView workbookViewId="0"/>
  </sheetViews>
  <sheetFormatPr baseColWidth="10" defaultColWidth="12.6640625" defaultRowHeight="15.75" customHeight="1"/>
  <sheetData>
    <row r="1" spans="1:6">
      <c r="A1" s="19" t="s">
        <v>1</v>
      </c>
      <c r="B1" s="19" t="s">
        <v>334</v>
      </c>
      <c r="C1" s="19" t="s">
        <v>0</v>
      </c>
      <c r="D1" s="19" t="s">
        <v>37</v>
      </c>
      <c r="E1" s="19" t="s">
        <v>39</v>
      </c>
      <c r="F1" s="19" t="s">
        <v>335</v>
      </c>
    </row>
    <row r="2" spans="1:6">
      <c r="A2" s="20" t="s">
        <v>3</v>
      </c>
      <c r="B2" s="19" t="s">
        <v>336</v>
      </c>
      <c r="C2" s="9" t="s">
        <v>385</v>
      </c>
      <c r="D2" s="9" t="s">
        <v>6</v>
      </c>
      <c r="E2" s="9" t="s">
        <v>315</v>
      </c>
      <c r="F2" s="7">
        <v>7.21</v>
      </c>
    </row>
    <row r="3" spans="1:6">
      <c r="A3" s="20" t="s">
        <v>4</v>
      </c>
      <c r="B3" s="19" t="s">
        <v>337</v>
      </c>
      <c r="C3" s="9" t="s">
        <v>385</v>
      </c>
      <c r="D3" s="9" t="s">
        <v>6</v>
      </c>
      <c r="E3" s="9" t="s">
        <v>315</v>
      </c>
      <c r="F3" s="7">
        <v>7.83</v>
      </c>
    </row>
    <row r="4" spans="1:6">
      <c r="A4" s="19" t="s">
        <v>5</v>
      </c>
      <c r="B4" s="19" t="s">
        <v>338</v>
      </c>
      <c r="C4" s="7" t="s">
        <v>385</v>
      </c>
      <c r="D4" s="7" t="s">
        <v>6</v>
      </c>
      <c r="E4" s="7" t="s">
        <v>315</v>
      </c>
      <c r="F4" s="7">
        <v>8.0500000000000007</v>
      </c>
    </row>
    <row r="5" spans="1:6">
      <c r="A5" s="19" t="s">
        <v>6</v>
      </c>
      <c r="B5" s="19" t="s">
        <v>339</v>
      </c>
      <c r="C5" s="7" t="s">
        <v>385</v>
      </c>
      <c r="D5" s="7" t="s">
        <v>6</v>
      </c>
      <c r="E5" s="7" t="s">
        <v>315</v>
      </c>
      <c r="F5" s="7">
        <v>8.23</v>
      </c>
    </row>
    <row r="6" spans="1:6">
      <c r="A6" s="19" t="s">
        <v>7</v>
      </c>
      <c r="B6" s="19" t="s">
        <v>340</v>
      </c>
      <c r="C6" s="7" t="s">
        <v>385</v>
      </c>
      <c r="D6" s="7" t="s">
        <v>6</v>
      </c>
      <c r="E6" s="7" t="s">
        <v>315</v>
      </c>
      <c r="F6" s="7">
        <v>6.71</v>
      </c>
    </row>
    <row r="7" spans="1:6">
      <c r="A7" s="19" t="s">
        <v>8</v>
      </c>
      <c r="B7" s="19" t="s">
        <v>341</v>
      </c>
      <c r="C7" s="7" t="s">
        <v>385</v>
      </c>
      <c r="D7" s="7" t="s">
        <v>6</v>
      </c>
      <c r="E7" s="7" t="s">
        <v>315</v>
      </c>
      <c r="F7" s="7">
        <v>8.24</v>
      </c>
    </row>
    <row r="8" spans="1:6">
      <c r="A8" s="19" t="s">
        <v>9</v>
      </c>
      <c r="B8" s="19" t="s">
        <v>342</v>
      </c>
      <c r="C8" s="7" t="s">
        <v>385</v>
      </c>
      <c r="D8" s="7" t="s">
        <v>6</v>
      </c>
      <c r="E8" s="7" t="s">
        <v>315</v>
      </c>
      <c r="F8" s="7">
        <v>7.55</v>
      </c>
    </row>
    <row r="9" spans="1:6">
      <c r="A9" s="19" t="s">
        <v>10</v>
      </c>
      <c r="B9" s="19" t="s">
        <v>343</v>
      </c>
      <c r="C9" s="7" t="s">
        <v>385</v>
      </c>
      <c r="D9" s="7" t="s">
        <v>6</v>
      </c>
      <c r="E9" s="7" t="s">
        <v>315</v>
      </c>
      <c r="F9" s="7">
        <v>4.8600000000000003</v>
      </c>
    </row>
    <row r="10" spans="1:6">
      <c r="A10" s="19" t="s">
        <v>11</v>
      </c>
      <c r="B10" s="19" t="s">
        <v>344</v>
      </c>
      <c r="C10" s="7" t="s">
        <v>385</v>
      </c>
      <c r="D10" s="7" t="s">
        <v>6</v>
      </c>
      <c r="E10" s="7" t="s">
        <v>315</v>
      </c>
      <c r="F10" s="7">
        <v>7.66</v>
      </c>
    </row>
    <row r="11" spans="1:6">
      <c r="A11" s="19" t="s">
        <v>12</v>
      </c>
      <c r="B11" s="19" t="s">
        <v>345</v>
      </c>
      <c r="C11" s="7" t="s">
        <v>385</v>
      </c>
      <c r="D11" s="7" t="s">
        <v>6</v>
      </c>
      <c r="E11" s="7" t="s">
        <v>315</v>
      </c>
      <c r="F11" s="7">
        <v>9.23</v>
      </c>
    </row>
    <row r="12" spans="1:6">
      <c r="A12" s="19" t="s">
        <v>13</v>
      </c>
      <c r="B12" s="19" t="s">
        <v>346</v>
      </c>
      <c r="C12" s="7" t="s">
        <v>385</v>
      </c>
      <c r="D12" s="7" t="s">
        <v>6</v>
      </c>
      <c r="E12" s="7" t="s">
        <v>315</v>
      </c>
      <c r="F12" s="7">
        <v>7.28</v>
      </c>
    </row>
    <row r="13" spans="1:6">
      <c r="A13" s="19" t="s">
        <v>14</v>
      </c>
      <c r="B13" s="19" t="s">
        <v>347</v>
      </c>
      <c r="C13" s="7" t="s">
        <v>385</v>
      </c>
      <c r="D13" s="7" t="s">
        <v>6</v>
      </c>
      <c r="E13" s="7" t="s">
        <v>315</v>
      </c>
      <c r="F13" s="7">
        <v>6.16</v>
      </c>
    </row>
    <row r="14" spans="1:6">
      <c r="A14" s="19" t="s">
        <v>15</v>
      </c>
      <c r="B14" s="19" t="s">
        <v>348</v>
      </c>
      <c r="C14" s="7" t="s">
        <v>385</v>
      </c>
      <c r="D14" s="7" t="s">
        <v>6</v>
      </c>
      <c r="E14" s="7" t="s">
        <v>315</v>
      </c>
      <c r="F14" s="7">
        <v>5.8</v>
      </c>
    </row>
    <row r="15" spans="1:6">
      <c r="A15" s="19" t="s">
        <v>16</v>
      </c>
      <c r="B15" s="19" t="s">
        <v>349</v>
      </c>
      <c r="C15" s="7" t="s">
        <v>385</v>
      </c>
      <c r="D15" s="7" t="s">
        <v>6</v>
      </c>
      <c r="E15" s="7" t="s">
        <v>315</v>
      </c>
      <c r="F15" s="7">
        <v>6.43</v>
      </c>
    </row>
    <row r="16" spans="1:6">
      <c r="A16" s="19" t="s">
        <v>17</v>
      </c>
      <c r="B16" s="19" t="s">
        <v>350</v>
      </c>
      <c r="C16" s="7" t="s">
        <v>385</v>
      </c>
      <c r="D16" s="7" t="s">
        <v>6</v>
      </c>
      <c r="E16" s="7" t="s">
        <v>315</v>
      </c>
      <c r="F16" s="7">
        <v>7.35</v>
      </c>
    </row>
    <row r="17" spans="1:6">
      <c r="A17" s="19" t="s">
        <v>18</v>
      </c>
      <c r="B17" s="19" t="s">
        <v>351</v>
      </c>
      <c r="C17" s="7" t="s">
        <v>385</v>
      </c>
      <c r="D17" s="7" t="s">
        <v>6</v>
      </c>
      <c r="E17" s="7" t="s">
        <v>315</v>
      </c>
      <c r="F17" s="7">
        <v>7.69</v>
      </c>
    </row>
    <row r="18" spans="1:6">
      <c r="A18" s="19" t="s">
        <v>19</v>
      </c>
      <c r="B18" s="19" t="s">
        <v>352</v>
      </c>
      <c r="C18" s="7" t="s">
        <v>385</v>
      </c>
      <c r="D18" s="7" t="s">
        <v>6</v>
      </c>
      <c r="E18" s="7" t="s">
        <v>315</v>
      </c>
      <c r="F18" s="7">
        <v>6.08</v>
      </c>
    </row>
    <row r="19" spans="1:6">
      <c r="A19" s="19" t="s">
        <v>20</v>
      </c>
      <c r="B19" s="19" t="s">
        <v>353</v>
      </c>
      <c r="C19" s="7" t="s">
        <v>385</v>
      </c>
      <c r="D19" s="7" t="s">
        <v>6</v>
      </c>
      <c r="E19" s="7" t="s">
        <v>315</v>
      </c>
      <c r="F19" s="7">
        <v>7.56</v>
      </c>
    </row>
    <row r="20" spans="1:6">
      <c r="A20" s="19" t="s">
        <v>21</v>
      </c>
      <c r="B20" s="19" t="s">
        <v>354</v>
      </c>
      <c r="C20" s="7" t="s">
        <v>385</v>
      </c>
      <c r="D20" s="7" t="s">
        <v>6</v>
      </c>
      <c r="E20" s="7" t="s">
        <v>315</v>
      </c>
      <c r="F20" s="7">
        <v>7.33</v>
      </c>
    </row>
    <row r="21" spans="1:6">
      <c r="A21" s="19" t="s">
        <v>22</v>
      </c>
      <c r="B21" s="19" t="s">
        <v>355</v>
      </c>
      <c r="C21" s="7" t="s">
        <v>385</v>
      </c>
      <c r="D21" s="7" t="s">
        <v>6</v>
      </c>
      <c r="E21" s="7" t="s">
        <v>315</v>
      </c>
      <c r="F21" s="7">
        <v>8.6</v>
      </c>
    </row>
    <row r="22" spans="1:6">
      <c r="A22" s="19" t="s">
        <v>23</v>
      </c>
      <c r="B22" s="19" t="s">
        <v>356</v>
      </c>
      <c r="C22" s="7" t="s">
        <v>385</v>
      </c>
      <c r="D22" s="7" t="s">
        <v>6</v>
      </c>
      <c r="E22" s="7" t="s">
        <v>315</v>
      </c>
      <c r="F22" s="7">
        <v>5.23</v>
      </c>
    </row>
    <row r="23" spans="1:6">
      <c r="A23" s="19" t="s">
        <v>24</v>
      </c>
      <c r="B23" s="19" t="s">
        <v>357</v>
      </c>
      <c r="C23" s="7" t="s">
        <v>385</v>
      </c>
      <c r="D23" s="7" t="s">
        <v>6</v>
      </c>
      <c r="E23" s="7" t="s">
        <v>315</v>
      </c>
      <c r="F23" s="7">
        <v>6.39</v>
      </c>
    </row>
    <row r="24" spans="1:6">
      <c r="A24" s="19" t="s">
        <v>25</v>
      </c>
      <c r="B24" s="19" t="s">
        <v>358</v>
      </c>
      <c r="C24" s="7" t="s">
        <v>385</v>
      </c>
      <c r="D24" s="7" t="s">
        <v>6</v>
      </c>
      <c r="E24" s="7" t="s">
        <v>315</v>
      </c>
      <c r="F24" s="7">
        <v>7.23</v>
      </c>
    </row>
    <row r="25" spans="1:6">
      <c r="A25" s="19" t="s">
        <v>26</v>
      </c>
      <c r="B25" s="19" t="s">
        <v>359</v>
      </c>
      <c r="C25" s="7" t="s">
        <v>385</v>
      </c>
      <c r="D25" s="7" t="s">
        <v>6</v>
      </c>
      <c r="E25" s="7" t="s">
        <v>315</v>
      </c>
      <c r="F25" s="7">
        <v>7.45</v>
      </c>
    </row>
    <row r="26" spans="1:6">
      <c r="A26" s="19" t="s">
        <v>27</v>
      </c>
      <c r="B26" s="19" t="s">
        <v>360</v>
      </c>
      <c r="C26" s="7" t="s">
        <v>385</v>
      </c>
      <c r="D26" s="7" t="s">
        <v>6</v>
      </c>
      <c r="E26" s="7" t="s">
        <v>315</v>
      </c>
      <c r="F26" s="7">
        <v>6.78</v>
      </c>
    </row>
    <row r="27" spans="1:6">
      <c r="A27" s="19" t="s">
        <v>28</v>
      </c>
      <c r="B27" s="19" t="s">
        <v>361</v>
      </c>
      <c r="C27" s="7" t="s">
        <v>385</v>
      </c>
      <c r="D27" s="7" t="s">
        <v>6</v>
      </c>
      <c r="E27" s="7" t="s">
        <v>315</v>
      </c>
      <c r="F27" s="7">
        <v>7.64</v>
      </c>
    </row>
    <row r="28" spans="1:6">
      <c r="A28" s="19" t="s">
        <v>29</v>
      </c>
      <c r="B28" s="19" t="s">
        <v>362</v>
      </c>
      <c r="C28" s="7" t="s">
        <v>385</v>
      </c>
      <c r="D28" s="7" t="s">
        <v>6</v>
      </c>
      <c r="E28" s="7" t="s">
        <v>315</v>
      </c>
      <c r="F28" s="7">
        <v>8.16</v>
      </c>
    </row>
    <row r="29" spans="1:6">
      <c r="A29" s="19" t="s">
        <v>30</v>
      </c>
      <c r="B29" s="19" t="s">
        <v>363</v>
      </c>
      <c r="C29" s="7" t="s">
        <v>385</v>
      </c>
      <c r="D29" s="7" t="s">
        <v>6</v>
      </c>
      <c r="E29" s="7" t="s">
        <v>315</v>
      </c>
      <c r="F29" s="7">
        <v>6.82</v>
      </c>
    </row>
    <row r="30" spans="1:6">
      <c r="A30" s="19" t="s">
        <v>31</v>
      </c>
      <c r="B30" s="19" t="s">
        <v>364</v>
      </c>
      <c r="C30" s="7" t="s">
        <v>385</v>
      </c>
      <c r="D30" s="7" t="s">
        <v>6</v>
      </c>
      <c r="E30" s="7" t="s">
        <v>315</v>
      </c>
      <c r="F30" s="7">
        <v>7.89</v>
      </c>
    </row>
    <row r="31" spans="1:6">
      <c r="A31" s="19" t="s">
        <v>32</v>
      </c>
      <c r="B31" s="19" t="s">
        <v>365</v>
      </c>
      <c r="C31" s="7" t="s">
        <v>385</v>
      </c>
      <c r="D31" s="7" t="s">
        <v>6</v>
      </c>
      <c r="E31" s="7" t="s">
        <v>315</v>
      </c>
      <c r="F31" s="7">
        <v>7.37</v>
      </c>
    </row>
    <row r="32" spans="1:6">
      <c r="A32" s="19" t="s">
        <v>33</v>
      </c>
      <c r="B32" s="19" t="s">
        <v>366</v>
      </c>
      <c r="C32" s="7" t="s">
        <v>385</v>
      </c>
      <c r="D32" s="7" t="s">
        <v>6</v>
      </c>
      <c r="E32" s="7" t="s">
        <v>315</v>
      </c>
      <c r="F32" s="7">
        <v>6.17</v>
      </c>
    </row>
    <row r="33" spans="1:6">
      <c r="A33" s="19" t="s">
        <v>34</v>
      </c>
      <c r="B33" s="19" t="s">
        <v>367</v>
      </c>
      <c r="C33" s="7" t="s">
        <v>385</v>
      </c>
      <c r="D33" s="7" t="s">
        <v>6</v>
      </c>
      <c r="E33" s="7" t="s">
        <v>315</v>
      </c>
      <c r="F33" s="7">
        <v>6.54</v>
      </c>
    </row>
    <row r="34" spans="1:6">
      <c r="A34" s="19" t="s">
        <v>35</v>
      </c>
      <c r="B34" s="19" t="s">
        <v>368</v>
      </c>
      <c r="C34" s="7" t="s">
        <v>385</v>
      </c>
      <c r="D34" s="7" t="s">
        <v>6</v>
      </c>
      <c r="E34" s="7" t="s">
        <v>315</v>
      </c>
      <c r="F34" s="7">
        <v>6.42</v>
      </c>
    </row>
    <row r="35" spans="1:6">
      <c r="A35" s="20" t="s">
        <v>3</v>
      </c>
      <c r="B35" s="19" t="s">
        <v>336</v>
      </c>
      <c r="C35" s="9" t="s">
        <v>377</v>
      </c>
      <c r="D35" s="9" t="s">
        <v>6</v>
      </c>
      <c r="E35" s="9" t="s">
        <v>315</v>
      </c>
      <c r="F35" s="7">
        <v>8.48</v>
      </c>
    </row>
    <row r="36" spans="1:6">
      <c r="A36" s="20" t="s">
        <v>4</v>
      </c>
      <c r="B36" s="19" t="s">
        <v>337</v>
      </c>
      <c r="C36" s="9" t="s">
        <v>377</v>
      </c>
      <c r="D36" s="9" t="s">
        <v>6</v>
      </c>
      <c r="E36" s="9" t="s">
        <v>315</v>
      </c>
      <c r="F36" s="7">
        <v>9.17</v>
      </c>
    </row>
    <row r="37" spans="1:6">
      <c r="A37" s="19" t="s">
        <v>5</v>
      </c>
      <c r="B37" s="19" t="s">
        <v>338</v>
      </c>
      <c r="C37" s="7" t="s">
        <v>377</v>
      </c>
      <c r="D37" s="7" t="s">
        <v>6</v>
      </c>
      <c r="E37" s="7" t="s">
        <v>315</v>
      </c>
      <c r="F37" s="7">
        <v>9.1999999999999993</v>
      </c>
    </row>
    <row r="38" spans="1:6">
      <c r="A38" s="19" t="s">
        <v>6</v>
      </c>
      <c r="B38" s="19" t="s">
        <v>339</v>
      </c>
      <c r="C38" s="7" t="s">
        <v>377</v>
      </c>
      <c r="D38" s="7" t="s">
        <v>6</v>
      </c>
      <c r="E38" s="7" t="s">
        <v>315</v>
      </c>
      <c r="F38" s="7">
        <v>9.42</v>
      </c>
    </row>
    <row r="39" spans="1:6">
      <c r="A39" s="19" t="s">
        <v>7</v>
      </c>
      <c r="B39" s="19" t="s">
        <v>340</v>
      </c>
      <c r="C39" s="7" t="s">
        <v>377</v>
      </c>
      <c r="D39" s="7" t="s">
        <v>6</v>
      </c>
      <c r="E39" s="7" t="s">
        <v>315</v>
      </c>
      <c r="F39" s="7">
        <v>8.32</v>
      </c>
    </row>
    <row r="40" spans="1:6">
      <c r="A40" s="19" t="s">
        <v>8</v>
      </c>
      <c r="B40" s="19" t="s">
        <v>341</v>
      </c>
      <c r="C40" s="7" t="s">
        <v>377</v>
      </c>
      <c r="D40" s="7" t="s">
        <v>6</v>
      </c>
      <c r="E40" s="7" t="s">
        <v>315</v>
      </c>
      <c r="F40" s="7">
        <v>9.3699999999999992</v>
      </c>
    </row>
    <row r="41" spans="1:6">
      <c r="A41" s="19" t="s">
        <v>9</v>
      </c>
      <c r="B41" s="19" t="s">
        <v>342</v>
      </c>
      <c r="C41" s="7" t="s">
        <v>377</v>
      </c>
      <c r="D41" s="7" t="s">
        <v>6</v>
      </c>
      <c r="E41" s="7" t="s">
        <v>315</v>
      </c>
      <c r="F41" s="7">
        <v>8.9499999999999993</v>
      </c>
    </row>
    <row r="42" spans="1:6">
      <c r="A42" s="19" t="s">
        <v>10</v>
      </c>
      <c r="B42" s="19" t="s">
        <v>343</v>
      </c>
      <c r="C42" s="7" t="s">
        <v>377</v>
      </c>
      <c r="D42" s="7" t="s">
        <v>6</v>
      </c>
      <c r="E42" s="7" t="s">
        <v>315</v>
      </c>
      <c r="F42" s="7">
        <v>6.28</v>
      </c>
    </row>
    <row r="43" spans="1:6">
      <c r="A43" s="19" t="s">
        <v>11</v>
      </c>
      <c r="B43" s="19" t="s">
        <v>344</v>
      </c>
      <c r="C43" s="7" t="s">
        <v>377</v>
      </c>
      <c r="D43" s="7" t="s">
        <v>6</v>
      </c>
      <c r="E43" s="7" t="s">
        <v>315</v>
      </c>
      <c r="F43" s="7">
        <v>8.83</v>
      </c>
    </row>
    <row r="44" spans="1:6">
      <c r="A44" s="19" t="s">
        <v>12</v>
      </c>
      <c r="B44" s="19" t="s">
        <v>345</v>
      </c>
      <c r="C44" s="7" t="s">
        <v>377</v>
      </c>
      <c r="D44" s="7" t="s">
        <v>6</v>
      </c>
      <c r="E44" s="7" t="s">
        <v>315</v>
      </c>
      <c r="F44" s="7">
        <v>10.31</v>
      </c>
    </row>
    <row r="45" spans="1:6">
      <c r="A45" s="19" t="s">
        <v>13</v>
      </c>
      <c r="B45" s="19" t="s">
        <v>346</v>
      </c>
      <c r="C45" s="7" t="s">
        <v>377</v>
      </c>
      <c r="D45" s="7" t="s">
        <v>6</v>
      </c>
      <c r="E45" s="7" t="s">
        <v>315</v>
      </c>
      <c r="F45" s="7">
        <v>8.6199999999999992</v>
      </c>
    </row>
    <row r="46" spans="1:6">
      <c r="A46" s="19" t="s">
        <v>14</v>
      </c>
      <c r="B46" s="19" t="s">
        <v>347</v>
      </c>
      <c r="C46" s="7" t="s">
        <v>377</v>
      </c>
      <c r="D46" s="7" t="s">
        <v>6</v>
      </c>
      <c r="E46" s="7" t="s">
        <v>315</v>
      </c>
      <c r="F46" s="7">
        <v>7.64</v>
      </c>
    </row>
    <row r="47" spans="1:6">
      <c r="A47" s="19" t="s">
        <v>15</v>
      </c>
      <c r="B47" s="19" t="s">
        <v>348</v>
      </c>
      <c r="C47" s="7" t="s">
        <v>377</v>
      </c>
      <c r="D47" s="7" t="s">
        <v>6</v>
      </c>
      <c r="E47" s="7" t="s">
        <v>315</v>
      </c>
      <c r="F47" s="7">
        <v>7.07</v>
      </c>
    </row>
    <row r="48" spans="1:6">
      <c r="A48" s="19" t="s">
        <v>16</v>
      </c>
      <c r="B48" s="19" t="s">
        <v>349</v>
      </c>
      <c r="C48" s="7" t="s">
        <v>377</v>
      </c>
      <c r="D48" s="7" t="s">
        <v>6</v>
      </c>
      <c r="E48" s="7" t="s">
        <v>315</v>
      </c>
      <c r="F48" s="7">
        <v>7.98</v>
      </c>
    </row>
    <row r="49" spans="1:6">
      <c r="A49" s="19" t="s">
        <v>17</v>
      </c>
      <c r="B49" s="19" t="s">
        <v>350</v>
      </c>
      <c r="C49" s="7" t="s">
        <v>377</v>
      </c>
      <c r="D49" s="7" t="s">
        <v>6</v>
      </c>
      <c r="E49" s="7" t="s">
        <v>315</v>
      </c>
      <c r="F49" s="7">
        <v>8.6999999999999993</v>
      </c>
    </row>
    <row r="50" spans="1:6">
      <c r="A50" s="19" t="s">
        <v>18</v>
      </c>
      <c r="B50" s="19" t="s">
        <v>351</v>
      </c>
      <c r="C50" s="7" t="s">
        <v>377</v>
      </c>
      <c r="D50" s="7" t="s">
        <v>6</v>
      </c>
      <c r="E50" s="7" t="s">
        <v>315</v>
      </c>
      <c r="F50" s="7">
        <v>8.8800000000000008</v>
      </c>
    </row>
    <row r="51" spans="1:6">
      <c r="A51" s="19" t="s">
        <v>19</v>
      </c>
      <c r="B51" s="19" t="s">
        <v>352</v>
      </c>
      <c r="C51" s="7" t="s">
        <v>377</v>
      </c>
      <c r="D51" s="7" t="s">
        <v>6</v>
      </c>
      <c r="E51" s="7" t="s">
        <v>315</v>
      </c>
      <c r="F51" s="7">
        <v>7.38</v>
      </c>
    </row>
    <row r="52" spans="1:6">
      <c r="A52" s="19" t="s">
        <v>20</v>
      </c>
      <c r="B52" s="19" t="s">
        <v>353</v>
      </c>
      <c r="C52" s="7" t="s">
        <v>377</v>
      </c>
      <c r="D52" s="7" t="s">
        <v>6</v>
      </c>
      <c r="E52" s="7" t="s">
        <v>315</v>
      </c>
      <c r="F52" s="7">
        <v>8.81</v>
      </c>
    </row>
    <row r="53" spans="1:6">
      <c r="A53" s="19" t="s">
        <v>21</v>
      </c>
      <c r="B53" s="19" t="s">
        <v>354</v>
      </c>
      <c r="C53" s="7" t="s">
        <v>377</v>
      </c>
      <c r="D53" s="7" t="s">
        <v>6</v>
      </c>
      <c r="E53" s="7" t="s">
        <v>315</v>
      </c>
      <c r="F53" s="7">
        <v>8.74</v>
      </c>
    </row>
    <row r="54" spans="1:6">
      <c r="A54" s="19" t="s">
        <v>22</v>
      </c>
      <c r="B54" s="19" t="s">
        <v>355</v>
      </c>
      <c r="C54" s="7" t="s">
        <v>377</v>
      </c>
      <c r="D54" s="7" t="s">
        <v>6</v>
      </c>
      <c r="E54" s="7" t="s">
        <v>315</v>
      </c>
      <c r="F54" s="7">
        <v>9.6300000000000008</v>
      </c>
    </row>
    <row r="55" spans="1:6">
      <c r="A55" s="19" t="s">
        <v>23</v>
      </c>
      <c r="B55" s="19" t="s">
        <v>356</v>
      </c>
      <c r="C55" s="7" t="s">
        <v>377</v>
      </c>
      <c r="D55" s="7" t="s">
        <v>6</v>
      </c>
      <c r="E55" s="7" t="s">
        <v>315</v>
      </c>
      <c r="F55" s="7">
        <v>6.64</v>
      </c>
    </row>
    <row r="56" spans="1:6">
      <c r="A56" s="19" t="s">
        <v>24</v>
      </c>
      <c r="B56" s="19" t="s">
        <v>357</v>
      </c>
      <c r="C56" s="7" t="s">
        <v>377</v>
      </c>
      <c r="D56" s="7" t="s">
        <v>6</v>
      </c>
      <c r="E56" s="7" t="s">
        <v>315</v>
      </c>
      <c r="F56" s="7">
        <v>7.75</v>
      </c>
    </row>
    <row r="57" spans="1:6">
      <c r="A57" s="19" t="s">
        <v>25</v>
      </c>
      <c r="B57" s="19" t="s">
        <v>358</v>
      </c>
      <c r="C57" s="7" t="s">
        <v>377</v>
      </c>
      <c r="D57" s="7" t="s">
        <v>6</v>
      </c>
      <c r="E57" s="7" t="s">
        <v>315</v>
      </c>
      <c r="F57" s="7">
        <v>8.73</v>
      </c>
    </row>
    <row r="58" spans="1:6">
      <c r="A58" s="19" t="s">
        <v>26</v>
      </c>
      <c r="B58" s="19" t="s">
        <v>359</v>
      </c>
      <c r="C58" s="7" t="s">
        <v>377</v>
      </c>
      <c r="D58" s="7" t="s">
        <v>6</v>
      </c>
      <c r="E58" s="7" t="s">
        <v>315</v>
      </c>
      <c r="F58" s="7">
        <v>8.92</v>
      </c>
    </row>
    <row r="59" spans="1:6">
      <c r="A59" s="19" t="s">
        <v>27</v>
      </c>
      <c r="B59" s="19" t="s">
        <v>360</v>
      </c>
      <c r="C59" s="7" t="s">
        <v>377</v>
      </c>
      <c r="D59" s="7" t="s">
        <v>6</v>
      </c>
      <c r="E59" s="7" t="s">
        <v>315</v>
      </c>
      <c r="F59" s="7">
        <v>8.24</v>
      </c>
    </row>
    <row r="60" spans="1:6">
      <c r="A60" s="19" t="s">
        <v>28</v>
      </c>
      <c r="B60" s="19" t="s">
        <v>361</v>
      </c>
      <c r="C60" s="7" t="s">
        <v>377</v>
      </c>
      <c r="D60" s="7" t="s">
        <v>6</v>
      </c>
      <c r="E60" s="7" t="s">
        <v>315</v>
      </c>
      <c r="F60" s="7">
        <v>9.14</v>
      </c>
    </row>
    <row r="61" spans="1:6">
      <c r="A61" s="19" t="s">
        <v>29</v>
      </c>
      <c r="B61" s="19" t="s">
        <v>362</v>
      </c>
      <c r="C61" s="7" t="s">
        <v>377</v>
      </c>
      <c r="D61" s="7" t="s">
        <v>6</v>
      </c>
      <c r="E61" s="7" t="s">
        <v>315</v>
      </c>
      <c r="F61" s="7">
        <v>9.44</v>
      </c>
    </row>
    <row r="62" spans="1:6">
      <c r="A62" s="19" t="s">
        <v>30</v>
      </c>
      <c r="B62" s="19" t="s">
        <v>363</v>
      </c>
      <c r="C62" s="7" t="s">
        <v>377</v>
      </c>
      <c r="D62" s="7" t="s">
        <v>6</v>
      </c>
      <c r="E62" s="7" t="s">
        <v>315</v>
      </c>
      <c r="F62" s="7">
        <v>8.41</v>
      </c>
    </row>
    <row r="63" spans="1:6">
      <c r="A63" s="19" t="s">
        <v>31</v>
      </c>
      <c r="B63" s="19" t="s">
        <v>364</v>
      </c>
      <c r="C63" s="7" t="s">
        <v>377</v>
      </c>
      <c r="D63" s="7" t="s">
        <v>6</v>
      </c>
      <c r="E63" s="7" t="s">
        <v>315</v>
      </c>
      <c r="F63" s="7">
        <v>9.0500000000000007</v>
      </c>
    </row>
    <row r="64" spans="1:6">
      <c r="A64" s="19" t="s">
        <v>32</v>
      </c>
      <c r="B64" s="19" t="s">
        <v>365</v>
      </c>
      <c r="C64" s="7" t="s">
        <v>377</v>
      </c>
      <c r="D64" s="7" t="s">
        <v>6</v>
      </c>
      <c r="E64" s="7" t="s">
        <v>315</v>
      </c>
      <c r="F64" s="7">
        <v>8.6199999999999992</v>
      </c>
    </row>
    <row r="65" spans="1:6">
      <c r="A65" s="19" t="s">
        <v>33</v>
      </c>
      <c r="B65" s="19" t="s">
        <v>366</v>
      </c>
      <c r="C65" s="7" t="s">
        <v>377</v>
      </c>
      <c r="D65" s="7" t="s">
        <v>6</v>
      </c>
      <c r="E65" s="7" t="s">
        <v>315</v>
      </c>
      <c r="F65" s="7">
        <v>7.51</v>
      </c>
    </row>
    <row r="66" spans="1:6">
      <c r="A66" s="19" t="s">
        <v>34</v>
      </c>
      <c r="B66" s="19" t="s">
        <v>367</v>
      </c>
      <c r="C66" s="7" t="s">
        <v>377</v>
      </c>
      <c r="D66" s="7" t="s">
        <v>6</v>
      </c>
      <c r="E66" s="7" t="s">
        <v>315</v>
      </c>
      <c r="F66" s="7">
        <v>8.0299999999999994</v>
      </c>
    </row>
    <row r="67" spans="1:6">
      <c r="A67" s="19" t="s">
        <v>35</v>
      </c>
      <c r="B67" s="19" t="s">
        <v>368</v>
      </c>
      <c r="C67" s="7" t="s">
        <v>377</v>
      </c>
      <c r="D67" s="7" t="s">
        <v>6</v>
      </c>
      <c r="E67" s="7" t="s">
        <v>315</v>
      </c>
      <c r="F67" s="7">
        <v>8.0299999999999994</v>
      </c>
    </row>
    <row r="68" spans="1:6">
      <c r="A68" s="20" t="s">
        <v>3</v>
      </c>
      <c r="B68" s="19" t="s">
        <v>336</v>
      </c>
      <c r="C68" s="9" t="s">
        <v>381</v>
      </c>
      <c r="D68" s="9" t="s">
        <v>6</v>
      </c>
      <c r="E68" s="9" t="s">
        <v>315</v>
      </c>
      <c r="F68" s="7">
        <v>9.01</v>
      </c>
    </row>
    <row r="69" spans="1:6">
      <c r="A69" s="20" t="s">
        <v>4</v>
      </c>
      <c r="B69" s="19" t="s">
        <v>337</v>
      </c>
      <c r="C69" s="9" t="s">
        <v>381</v>
      </c>
      <c r="D69" s="9" t="s">
        <v>6</v>
      </c>
      <c r="E69" s="9" t="s">
        <v>315</v>
      </c>
      <c r="F69" s="7">
        <v>9.64</v>
      </c>
    </row>
    <row r="70" spans="1:6">
      <c r="A70" s="19" t="s">
        <v>5</v>
      </c>
      <c r="B70" s="19" t="s">
        <v>338</v>
      </c>
      <c r="C70" s="7" t="s">
        <v>381</v>
      </c>
      <c r="D70" s="7" t="s">
        <v>6</v>
      </c>
      <c r="E70" s="7" t="s">
        <v>315</v>
      </c>
      <c r="F70" s="7">
        <v>9.68</v>
      </c>
    </row>
    <row r="71" spans="1:6">
      <c r="A71" s="19" t="s">
        <v>6</v>
      </c>
      <c r="B71" s="19" t="s">
        <v>339</v>
      </c>
      <c r="C71" s="7" t="s">
        <v>381</v>
      </c>
      <c r="D71" s="7" t="s">
        <v>6</v>
      </c>
      <c r="E71" s="7" t="s">
        <v>315</v>
      </c>
      <c r="F71" s="7">
        <v>9.89</v>
      </c>
    </row>
    <row r="72" spans="1:6">
      <c r="A72" s="19" t="s">
        <v>7</v>
      </c>
      <c r="B72" s="19" t="s">
        <v>340</v>
      </c>
      <c r="C72" s="7" t="s">
        <v>381</v>
      </c>
      <c r="D72" s="7" t="s">
        <v>6</v>
      </c>
      <c r="E72" s="7" t="s">
        <v>315</v>
      </c>
      <c r="F72" s="7">
        <v>8.94</v>
      </c>
    </row>
    <row r="73" spans="1:6">
      <c r="A73" s="19" t="s">
        <v>8</v>
      </c>
      <c r="B73" s="19" t="s">
        <v>341</v>
      </c>
      <c r="C73" s="7" t="s">
        <v>381</v>
      </c>
      <c r="D73" s="7" t="s">
        <v>6</v>
      </c>
      <c r="E73" s="7" t="s">
        <v>315</v>
      </c>
      <c r="F73" s="7">
        <v>9.7799999999999994</v>
      </c>
    </row>
    <row r="74" spans="1:6">
      <c r="A74" s="19" t="s">
        <v>9</v>
      </c>
      <c r="B74" s="19" t="s">
        <v>342</v>
      </c>
      <c r="C74" s="7" t="s">
        <v>381</v>
      </c>
      <c r="D74" s="7" t="s">
        <v>6</v>
      </c>
      <c r="E74" s="7" t="s">
        <v>315</v>
      </c>
      <c r="F74" s="7">
        <v>9.52</v>
      </c>
    </row>
    <row r="75" spans="1:6">
      <c r="A75" s="19" t="s">
        <v>10</v>
      </c>
      <c r="B75" s="19" t="s">
        <v>343</v>
      </c>
      <c r="C75" s="7" t="s">
        <v>381</v>
      </c>
      <c r="D75" s="7" t="s">
        <v>6</v>
      </c>
      <c r="E75" s="7" t="s">
        <v>315</v>
      </c>
      <c r="F75" s="7">
        <v>6.92</v>
      </c>
    </row>
    <row r="76" spans="1:6">
      <c r="A76" s="19" t="s">
        <v>11</v>
      </c>
      <c r="B76" s="19" t="s">
        <v>344</v>
      </c>
      <c r="C76" s="7" t="s">
        <v>381</v>
      </c>
      <c r="D76" s="7" t="s">
        <v>6</v>
      </c>
      <c r="E76" s="7" t="s">
        <v>315</v>
      </c>
      <c r="F76" s="7">
        <v>9.4499999999999993</v>
      </c>
    </row>
    <row r="77" spans="1:6">
      <c r="A77" s="19" t="s">
        <v>12</v>
      </c>
      <c r="B77" s="19" t="s">
        <v>345</v>
      </c>
      <c r="C77" s="7" t="s">
        <v>381</v>
      </c>
      <c r="D77" s="7" t="s">
        <v>6</v>
      </c>
      <c r="E77" s="7" t="s">
        <v>315</v>
      </c>
      <c r="F77" s="7">
        <v>10.84</v>
      </c>
    </row>
    <row r="78" spans="1:6">
      <c r="A78" s="19" t="s">
        <v>13</v>
      </c>
      <c r="B78" s="19" t="s">
        <v>346</v>
      </c>
      <c r="C78" s="7" t="s">
        <v>381</v>
      </c>
      <c r="D78" s="7" t="s">
        <v>6</v>
      </c>
      <c r="E78" s="7" t="s">
        <v>315</v>
      </c>
      <c r="F78" s="7">
        <v>9.17</v>
      </c>
    </row>
    <row r="79" spans="1:6">
      <c r="A79" s="19" t="s">
        <v>14</v>
      </c>
      <c r="B79" s="19" t="s">
        <v>347</v>
      </c>
      <c r="C79" s="7" t="s">
        <v>381</v>
      </c>
      <c r="D79" s="7" t="s">
        <v>6</v>
      </c>
      <c r="E79" s="7" t="s">
        <v>315</v>
      </c>
      <c r="F79" s="7">
        <v>8.3000000000000007</v>
      </c>
    </row>
    <row r="80" spans="1:6">
      <c r="A80" s="19" t="s">
        <v>15</v>
      </c>
      <c r="B80" s="19" t="s">
        <v>348</v>
      </c>
      <c r="C80" s="7" t="s">
        <v>381</v>
      </c>
      <c r="D80" s="7" t="s">
        <v>6</v>
      </c>
      <c r="E80" s="7" t="s">
        <v>315</v>
      </c>
      <c r="F80" s="7">
        <v>7.6</v>
      </c>
    </row>
    <row r="81" spans="1:6">
      <c r="A81" s="19" t="s">
        <v>16</v>
      </c>
      <c r="B81" s="19" t="s">
        <v>349</v>
      </c>
      <c r="C81" s="7" t="s">
        <v>381</v>
      </c>
      <c r="D81" s="7" t="s">
        <v>6</v>
      </c>
      <c r="E81" s="7" t="s">
        <v>315</v>
      </c>
      <c r="F81" s="7">
        <v>8.6300000000000008</v>
      </c>
    </row>
    <row r="82" spans="1:6">
      <c r="A82" s="19" t="s">
        <v>17</v>
      </c>
      <c r="B82" s="19" t="s">
        <v>350</v>
      </c>
      <c r="C82" s="7" t="s">
        <v>381</v>
      </c>
      <c r="D82" s="7" t="s">
        <v>6</v>
      </c>
      <c r="E82" s="7" t="s">
        <v>315</v>
      </c>
      <c r="F82" s="7">
        <v>9.17</v>
      </c>
    </row>
    <row r="83" spans="1:6">
      <c r="A83" s="19" t="s">
        <v>18</v>
      </c>
      <c r="B83" s="19" t="s">
        <v>351</v>
      </c>
      <c r="C83" s="7" t="s">
        <v>381</v>
      </c>
      <c r="D83" s="7" t="s">
        <v>6</v>
      </c>
      <c r="E83" s="7" t="s">
        <v>315</v>
      </c>
      <c r="F83" s="7">
        <v>9.3000000000000007</v>
      </c>
    </row>
    <row r="84" spans="1:6">
      <c r="A84" s="19" t="s">
        <v>19</v>
      </c>
      <c r="B84" s="19" t="s">
        <v>352</v>
      </c>
      <c r="C84" s="7" t="s">
        <v>381</v>
      </c>
      <c r="D84" s="7" t="s">
        <v>6</v>
      </c>
      <c r="E84" s="7" t="s">
        <v>315</v>
      </c>
      <c r="F84" s="7">
        <v>7.9</v>
      </c>
    </row>
    <row r="85" spans="1:6">
      <c r="A85" s="19" t="s">
        <v>20</v>
      </c>
      <c r="B85" s="19" t="s">
        <v>353</v>
      </c>
      <c r="C85" s="7" t="s">
        <v>381</v>
      </c>
      <c r="D85" s="7" t="s">
        <v>6</v>
      </c>
      <c r="E85" s="7" t="s">
        <v>315</v>
      </c>
      <c r="F85" s="7">
        <v>9.23</v>
      </c>
    </row>
    <row r="86" spans="1:6">
      <c r="A86" s="19" t="s">
        <v>21</v>
      </c>
      <c r="B86" s="19" t="s">
        <v>354</v>
      </c>
      <c r="C86" s="7" t="s">
        <v>381</v>
      </c>
      <c r="D86" s="7" t="s">
        <v>6</v>
      </c>
      <c r="E86" s="7" t="s">
        <v>315</v>
      </c>
      <c r="F86" s="7">
        <v>9.26</v>
      </c>
    </row>
    <row r="87" spans="1:6">
      <c r="A87" s="19" t="s">
        <v>22</v>
      </c>
      <c r="B87" s="19" t="s">
        <v>355</v>
      </c>
      <c r="C87" s="7" t="s">
        <v>381</v>
      </c>
      <c r="D87" s="7" t="s">
        <v>6</v>
      </c>
      <c r="E87" s="7" t="s">
        <v>315</v>
      </c>
      <c r="F87" s="7">
        <v>10.08</v>
      </c>
    </row>
    <row r="88" spans="1:6">
      <c r="A88" s="19" t="s">
        <v>23</v>
      </c>
      <c r="B88" s="19" t="s">
        <v>356</v>
      </c>
      <c r="C88" s="7" t="s">
        <v>381</v>
      </c>
      <c r="D88" s="7" t="s">
        <v>6</v>
      </c>
      <c r="E88" s="7" t="s">
        <v>315</v>
      </c>
      <c r="F88" s="7">
        <v>7.25</v>
      </c>
    </row>
    <row r="89" spans="1:6">
      <c r="A89" s="19" t="s">
        <v>24</v>
      </c>
      <c r="B89" s="19" t="s">
        <v>357</v>
      </c>
      <c r="C89" s="7" t="s">
        <v>381</v>
      </c>
      <c r="D89" s="7" t="s">
        <v>6</v>
      </c>
      <c r="E89" s="7" t="s">
        <v>315</v>
      </c>
      <c r="F89" s="7">
        <v>8.2799999999999994</v>
      </c>
    </row>
    <row r="90" spans="1:6">
      <c r="A90" s="19" t="s">
        <v>25</v>
      </c>
      <c r="B90" s="19" t="s">
        <v>358</v>
      </c>
      <c r="C90" s="7" t="s">
        <v>381</v>
      </c>
      <c r="D90" s="7" t="s">
        <v>6</v>
      </c>
      <c r="E90" s="7" t="s">
        <v>315</v>
      </c>
      <c r="F90" s="7">
        <v>9.35</v>
      </c>
    </row>
    <row r="91" spans="1:6">
      <c r="A91" s="19" t="s">
        <v>26</v>
      </c>
      <c r="B91" s="19" t="s">
        <v>359</v>
      </c>
      <c r="C91" s="7" t="s">
        <v>381</v>
      </c>
      <c r="D91" s="7" t="s">
        <v>6</v>
      </c>
      <c r="E91" s="7" t="s">
        <v>315</v>
      </c>
      <c r="F91" s="7">
        <v>9.44</v>
      </c>
    </row>
    <row r="92" spans="1:6">
      <c r="A92" s="19" t="s">
        <v>27</v>
      </c>
      <c r="B92" s="19" t="s">
        <v>360</v>
      </c>
      <c r="C92" s="7" t="s">
        <v>381</v>
      </c>
      <c r="D92" s="7" t="s">
        <v>6</v>
      </c>
      <c r="E92" s="7" t="s">
        <v>315</v>
      </c>
      <c r="F92" s="7">
        <v>8.85</v>
      </c>
    </row>
    <row r="93" spans="1:6">
      <c r="A93" s="19" t="s">
        <v>28</v>
      </c>
      <c r="B93" s="19" t="s">
        <v>361</v>
      </c>
      <c r="C93" s="7" t="s">
        <v>381</v>
      </c>
      <c r="D93" s="7" t="s">
        <v>6</v>
      </c>
      <c r="E93" s="7" t="s">
        <v>315</v>
      </c>
      <c r="F93" s="7">
        <v>9.61</v>
      </c>
    </row>
    <row r="94" spans="1:6">
      <c r="A94" s="19" t="s">
        <v>29</v>
      </c>
      <c r="B94" s="19" t="s">
        <v>362</v>
      </c>
      <c r="C94" s="7" t="s">
        <v>381</v>
      </c>
      <c r="D94" s="7" t="s">
        <v>6</v>
      </c>
      <c r="E94" s="7" t="s">
        <v>315</v>
      </c>
      <c r="F94" s="7">
        <v>10.01</v>
      </c>
    </row>
    <row r="95" spans="1:6">
      <c r="A95" s="19" t="s">
        <v>30</v>
      </c>
      <c r="B95" s="19" t="s">
        <v>363</v>
      </c>
      <c r="C95" s="7" t="s">
        <v>381</v>
      </c>
      <c r="D95" s="7" t="s">
        <v>6</v>
      </c>
      <c r="E95" s="7" t="s">
        <v>315</v>
      </c>
      <c r="F95" s="7">
        <v>9.11</v>
      </c>
    </row>
    <row r="96" spans="1:6">
      <c r="A96" s="19" t="s">
        <v>31</v>
      </c>
      <c r="B96" s="19" t="s">
        <v>364</v>
      </c>
      <c r="C96" s="7" t="s">
        <v>381</v>
      </c>
      <c r="D96" s="7" t="s">
        <v>6</v>
      </c>
      <c r="E96" s="7" t="s">
        <v>315</v>
      </c>
      <c r="F96" s="7">
        <v>9.41</v>
      </c>
    </row>
    <row r="97" spans="1:6">
      <c r="A97" s="19" t="s">
        <v>32</v>
      </c>
      <c r="B97" s="19" t="s">
        <v>365</v>
      </c>
      <c r="C97" s="7" t="s">
        <v>381</v>
      </c>
      <c r="D97" s="7" t="s">
        <v>6</v>
      </c>
      <c r="E97" s="7" t="s">
        <v>315</v>
      </c>
      <c r="F97" s="7">
        <v>9.14</v>
      </c>
    </row>
    <row r="98" spans="1:6">
      <c r="A98" s="19" t="s">
        <v>33</v>
      </c>
      <c r="B98" s="19" t="s">
        <v>366</v>
      </c>
      <c r="C98" s="7" t="s">
        <v>381</v>
      </c>
      <c r="D98" s="7" t="s">
        <v>6</v>
      </c>
      <c r="E98" s="7" t="s">
        <v>315</v>
      </c>
      <c r="F98" s="7">
        <v>8.0399999999999991</v>
      </c>
    </row>
    <row r="99" spans="1:6">
      <c r="A99" s="19" t="s">
        <v>34</v>
      </c>
      <c r="B99" s="19" t="s">
        <v>367</v>
      </c>
      <c r="C99" s="7" t="s">
        <v>381</v>
      </c>
      <c r="D99" s="7" t="s">
        <v>6</v>
      </c>
      <c r="E99" s="7" t="s">
        <v>315</v>
      </c>
      <c r="F99" s="7">
        <v>8.6300000000000008</v>
      </c>
    </row>
    <row r="100" spans="1:6">
      <c r="A100" s="19" t="s">
        <v>35</v>
      </c>
      <c r="B100" s="19" t="s">
        <v>368</v>
      </c>
      <c r="C100" s="7" t="s">
        <v>381</v>
      </c>
      <c r="D100" s="7" t="s">
        <v>6</v>
      </c>
      <c r="E100" s="7" t="s">
        <v>315</v>
      </c>
      <c r="F100" s="7">
        <v>8.77</v>
      </c>
    </row>
    <row r="101" spans="1:6">
      <c r="A101" s="20" t="s">
        <v>3</v>
      </c>
      <c r="B101" s="19" t="s">
        <v>336</v>
      </c>
      <c r="C101" s="9" t="s">
        <v>333</v>
      </c>
      <c r="D101" s="9" t="s">
        <v>6</v>
      </c>
      <c r="E101" s="9" t="s">
        <v>315</v>
      </c>
      <c r="F101" s="7">
        <v>9.64</v>
      </c>
    </row>
    <row r="102" spans="1:6">
      <c r="A102" s="20" t="s">
        <v>4</v>
      </c>
      <c r="B102" s="19" t="s">
        <v>337</v>
      </c>
      <c r="C102" s="9" t="s">
        <v>333</v>
      </c>
      <c r="D102" s="9" t="s">
        <v>6</v>
      </c>
      <c r="E102" s="9" t="s">
        <v>315</v>
      </c>
      <c r="F102" s="7">
        <v>10.32</v>
      </c>
    </row>
    <row r="103" spans="1:6">
      <c r="A103" s="19" t="s">
        <v>5</v>
      </c>
      <c r="B103" s="19" t="s">
        <v>338</v>
      </c>
      <c r="C103" s="7" t="s">
        <v>333</v>
      </c>
      <c r="D103" s="7" t="s">
        <v>6</v>
      </c>
      <c r="E103" s="7" t="s">
        <v>315</v>
      </c>
      <c r="F103" s="7">
        <v>10.18</v>
      </c>
    </row>
    <row r="104" spans="1:6">
      <c r="A104" s="19" t="s">
        <v>6</v>
      </c>
      <c r="B104" s="19" t="s">
        <v>339</v>
      </c>
      <c r="C104" s="7" t="s">
        <v>333</v>
      </c>
      <c r="D104" s="7" t="s">
        <v>6</v>
      </c>
      <c r="E104" s="7" t="s">
        <v>315</v>
      </c>
      <c r="F104" s="7">
        <v>10.4</v>
      </c>
    </row>
    <row r="105" spans="1:6">
      <c r="A105" s="19" t="s">
        <v>7</v>
      </c>
      <c r="B105" s="19" t="s">
        <v>340</v>
      </c>
      <c r="C105" s="7" t="s">
        <v>333</v>
      </c>
      <c r="D105" s="7" t="s">
        <v>6</v>
      </c>
      <c r="E105" s="7" t="s">
        <v>315</v>
      </c>
      <c r="F105" s="7">
        <v>9.52</v>
      </c>
    </row>
    <row r="106" spans="1:6">
      <c r="A106" s="19" t="s">
        <v>8</v>
      </c>
      <c r="B106" s="19" t="s">
        <v>341</v>
      </c>
      <c r="C106" s="7" t="s">
        <v>333</v>
      </c>
      <c r="D106" s="7" t="s">
        <v>6</v>
      </c>
      <c r="E106" s="7" t="s">
        <v>315</v>
      </c>
      <c r="F106" s="7">
        <v>10.36</v>
      </c>
    </row>
    <row r="107" spans="1:6">
      <c r="A107" s="19" t="s">
        <v>9</v>
      </c>
      <c r="B107" s="19" t="s">
        <v>342</v>
      </c>
      <c r="C107" s="7" t="s">
        <v>333</v>
      </c>
      <c r="D107" s="7" t="s">
        <v>6</v>
      </c>
      <c r="E107" s="7" t="s">
        <v>315</v>
      </c>
      <c r="F107" s="7">
        <v>10.1</v>
      </c>
    </row>
    <row r="108" spans="1:6">
      <c r="A108" s="19" t="s">
        <v>10</v>
      </c>
      <c r="B108" s="19" t="s">
        <v>343</v>
      </c>
      <c r="C108" s="7" t="s">
        <v>333</v>
      </c>
      <c r="D108" s="7" t="s">
        <v>6</v>
      </c>
      <c r="E108" s="7" t="s">
        <v>315</v>
      </c>
      <c r="F108" s="7">
        <v>7.5</v>
      </c>
    </row>
    <row r="109" spans="1:6">
      <c r="A109" s="19" t="s">
        <v>11</v>
      </c>
      <c r="B109" s="19" t="s">
        <v>344</v>
      </c>
      <c r="C109" s="7" t="s">
        <v>333</v>
      </c>
      <c r="D109" s="7" t="s">
        <v>6</v>
      </c>
      <c r="E109" s="7" t="s">
        <v>315</v>
      </c>
      <c r="F109" s="7">
        <v>10.02</v>
      </c>
    </row>
    <row r="110" spans="1:6">
      <c r="A110" s="19" t="s">
        <v>12</v>
      </c>
      <c r="B110" s="19" t="s">
        <v>345</v>
      </c>
      <c r="C110" s="7" t="s">
        <v>333</v>
      </c>
      <c r="D110" s="7" t="s">
        <v>6</v>
      </c>
      <c r="E110" s="7" t="s">
        <v>315</v>
      </c>
      <c r="F110" s="7">
        <v>11.32</v>
      </c>
    </row>
    <row r="111" spans="1:6">
      <c r="A111" s="19" t="s">
        <v>13</v>
      </c>
      <c r="B111" s="19" t="s">
        <v>346</v>
      </c>
      <c r="C111" s="7" t="s">
        <v>333</v>
      </c>
      <c r="D111" s="7" t="s">
        <v>6</v>
      </c>
      <c r="E111" s="7" t="s">
        <v>315</v>
      </c>
      <c r="F111" s="7">
        <v>9.82</v>
      </c>
    </row>
    <row r="112" spans="1:6">
      <c r="A112" s="19" t="s">
        <v>14</v>
      </c>
      <c r="B112" s="19" t="s">
        <v>347</v>
      </c>
      <c r="C112" s="7" t="s">
        <v>333</v>
      </c>
      <c r="D112" s="7" t="s">
        <v>6</v>
      </c>
      <c r="E112" s="7" t="s">
        <v>315</v>
      </c>
      <c r="F112" s="7">
        <v>8.99</v>
      </c>
    </row>
    <row r="113" spans="1:6">
      <c r="A113" s="19" t="s">
        <v>15</v>
      </c>
      <c r="B113" s="19" t="s">
        <v>348</v>
      </c>
      <c r="C113" s="7" t="s">
        <v>333</v>
      </c>
      <c r="D113" s="7" t="s">
        <v>6</v>
      </c>
      <c r="E113" s="7" t="s">
        <v>315</v>
      </c>
      <c r="F113" s="7">
        <v>8.23</v>
      </c>
    </row>
    <row r="114" spans="1:6">
      <c r="A114" s="19" t="s">
        <v>16</v>
      </c>
      <c r="B114" s="19" t="s">
        <v>349</v>
      </c>
      <c r="C114" s="7" t="s">
        <v>333</v>
      </c>
      <c r="D114" s="7" t="s">
        <v>6</v>
      </c>
      <c r="E114" s="7" t="s">
        <v>315</v>
      </c>
      <c r="F114" s="7">
        <v>9.33</v>
      </c>
    </row>
    <row r="115" spans="1:6">
      <c r="A115" s="19" t="s">
        <v>17</v>
      </c>
      <c r="B115" s="19" t="s">
        <v>350</v>
      </c>
      <c r="C115" s="7" t="s">
        <v>333</v>
      </c>
      <c r="D115" s="7" t="s">
        <v>6</v>
      </c>
      <c r="E115" s="7" t="s">
        <v>315</v>
      </c>
      <c r="F115" s="7">
        <v>9.85</v>
      </c>
    </row>
    <row r="116" spans="1:6">
      <c r="A116" s="19" t="s">
        <v>18</v>
      </c>
      <c r="B116" s="19" t="s">
        <v>351</v>
      </c>
      <c r="C116" s="7" t="s">
        <v>333</v>
      </c>
      <c r="D116" s="7" t="s">
        <v>6</v>
      </c>
      <c r="E116" s="7" t="s">
        <v>315</v>
      </c>
      <c r="F116" s="7">
        <v>9.93</v>
      </c>
    </row>
    <row r="117" spans="1:6">
      <c r="A117" s="19" t="s">
        <v>19</v>
      </c>
      <c r="B117" s="19" t="s">
        <v>352</v>
      </c>
      <c r="C117" s="7" t="s">
        <v>333</v>
      </c>
      <c r="D117" s="7" t="s">
        <v>6</v>
      </c>
      <c r="E117" s="7" t="s">
        <v>315</v>
      </c>
      <c r="F117" s="7">
        <v>8.61</v>
      </c>
    </row>
    <row r="118" spans="1:6">
      <c r="A118" s="19" t="s">
        <v>20</v>
      </c>
      <c r="B118" s="19" t="s">
        <v>353</v>
      </c>
      <c r="C118" s="7" t="s">
        <v>333</v>
      </c>
      <c r="D118" s="7" t="s">
        <v>6</v>
      </c>
      <c r="E118" s="7" t="s">
        <v>315</v>
      </c>
      <c r="F118" s="7">
        <v>9.81</v>
      </c>
    </row>
    <row r="119" spans="1:6">
      <c r="A119" s="19" t="s">
        <v>21</v>
      </c>
      <c r="B119" s="19" t="s">
        <v>354</v>
      </c>
      <c r="C119" s="7" t="s">
        <v>333</v>
      </c>
      <c r="D119" s="7" t="s">
        <v>6</v>
      </c>
      <c r="E119" s="7" t="s">
        <v>315</v>
      </c>
      <c r="F119" s="7">
        <v>9.89</v>
      </c>
    </row>
    <row r="120" spans="1:6">
      <c r="A120" s="19" t="s">
        <v>22</v>
      </c>
      <c r="B120" s="19" t="s">
        <v>355</v>
      </c>
      <c r="C120" s="7" t="s">
        <v>333</v>
      </c>
      <c r="D120" s="7" t="s">
        <v>6</v>
      </c>
      <c r="E120" s="7" t="s">
        <v>315</v>
      </c>
      <c r="F120" s="7">
        <v>10.6</v>
      </c>
    </row>
    <row r="121" spans="1:6">
      <c r="A121" s="19" t="s">
        <v>23</v>
      </c>
      <c r="B121" s="19" t="s">
        <v>356</v>
      </c>
      <c r="C121" s="7" t="s">
        <v>333</v>
      </c>
      <c r="D121" s="7" t="s">
        <v>6</v>
      </c>
      <c r="E121" s="7" t="s">
        <v>315</v>
      </c>
      <c r="F121" s="7">
        <v>7.92</v>
      </c>
    </row>
    <row r="122" spans="1:6">
      <c r="A122" s="19" t="s">
        <v>24</v>
      </c>
      <c r="B122" s="19" t="s">
        <v>357</v>
      </c>
      <c r="C122" s="7" t="s">
        <v>333</v>
      </c>
      <c r="D122" s="7" t="s">
        <v>6</v>
      </c>
      <c r="E122" s="7" t="s">
        <v>315</v>
      </c>
      <c r="F122" s="7">
        <v>9.02</v>
      </c>
    </row>
    <row r="123" spans="1:6">
      <c r="A123" s="19" t="s">
        <v>25</v>
      </c>
      <c r="B123" s="19" t="s">
        <v>358</v>
      </c>
      <c r="C123" s="7" t="s">
        <v>333</v>
      </c>
      <c r="D123" s="7" t="s">
        <v>6</v>
      </c>
      <c r="E123" s="7" t="s">
        <v>315</v>
      </c>
      <c r="F123" s="7">
        <v>10.34</v>
      </c>
    </row>
    <row r="124" spans="1:6">
      <c r="A124" s="19" t="s">
        <v>26</v>
      </c>
      <c r="B124" s="19" t="s">
        <v>359</v>
      </c>
      <c r="C124" s="7" t="s">
        <v>333</v>
      </c>
      <c r="D124" s="7" t="s">
        <v>6</v>
      </c>
      <c r="E124" s="7" t="s">
        <v>315</v>
      </c>
      <c r="F124" s="7">
        <v>10.119999999999999</v>
      </c>
    </row>
    <row r="125" spans="1:6">
      <c r="A125" s="19" t="s">
        <v>27</v>
      </c>
      <c r="B125" s="19" t="s">
        <v>360</v>
      </c>
      <c r="C125" s="7" t="s">
        <v>333</v>
      </c>
      <c r="D125" s="7" t="s">
        <v>6</v>
      </c>
      <c r="E125" s="7" t="s">
        <v>315</v>
      </c>
      <c r="F125" s="7">
        <v>9.64</v>
      </c>
    </row>
    <row r="126" spans="1:6">
      <c r="A126" s="19" t="s">
        <v>28</v>
      </c>
      <c r="B126" s="19" t="s">
        <v>361</v>
      </c>
      <c r="C126" s="7" t="s">
        <v>333</v>
      </c>
      <c r="D126" s="7" t="s">
        <v>6</v>
      </c>
      <c r="E126" s="7" t="s">
        <v>315</v>
      </c>
      <c r="F126" s="7">
        <v>10.33</v>
      </c>
    </row>
    <row r="127" spans="1:6">
      <c r="A127" s="19" t="s">
        <v>29</v>
      </c>
      <c r="B127" s="19" t="s">
        <v>362</v>
      </c>
      <c r="C127" s="7" t="s">
        <v>333</v>
      </c>
      <c r="D127" s="7" t="s">
        <v>6</v>
      </c>
      <c r="E127" s="7" t="s">
        <v>315</v>
      </c>
      <c r="F127" s="7">
        <v>10.45</v>
      </c>
    </row>
    <row r="128" spans="1:6">
      <c r="A128" s="19" t="s">
        <v>30</v>
      </c>
      <c r="B128" s="19" t="s">
        <v>363</v>
      </c>
      <c r="C128" s="7" t="s">
        <v>333</v>
      </c>
      <c r="D128" s="7" t="s">
        <v>6</v>
      </c>
      <c r="E128" s="7" t="s">
        <v>315</v>
      </c>
      <c r="F128" s="7">
        <v>9.5299999999999994</v>
      </c>
    </row>
    <row r="129" spans="1:6">
      <c r="A129" s="19" t="s">
        <v>31</v>
      </c>
      <c r="B129" s="19" t="s">
        <v>364</v>
      </c>
      <c r="C129" s="7" t="s">
        <v>333</v>
      </c>
      <c r="D129" s="7" t="s">
        <v>6</v>
      </c>
      <c r="E129" s="7" t="s">
        <v>315</v>
      </c>
      <c r="F129" s="7">
        <v>10.06</v>
      </c>
    </row>
    <row r="130" spans="1:6">
      <c r="A130" s="19" t="s">
        <v>32</v>
      </c>
      <c r="B130" s="19" t="s">
        <v>365</v>
      </c>
      <c r="C130" s="7" t="s">
        <v>333</v>
      </c>
      <c r="D130" s="7" t="s">
        <v>6</v>
      </c>
      <c r="E130" s="7" t="s">
        <v>315</v>
      </c>
      <c r="F130" s="7">
        <v>9.75</v>
      </c>
    </row>
    <row r="131" spans="1:6">
      <c r="A131" s="19" t="s">
        <v>33</v>
      </c>
      <c r="B131" s="19" t="s">
        <v>366</v>
      </c>
      <c r="C131" s="7" t="s">
        <v>333</v>
      </c>
      <c r="D131" s="7" t="s">
        <v>6</v>
      </c>
      <c r="E131" s="7" t="s">
        <v>315</v>
      </c>
      <c r="F131" s="7">
        <v>8.64</v>
      </c>
    </row>
    <row r="132" spans="1:6">
      <c r="A132" s="19" t="s">
        <v>34</v>
      </c>
      <c r="B132" s="19" t="s">
        <v>367</v>
      </c>
      <c r="C132" s="7" t="s">
        <v>333</v>
      </c>
      <c r="D132" s="7" t="s">
        <v>6</v>
      </c>
      <c r="E132" s="7" t="s">
        <v>315</v>
      </c>
      <c r="F132" s="7">
        <v>9.48</v>
      </c>
    </row>
    <row r="133" spans="1:6">
      <c r="A133" s="19" t="s">
        <v>35</v>
      </c>
      <c r="B133" s="19" t="s">
        <v>368</v>
      </c>
      <c r="C133" s="7" t="s">
        <v>333</v>
      </c>
      <c r="D133" s="7" t="s">
        <v>6</v>
      </c>
      <c r="E133" s="7" t="s">
        <v>315</v>
      </c>
      <c r="F133" s="7">
        <v>9.4</v>
      </c>
    </row>
  </sheetData>
  <autoFilter ref="A1:F133" xr:uid="{00000000-0009-0000-0000-000036000000}"/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sheetPr filterMode="1">
    <outlinePr summaryBelow="0" summaryRight="0"/>
  </sheetPr>
  <dimension ref="A1:F430"/>
  <sheetViews>
    <sheetView workbookViewId="0"/>
  </sheetViews>
  <sheetFormatPr baseColWidth="10" defaultColWidth="12.6640625" defaultRowHeight="15.75" customHeight="1"/>
  <sheetData>
    <row r="1" spans="1:6" ht="13">
      <c r="A1" s="1" t="s">
        <v>1</v>
      </c>
      <c r="B1" s="1" t="s">
        <v>334</v>
      </c>
      <c r="C1" s="1" t="s">
        <v>0</v>
      </c>
      <c r="D1" s="1" t="s">
        <v>37</v>
      </c>
      <c r="E1" s="1" t="s">
        <v>39</v>
      </c>
      <c r="F1" s="1" t="s">
        <v>335</v>
      </c>
    </row>
    <row r="2" spans="1:6" ht="13" hidden="1">
      <c r="A2" s="2" t="s">
        <v>4</v>
      </c>
      <c r="B2" s="1" t="s">
        <v>337</v>
      </c>
      <c r="C2" s="1">
        <v>2009</v>
      </c>
      <c r="D2" s="2" t="s">
        <v>6</v>
      </c>
      <c r="E2" s="2" t="s">
        <v>322</v>
      </c>
      <c r="F2" s="1">
        <v>55.521706016755502</v>
      </c>
    </row>
    <row r="3" spans="1:6" ht="13" hidden="1">
      <c r="A3" s="2" t="s">
        <v>5</v>
      </c>
      <c r="B3" s="1" t="s">
        <v>338</v>
      </c>
      <c r="C3" s="1">
        <v>2009</v>
      </c>
      <c r="D3" s="2" t="s">
        <v>6</v>
      </c>
      <c r="E3" s="2" t="s">
        <v>322</v>
      </c>
      <c r="F3" s="1">
        <v>52.935153583617698</v>
      </c>
    </row>
    <row r="4" spans="1:6" ht="13" hidden="1">
      <c r="A4" s="2" t="s">
        <v>6</v>
      </c>
      <c r="B4" s="1" t="s">
        <v>339</v>
      </c>
      <c r="C4" s="1">
        <v>2009</v>
      </c>
      <c r="D4" s="2" t="s">
        <v>6</v>
      </c>
      <c r="E4" s="2" t="s">
        <v>322</v>
      </c>
      <c r="F4" s="1">
        <v>48.484848484848499</v>
      </c>
    </row>
    <row r="5" spans="1:6" ht="13" hidden="1">
      <c r="A5" s="2" t="s">
        <v>7</v>
      </c>
      <c r="B5" s="1" t="s">
        <v>340</v>
      </c>
      <c r="C5" s="1">
        <v>2009</v>
      </c>
      <c r="D5" s="2" t="s">
        <v>6</v>
      </c>
      <c r="E5" s="2" t="s">
        <v>322</v>
      </c>
      <c r="F5" s="1">
        <v>54.5717035611165</v>
      </c>
    </row>
    <row r="6" spans="1:6" ht="13" hidden="1">
      <c r="A6" s="2" t="s">
        <v>10</v>
      </c>
      <c r="B6" s="1" t="s">
        <v>343</v>
      </c>
      <c r="C6" s="1">
        <v>2009</v>
      </c>
      <c r="D6" s="2" t="s">
        <v>6</v>
      </c>
      <c r="E6" s="2" t="s">
        <v>322</v>
      </c>
      <c r="F6" s="1">
        <v>50.155957579538402</v>
      </c>
    </row>
    <row r="7" spans="1:6" ht="13" hidden="1">
      <c r="A7" s="2" t="s">
        <v>11</v>
      </c>
      <c r="B7" s="1" t="s">
        <v>344</v>
      </c>
      <c r="C7" s="1">
        <v>2009</v>
      </c>
      <c r="D7" s="2" t="s">
        <v>6</v>
      </c>
      <c r="E7" s="2" t="s">
        <v>322</v>
      </c>
      <c r="F7" s="1">
        <v>50.443892045454497</v>
      </c>
    </row>
    <row r="8" spans="1:6" ht="13" hidden="1">
      <c r="A8" s="2" t="s">
        <v>8</v>
      </c>
      <c r="B8" s="1" t="s">
        <v>341</v>
      </c>
      <c r="C8" s="1">
        <v>2009</v>
      </c>
      <c r="D8" s="2" t="s">
        <v>6</v>
      </c>
      <c r="E8" s="2" t="s">
        <v>322</v>
      </c>
      <c r="F8" s="1">
        <v>48.840351272235999</v>
      </c>
    </row>
    <row r="9" spans="1:6" ht="13" hidden="1">
      <c r="A9" s="2" t="s">
        <v>9</v>
      </c>
      <c r="B9" s="1" t="s">
        <v>342</v>
      </c>
      <c r="C9" s="1">
        <v>2009</v>
      </c>
      <c r="D9" s="2" t="s">
        <v>6</v>
      </c>
      <c r="E9" s="2" t="s">
        <v>322</v>
      </c>
      <c r="F9" s="1">
        <v>44.523470839260298</v>
      </c>
    </row>
    <row r="10" spans="1:6" ht="13" hidden="1">
      <c r="A10" s="2" t="s">
        <v>12</v>
      </c>
      <c r="B10" s="1" t="s">
        <v>345</v>
      </c>
      <c r="C10" s="1">
        <v>2009</v>
      </c>
      <c r="D10" s="2" t="s">
        <v>6</v>
      </c>
      <c r="E10" s="2" t="s">
        <v>322</v>
      </c>
      <c r="F10" s="1">
        <v>48.628206759877102</v>
      </c>
    </row>
    <row r="11" spans="1:6" ht="13" hidden="1">
      <c r="A11" s="2" t="s">
        <v>13</v>
      </c>
      <c r="B11" s="1" t="s">
        <v>346</v>
      </c>
      <c r="C11" s="1">
        <v>2009</v>
      </c>
      <c r="D11" s="2" t="s">
        <v>6</v>
      </c>
      <c r="E11" s="2" t="s">
        <v>322</v>
      </c>
      <c r="F11" s="1">
        <v>52.118226600985203</v>
      </c>
    </row>
    <row r="12" spans="1:6" ht="13">
      <c r="A12" s="2" t="s">
        <v>14</v>
      </c>
      <c r="B12" s="1" t="s">
        <v>347</v>
      </c>
      <c r="C12" s="1">
        <v>2009</v>
      </c>
      <c r="D12" s="2" t="s">
        <v>6</v>
      </c>
      <c r="E12" s="2" t="s">
        <v>322</v>
      </c>
      <c r="F12" s="1">
        <v>51.354560172692899</v>
      </c>
    </row>
    <row r="13" spans="1:6" ht="13" hidden="1">
      <c r="A13" s="2" t="s">
        <v>15</v>
      </c>
      <c r="B13" s="1" t="s">
        <v>348</v>
      </c>
      <c r="C13" s="1">
        <v>2009</v>
      </c>
      <c r="D13" s="2" t="s">
        <v>6</v>
      </c>
      <c r="E13" s="2" t="s">
        <v>322</v>
      </c>
      <c r="F13" s="1">
        <v>52.864044168391999</v>
      </c>
    </row>
    <row r="14" spans="1:6" ht="13" hidden="1">
      <c r="A14" s="2" t="s">
        <v>16</v>
      </c>
      <c r="B14" s="1" t="s">
        <v>349</v>
      </c>
      <c r="C14" s="1">
        <v>2009</v>
      </c>
      <c r="D14" s="2" t="s">
        <v>6</v>
      </c>
      <c r="E14" s="2" t="s">
        <v>322</v>
      </c>
      <c r="F14" s="1">
        <v>58.965517241379303</v>
      </c>
    </row>
    <row r="15" spans="1:6" ht="13" hidden="1">
      <c r="A15" s="2" t="s">
        <v>17</v>
      </c>
      <c r="B15" s="1" t="s">
        <v>350</v>
      </c>
      <c r="C15" s="1">
        <v>2009</v>
      </c>
      <c r="D15" s="2" t="s">
        <v>6</v>
      </c>
      <c r="E15" s="2" t="s">
        <v>322</v>
      </c>
      <c r="F15" s="1">
        <v>48.187686196623602</v>
      </c>
    </row>
    <row r="16" spans="1:6" ht="13" hidden="1">
      <c r="A16" s="2" t="s">
        <v>18</v>
      </c>
      <c r="B16" s="1" t="s">
        <v>351</v>
      </c>
      <c r="C16" s="1">
        <v>2009</v>
      </c>
      <c r="D16" s="2" t="s">
        <v>6</v>
      </c>
      <c r="E16" s="2" t="s">
        <v>322</v>
      </c>
      <c r="F16" s="1">
        <v>54.480651731160897</v>
      </c>
    </row>
    <row r="17" spans="1:6" ht="13" hidden="1">
      <c r="A17" s="2" t="s">
        <v>19</v>
      </c>
      <c r="B17" s="1" t="s">
        <v>352</v>
      </c>
      <c r="C17" s="1">
        <v>2009</v>
      </c>
      <c r="D17" s="2" t="s">
        <v>6</v>
      </c>
      <c r="E17" s="2" t="s">
        <v>322</v>
      </c>
      <c r="F17" s="1">
        <v>53.174172544763998</v>
      </c>
    </row>
    <row r="18" spans="1:6" ht="13" hidden="1">
      <c r="A18" s="2" t="s">
        <v>20</v>
      </c>
      <c r="B18" s="1" t="s">
        <v>353</v>
      </c>
      <c r="C18" s="1">
        <v>2009</v>
      </c>
      <c r="D18" s="2" t="s">
        <v>6</v>
      </c>
      <c r="E18" s="2" t="s">
        <v>322</v>
      </c>
      <c r="F18" s="1">
        <v>53.978935049736698</v>
      </c>
    </row>
    <row r="19" spans="1:6" ht="13" hidden="1">
      <c r="A19" s="2" t="s">
        <v>21</v>
      </c>
      <c r="B19" s="1" t="s">
        <v>354</v>
      </c>
      <c r="C19" s="1">
        <v>2009</v>
      </c>
      <c r="D19" s="2" t="s">
        <v>6</v>
      </c>
      <c r="E19" s="2" t="s">
        <v>322</v>
      </c>
      <c r="F19" s="1">
        <v>62.219286657860003</v>
      </c>
    </row>
    <row r="20" spans="1:6" ht="13" hidden="1">
      <c r="A20" s="2" t="s">
        <v>22</v>
      </c>
      <c r="B20" s="1" t="s">
        <v>355</v>
      </c>
      <c r="C20" s="1">
        <v>2009</v>
      </c>
      <c r="D20" s="2" t="s">
        <v>6</v>
      </c>
      <c r="E20" s="2" t="s">
        <v>322</v>
      </c>
      <c r="F20" s="1">
        <v>48.741180839212802</v>
      </c>
    </row>
    <row r="21" spans="1:6" ht="13" hidden="1">
      <c r="A21" s="2" t="s">
        <v>23</v>
      </c>
      <c r="B21" s="1" t="s">
        <v>356</v>
      </c>
      <c r="C21" s="1">
        <v>2009</v>
      </c>
      <c r="D21" s="2" t="s">
        <v>6</v>
      </c>
      <c r="E21" s="2" t="s">
        <v>322</v>
      </c>
      <c r="F21" s="1">
        <v>47.365233192004801</v>
      </c>
    </row>
    <row r="22" spans="1:6" ht="13" hidden="1">
      <c r="A22" s="2" t="s">
        <v>24</v>
      </c>
      <c r="B22" s="1" t="s">
        <v>357</v>
      </c>
      <c r="C22" s="1">
        <v>2009</v>
      </c>
      <c r="D22" s="2" t="s">
        <v>6</v>
      </c>
      <c r="E22" s="2" t="s">
        <v>322</v>
      </c>
      <c r="F22" s="1">
        <v>55.426276057898697</v>
      </c>
    </row>
    <row r="23" spans="1:6" ht="13" hidden="1">
      <c r="A23" s="2" t="s">
        <v>25</v>
      </c>
      <c r="B23" s="1" t="s">
        <v>358</v>
      </c>
      <c r="C23" s="1">
        <v>2009</v>
      </c>
      <c r="D23" s="2" t="s">
        <v>6</v>
      </c>
      <c r="E23" s="2" t="s">
        <v>322</v>
      </c>
      <c r="F23" s="1">
        <v>50.2478856809565</v>
      </c>
    </row>
    <row r="24" spans="1:6" ht="13" hidden="1">
      <c r="A24" s="2" t="s">
        <v>26</v>
      </c>
      <c r="B24" s="1" t="s">
        <v>359</v>
      </c>
      <c r="C24" s="1">
        <v>2009</v>
      </c>
      <c r="D24" s="2" t="s">
        <v>6</v>
      </c>
      <c r="E24" s="2" t="s">
        <v>322</v>
      </c>
      <c r="F24" s="1">
        <v>50.454545454545503</v>
      </c>
    </row>
    <row r="25" spans="1:6" ht="13" hidden="1">
      <c r="A25" s="2" t="s">
        <v>27</v>
      </c>
      <c r="B25" s="1" t="s">
        <v>360</v>
      </c>
      <c r="C25" s="1">
        <v>2009</v>
      </c>
      <c r="D25" s="2" t="s">
        <v>6</v>
      </c>
      <c r="E25" s="2" t="s">
        <v>322</v>
      </c>
      <c r="F25" s="1">
        <v>52.227074235807898</v>
      </c>
    </row>
    <row r="26" spans="1:6" ht="13" hidden="1">
      <c r="A26" s="2" t="s">
        <v>28</v>
      </c>
      <c r="B26" s="1" t="s">
        <v>361</v>
      </c>
      <c r="C26" s="1">
        <v>2009</v>
      </c>
      <c r="D26" s="2" t="s">
        <v>6</v>
      </c>
      <c r="E26" s="2" t="s">
        <v>322</v>
      </c>
      <c r="F26" s="1">
        <v>50.738636363636402</v>
      </c>
    </row>
    <row r="27" spans="1:6" ht="13" hidden="1">
      <c r="A27" s="2" t="s">
        <v>29</v>
      </c>
      <c r="B27" s="1" t="s">
        <v>362</v>
      </c>
      <c r="C27" s="1">
        <v>2009</v>
      </c>
      <c r="D27" s="2" t="s">
        <v>6</v>
      </c>
      <c r="E27" s="2" t="s">
        <v>322</v>
      </c>
      <c r="F27" s="1">
        <v>49.799375835934001</v>
      </c>
    </row>
    <row r="28" spans="1:6" ht="13" hidden="1">
      <c r="A28" s="2" t="s">
        <v>30</v>
      </c>
      <c r="B28" s="1" t="s">
        <v>363</v>
      </c>
      <c r="C28" s="1">
        <v>2009</v>
      </c>
      <c r="D28" s="2" t="s">
        <v>6</v>
      </c>
      <c r="E28" s="2" t="s">
        <v>322</v>
      </c>
      <c r="F28" s="1">
        <v>50.674460431654701</v>
      </c>
    </row>
    <row r="29" spans="1:6" ht="13">
      <c r="A29" s="2" t="s">
        <v>31</v>
      </c>
      <c r="B29" s="1" t="s">
        <v>364</v>
      </c>
      <c r="C29" s="1">
        <v>2009</v>
      </c>
      <c r="D29" s="2" t="s">
        <v>6</v>
      </c>
      <c r="E29" s="2" t="s">
        <v>322</v>
      </c>
      <c r="F29" s="1">
        <v>58.569206842923798</v>
      </c>
    </row>
    <row r="30" spans="1:6" ht="13" hidden="1">
      <c r="A30" s="2" t="s">
        <v>32</v>
      </c>
      <c r="B30" s="1" t="s">
        <v>365</v>
      </c>
      <c r="C30" s="1">
        <v>2009</v>
      </c>
      <c r="D30" s="2" t="s">
        <v>6</v>
      </c>
      <c r="E30" s="2" t="s">
        <v>322</v>
      </c>
      <c r="F30" s="1">
        <v>53.512132822477703</v>
      </c>
    </row>
    <row r="31" spans="1:6" ht="13" hidden="1">
      <c r="A31" s="2" t="s">
        <v>33</v>
      </c>
      <c r="B31" s="1" t="s">
        <v>366</v>
      </c>
      <c r="C31" s="1">
        <v>2009</v>
      </c>
      <c r="D31" s="2" t="s">
        <v>6</v>
      </c>
      <c r="E31" s="2" t="s">
        <v>322</v>
      </c>
      <c r="F31" s="1">
        <v>54.874041621029598</v>
      </c>
    </row>
    <row r="32" spans="1:6" ht="13" hidden="1">
      <c r="A32" s="2" t="s">
        <v>34</v>
      </c>
      <c r="B32" s="1" t="s">
        <v>367</v>
      </c>
      <c r="C32" s="1">
        <v>2009</v>
      </c>
      <c r="D32" s="2" t="s">
        <v>6</v>
      </c>
      <c r="E32" s="2" t="s">
        <v>322</v>
      </c>
      <c r="F32" s="1">
        <v>50.767303476354499</v>
      </c>
    </row>
    <row r="33" spans="1:6" ht="13" hidden="1">
      <c r="A33" s="2" t="s">
        <v>35</v>
      </c>
      <c r="B33" s="1" t="s">
        <v>368</v>
      </c>
      <c r="C33" s="1">
        <v>2009</v>
      </c>
      <c r="D33" s="2" t="s">
        <v>6</v>
      </c>
      <c r="E33" s="2" t="s">
        <v>322</v>
      </c>
      <c r="F33" s="1">
        <v>54.453262786596099</v>
      </c>
    </row>
    <row r="34" spans="1:6" ht="13" hidden="1">
      <c r="A34" s="2" t="s">
        <v>3</v>
      </c>
      <c r="B34" s="1" t="s">
        <v>336</v>
      </c>
      <c r="C34" s="1">
        <v>2009</v>
      </c>
      <c r="D34" s="2" t="s">
        <v>6</v>
      </c>
      <c r="E34" s="2" t="s">
        <v>322</v>
      </c>
      <c r="F34" s="1">
        <v>51.390296185787001</v>
      </c>
    </row>
    <row r="35" spans="1:6" ht="13" hidden="1">
      <c r="A35" s="2" t="s">
        <v>4</v>
      </c>
      <c r="B35" s="1" t="s">
        <v>337</v>
      </c>
      <c r="C35" s="1">
        <v>2010</v>
      </c>
      <c r="D35" s="2" t="s">
        <v>6</v>
      </c>
      <c r="E35" s="2" t="s">
        <v>322</v>
      </c>
      <c r="F35" s="1">
        <v>56.9023569023569</v>
      </c>
    </row>
    <row r="36" spans="1:6" ht="13" hidden="1">
      <c r="A36" s="2" t="s">
        <v>5</v>
      </c>
      <c r="B36" s="1" t="s">
        <v>338</v>
      </c>
      <c r="C36" s="1">
        <v>2010</v>
      </c>
      <c r="D36" s="2" t="s">
        <v>6</v>
      </c>
      <c r="E36" s="2" t="s">
        <v>322</v>
      </c>
      <c r="F36" s="1">
        <v>53.168092162681099</v>
      </c>
    </row>
    <row r="37" spans="1:6" ht="13" hidden="1">
      <c r="A37" s="2" t="s">
        <v>6</v>
      </c>
      <c r="B37" s="1" t="s">
        <v>339</v>
      </c>
      <c r="C37" s="1">
        <v>2010</v>
      </c>
      <c r="D37" s="2" t="s">
        <v>6</v>
      </c>
      <c r="E37" s="2" t="s">
        <v>322</v>
      </c>
      <c r="F37" s="1">
        <v>53.1034482758621</v>
      </c>
    </row>
    <row r="38" spans="1:6" ht="13" hidden="1">
      <c r="A38" s="2" t="s">
        <v>7</v>
      </c>
      <c r="B38" s="1" t="s">
        <v>340</v>
      </c>
      <c r="C38" s="1">
        <v>2010</v>
      </c>
      <c r="D38" s="2" t="s">
        <v>6</v>
      </c>
      <c r="E38" s="2" t="s">
        <v>322</v>
      </c>
      <c r="F38" s="1">
        <v>56.718061674008801</v>
      </c>
    </row>
    <row r="39" spans="1:6" ht="13" hidden="1">
      <c r="A39" s="2" t="s">
        <v>10</v>
      </c>
      <c r="B39" s="1" t="s">
        <v>343</v>
      </c>
      <c r="C39" s="1">
        <v>2010</v>
      </c>
      <c r="D39" s="2" t="s">
        <v>6</v>
      </c>
      <c r="E39" s="2" t="s">
        <v>322</v>
      </c>
      <c r="F39" s="1">
        <v>50.268656716417901</v>
      </c>
    </row>
    <row r="40" spans="1:6" ht="13" hidden="1">
      <c r="A40" s="2" t="s">
        <v>11</v>
      </c>
      <c r="B40" s="1" t="s">
        <v>344</v>
      </c>
      <c r="C40" s="1">
        <v>2010</v>
      </c>
      <c r="D40" s="2" t="s">
        <v>6</v>
      </c>
      <c r="E40" s="2" t="s">
        <v>322</v>
      </c>
      <c r="F40" s="1">
        <v>52.1776702385067</v>
      </c>
    </row>
    <row r="41" spans="1:6" ht="13" hidden="1">
      <c r="A41" s="2" t="s">
        <v>8</v>
      </c>
      <c r="B41" s="1" t="s">
        <v>341</v>
      </c>
      <c r="C41" s="1">
        <v>2010</v>
      </c>
      <c r="D41" s="2" t="s">
        <v>6</v>
      </c>
      <c r="E41" s="2" t="s">
        <v>322</v>
      </c>
      <c r="F41" s="1">
        <v>50.010976948408299</v>
      </c>
    </row>
    <row r="42" spans="1:6" ht="13" hidden="1">
      <c r="A42" s="2" t="s">
        <v>9</v>
      </c>
      <c r="B42" s="1" t="s">
        <v>342</v>
      </c>
      <c r="C42" s="1">
        <v>2010</v>
      </c>
      <c r="D42" s="2" t="s">
        <v>6</v>
      </c>
      <c r="E42" s="2" t="s">
        <v>322</v>
      </c>
      <c r="F42" s="1">
        <v>47.116564417177898</v>
      </c>
    </row>
    <row r="43" spans="1:6" ht="13" hidden="1">
      <c r="A43" s="2" t="s">
        <v>12</v>
      </c>
      <c r="B43" s="1" t="s">
        <v>345</v>
      </c>
      <c r="C43" s="1">
        <v>2010</v>
      </c>
      <c r="D43" s="2" t="s">
        <v>6</v>
      </c>
      <c r="E43" s="2" t="s">
        <v>322</v>
      </c>
      <c r="F43" s="1">
        <v>49.643499930776699</v>
      </c>
    </row>
    <row r="44" spans="1:6" ht="13" hidden="1">
      <c r="A44" s="2" t="s">
        <v>13</v>
      </c>
      <c r="B44" s="1" t="s">
        <v>346</v>
      </c>
      <c r="C44" s="1">
        <v>2010</v>
      </c>
      <c r="D44" s="2" t="s">
        <v>6</v>
      </c>
      <c r="E44" s="2" t="s">
        <v>322</v>
      </c>
      <c r="F44" s="1">
        <v>52.258064516128997</v>
      </c>
    </row>
    <row r="45" spans="1:6" ht="13">
      <c r="A45" s="2" t="s">
        <v>14</v>
      </c>
      <c r="B45" s="1" t="s">
        <v>347</v>
      </c>
      <c r="C45" s="1">
        <v>2010</v>
      </c>
      <c r="D45" s="2" t="s">
        <v>6</v>
      </c>
      <c r="E45" s="2" t="s">
        <v>322</v>
      </c>
      <c r="F45" s="1">
        <v>52.193830805253</v>
      </c>
    </row>
    <row r="46" spans="1:6" ht="13" hidden="1">
      <c r="A46" s="2" t="s">
        <v>15</v>
      </c>
      <c r="B46" s="1" t="s">
        <v>348</v>
      </c>
      <c r="C46" s="1">
        <v>2010</v>
      </c>
      <c r="D46" s="2" t="s">
        <v>6</v>
      </c>
      <c r="E46" s="2" t="s">
        <v>322</v>
      </c>
      <c r="F46" s="1">
        <v>58.360927152317899</v>
      </c>
    </row>
    <row r="47" spans="1:6" ht="13" hidden="1">
      <c r="A47" s="2" t="s">
        <v>16</v>
      </c>
      <c r="B47" s="1" t="s">
        <v>349</v>
      </c>
      <c r="C47" s="1">
        <v>2010</v>
      </c>
      <c r="D47" s="2" t="s">
        <v>6</v>
      </c>
      <c r="E47" s="2" t="s">
        <v>322</v>
      </c>
      <c r="F47" s="1">
        <v>59.209080922738899</v>
      </c>
    </row>
    <row r="48" spans="1:6" ht="13" hidden="1">
      <c r="A48" s="2" t="s">
        <v>17</v>
      </c>
      <c r="B48" s="1" t="s">
        <v>350</v>
      </c>
      <c r="C48" s="1">
        <v>2010</v>
      </c>
      <c r="D48" s="2" t="s">
        <v>6</v>
      </c>
      <c r="E48" s="2" t="s">
        <v>322</v>
      </c>
      <c r="F48" s="1">
        <v>49.851715859341901</v>
      </c>
    </row>
    <row r="49" spans="1:6" ht="13" hidden="1">
      <c r="A49" s="2" t="s">
        <v>18</v>
      </c>
      <c r="B49" s="1" t="s">
        <v>351</v>
      </c>
      <c r="C49" s="1">
        <v>2010</v>
      </c>
      <c r="D49" s="2" t="s">
        <v>6</v>
      </c>
      <c r="E49" s="2" t="s">
        <v>322</v>
      </c>
      <c r="F49" s="1">
        <v>55.500668332655302</v>
      </c>
    </row>
    <row r="50" spans="1:6" ht="13" hidden="1">
      <c r="A50" s="2" t="s">
        <v>19</v>
      </c>
      <c r="B50" s="1" t="s">
        <v>352</v>
      </c>
      <c r="C50" s="1">
        <v>2010</v>
      </c>
      <c r="D50" s="2" t="s">
        <v>6</v>
      </c>
      <c r="E50" s="2" t="s">
        <v>322</v>
      </c>
      <c r="F50" s="1">
        <v>51.118210862619797</v>
      </c>
    </row>
    <row r="51" spans="1:6" ht="13" hidden="1">
      <c r="A51" s="2" t="s">
        <v>20</v>
      </c>
      <c r="B51" s="1" t="s">
        <v>353</v>
      </c>
      <c r="C51" s="1">
        <v>2010</v>
      </c>
      <c r="D51" s="2" t="s">
        <v>6</v>
      </c>
      <c r="E51" s="2" t="s">
        <v>322</v>
      </c>
      <c r="F51" s="1">
        <v>53.3162612035851</v>
      </c>
    </row>
    <row r="52" spans="1:6" ht="13" hidden="1">
      <c r="A52" s="2" t="s">
        <v>21</v>
      </c>
      <c r="B52" s="1" t="s">
        <v>354</v>
      </c>
      <c r="C52" s="1">
        <v>2010</v>
      </c>
      <c r="D52" s="2" t="s">
        <v>6</v>
      </c>
      <c r="E52" s="2" t="s">
        <v>322</v>
      </c>
      <c r="F52" s="1">
        <v>57.660818713450297</v>
      </c>
    </row>
    <row r="53" spans="1:6" ht="13" hidden="1">
      <c r="A53" s="2" t="s">
        <v>22</v>
      </c>
      <c r="B53" s="1" t="s">
        <v>355</v>
      </c>
      <c r="C53" s="1">
        <v>2010</v>
      </c>
      <c r="D53" s="2" t="s">
        <v>6</v>
      </c>
      <c r="E53" s="2" t="s">
        <v>322</v>
      </c>
      <c r="F53" s="1">
        <v>50.476904210382898</v>
      </c>
    </row>
    <row r="54" spans="1:6" ht="13" hidden="1">
      <c r="A54" s="2" t="s">
        <v>23</v>
      </c>
      <c r="B54" s="1" t="s">
        <v>356</v>
      </c>
      <c r="C54" s="1">
        <v>2010</v>
      </c>
      <c r="D54" s="2" t="s">
        <v>6</v>
      </c>
      <c r="E54" s="2" t="s">
        <v>322</v>
      </c>
      <c r="F54" s="1">
        <v>52.5574499629355</v>
      </c>
    </row>
    <row r="55" spans="1:6" ht="13" hidden="1">
      <c r="A55" s="2" t="s">
        <v>24</v>
      </c>
      <c r="B55" s="1" t="s">
        <v>357</v>
      </c>
      <c r="C55" s="1">
        <v>2010</v>
      </c>
      <c r="D55" s="2" t="s">
        <v>6</v>
      </c>
      <c r="E55" s="2" t="s">
        <v>322</v>
      </c>
      <c r="F55" s="1">
        <v>55.392020089285701</v>
      </c>
    </row>
    <row r="56" spans="1:6" ht="13" hidden="1">
      <c r="A56" s="2" t="s">
        <v>25</v>
      </c>
      <c r="B56" s="1" t="s">
        <v>358</v>
      </c>
      <c r="C56" s="1">
        <v>2010</v>
      </c>
      <c r="D56" s="2" t="s">
        <v>6</v>
      </c>
      <c r="E56" s="2" t="s">
        <v>322</v>
      </c>
      <c r="F56" s="1">
        <v>49.208860759493703</v>
      </c>
    </row>
    <row r="57" spans="1:6" ht="13" hidden="1">
      <c r="A57" s="2" t="s">
        <v>26</v>
      </c>
      <c r="B57" s="1" t="s">
        <v>359</v>
      </c>
      <c r="C57" s="1">
        <v>2010</v>
      </c>
      <c r="D57" s="2" t="s">
        <v>6</v>
      </c>
      <c r="E57" s="2" t="s">
        <v>322</v>
      </c>
      <c r="F57" s="1">
        <v>56.6423357664234</v>
      </c>
    </row>
    <row r="58" spans="1:6" ht="13" hidden="1">
      <c r="A58" s="2" t="s">
        <v>27</v>
      </c>
      <c r="B58" s="1" t="s">
        <v>360</v>
      </c>
      <c r="C58" s="1">
        <v>2010</v>
      </c>
      <c r="D58" s="2" t="s">
        <v>6</v>
      </c>
      <c r="E58" s="2" t="s">
        <v>322</v>
      </c>
      <c r="F58" s="1">
        <v>49.957446808510603</v>
      </c>
    </row>
    <row r="59" spans="1:6" ht="13" hidden="1">
      <c r="A59" s="2" t="s">
        <v>28</v>
      </c>
      <c r="B59" s="1" t="s">
        <v>361</v>
      </c>
      <c r="C59" s="1">
        <v>2010</v>
      </c>
      <c r="D59" s="2" t="s">
        <v>6</v>
      </c>
      <c r="E59" s="2" t="s">
        <v>322</v>
      </c>
      <c r="F59" s="1">
        <v>48.092002090956598</v>
      </c>
    </row>
    <row r="60" spans="1:6" ht="13" hidden="1">
      <c r="A60" s="2" t="s">
        <v>29</v>
      </c>
      <c r="B60" s="1" t="s">
        <v>362</v>
      </c>
      <c r="C60" s="1">
        <v>2010</v>
      </c>
      <c r="D60" s="2" t="s">
        <v>6</v>
      </c>
      <c r="E60" s="2" t="s">
        <v>322</v>
      </c>
      <c r="F60" s="1">
        <v>52.775889417629699</v>
      </c>
    </row>
    <row r="61" spans="1:6" ht="13" hidden="1">
      <c r="A61" s="2" t="s">
        <v>30</v>
      </c>
      <c r="B61" s="1" t="s">
        <v>363</v>
      </c>
      <c r="C61" s="1">
        <v>2010</v>
      </c>
      <c r="D61" s="2" t="s">
        <v>6</v>
      </c>
      <c r="E61" s="2" t="s">
        <v>322</v>
      </c>
      <c r="F61" s="1">
        <v>53.486700215672201</v>
      </c>
    </row>
    <row r="62" spans="1:6" ht="13">
      <c r="A62" s="2" t="s">
        <v>31</v>
      </c>
      <c r="B62" s="1" t="s">
        <v>364</v>
      </c>
      <c r="C62" s="1">
        <v>2010</v>
      </c>
      <c r="D62" s="2" t="s">
        <v>6</v>
      </c>
      <c r="E62" s="2" t="s">
        <v>322</v>
      </c>
      <c r="F62" s="1">
        <v>58.769538349690997</v>
      </c>
    </row>
    <row r="63" spans="1:6" ht="13" hidden="1">
      <c r="A63" s="2" t="s">
        <v>32</v>
      </c>
      <c r="B63" s="1" t="s">
        <v>365</v>
      </c>
      <c r="C63" s="1">
        <v>2010</v>
      </c>
      <c r="D63" s="2" t="s">
        <v>6</v>
      </c>
      <c r="E63" s="2" t="s">
        <v>322</v>
      </c>
      <c r="F63" s="1">
        <v>55.427974947807897</v>
      </c>
    </row>
    <row r="64" spans="1:6" ht="13" hidden="1">
      <c r="A64" s="2" t="s">
        <v>33</v>
      </c>
      <c r="B64" s="1" t="s">
        <v>366</v>
      </c>
      <c r="C64" s="1">
        <v>2010</v>
      </c>
      <c r="D64" s="2" t="s">
        <v>6</v>
      </c>
      <c r="E64" s="2" t="s">
        <v>322</v>
      </c>
      <c r="F64" s="1">
        <v>55.050290409406401</v>
      </c>
    </row>
    <row r="65" spans="1:6" ht="13" hidden="1">
      <c r="A65" s="2" t="s">
        <v>34</v>
      </c>
      <c r="B65" s="1" t="s">
        <v>367</v>
      </c>
      <c r="C65" s="1">
        <v>2010</v>
      </c>
      <c r="D65" s="2" t="s">
        <v>6</v>
      </c>
      <c r="E65" s="2" t="s">
        <v>322</v>
      </c>
      <c r="F65" s="1">
        <v>51.624068157614502</v>
      </c>
    </row>
    <row r="66" spans="1:6" ht="13" hidden="1">
      <c r="A66" s="2" t="s">
        <v>35</v>
      </c>
      <c r="B66" s="1" t="s">
        <v>368</v>
      </c>
      <c r="C66" s="1">
        <v>2010</v>
      </c>
      <c r="D66" s="2" t="s">
        <v>6</v>
      </c>
      <c r="E66" s="2" t="s">
        <v>322</v>
      </c>
      <c r="F66" s="1">
        <v>57.435197817189596</v>
      </c>
    </row>
    <row r="67" spans="1:6" ht="13" hidden="1">
      <c r="A67" s="2" t="s">
        <v>3</v>
      </c>
      <c r="B67" s="1" t="s">
        <v>336</v>
      </c>
      <c r="C67" s="1">
        <v>2010</v>
      </c>
      <c r="D67" s="2" t="s">
        <v>6</v>
      </c>
      <c r="E67" s="2" t="s">
        <v>322</v>
      </c>
      <c r="F67" s="1">
        <v>52.271341097370602</v>
      </c>
    </row>
    <row r="68" spans="1:6" ht="13" hidden="1">
      <c r="A68" s="2" t="s">
        <v>4</v>
      </c>
      <c r="B68" s="1" t="s">
        <v>337</v>
      </c>
      <c r="C68" s="1">
        <v>2011</v>
      </c>
      <c r="D68" s="2" t="s">
        <v>6</v>
      </c>
      <c r="E68" s="2" t="s">
        <v>322</v>
      </c>
      <c r="F68" s="1">
        <v>56.340474811812399</v>
      </c>
    </row>
    <row r="69" spans="1:6" ht="13" hidden="1">
      <c r="A69" s="2" t="s">
        <v>5</v>
      </c>
      <c r="B69" s="1" t="s">
        <v>338</v>
      </c>
      <c r="C69" s="1">
        <v>2011</v>
      </c>
      <c r="D69" s="2" t="s">
        <v>6</v>
      </c>
      <c r="E69" s="2" t="s">
        <v>322</v>
      </c>
      <c r="F69" s="1">
        <v>54.054487179487197</v>
      </c>
    </row>
    <row r="70" spans="1:6" ht="13" hidden="1">
      <c r="A70" s="2" t="s">
        <v>6</v>
      </c>
      <c r="B70" s="1" t="s">
        <v>339</v>
      </c>
      <c r="C70" s="1">
        <v>2011</v>
      </c>
      <c r="D70" s="2" t="s">
        <v>6</v>
      </c>
      <c r="E70" s="2" t="s">
        <v>322</v>
      </c>
      <c r="F70" s="1">
        <v>53.699284009546503</v>
      </c>
    </row>
    <row r="71" spans="1:6" ht="13" hidden="1">
      <c r="A71" s="2" t="s">
        <v>7</v>
      </c>
      <c r="B71" s="1" t="s">
        <v>340</v>
      </c>
      <c r="C71" s="1">
        <v>2011</v>
      </c>
      <c r="D71" s="2" t="s">
        <v>6</v>
      </c>
      <c r="E71" s="2" t="s">
        <v>322</v>
      </c>
      <c r="F71" s="1">
        <v>54.954954954954999</v>
      </c>
    </row>
    <row r="72" spans="1:6" ht="13" hidden="1">
      <c r="A72" s="2" t="s">
        <v>10</v>
      </c>
      <c r="B72" s="1" t="s">
        <v>343</v>
      </c>
      <c r="C72" s="1">
        <v>2011</v>
      </c>
      <c r="D72" s="2" t="s">
        <v>6</v>
      </c>
      <c r="E72" s="2" t="s">
        <v>322</v>
      </c>
      <c r="F72" s="1">
        <v>51.8316831683168</v>
      </c>
    </row>
    <row r="73" spans="1:6" ht="13" hidden="1">
      <c r="A73" s="2" t="s">
        <v>11</v>
      </c>
      <c r="B73" s="1" t="s">
        <v>344</v>
      </c>
      <c r="C73" s="1">
        <v>2011</v>
      </c>
      <c r="D73" s="2" t="s">
        <v>6</v>
      </c>
      <c r="E73" s="2" t="s">
        <v>322</v>
      </c>
      <c r="F73" s="1">
        <v>51.390334572490701</v>
      </c>
    </row>
    <row r="74" spans="1:6" ht="13" hidden="1">
      <c r="A74" s="2" t="s">
        <v>8</v>
      </c>
      <c r="B74" s="1" t="s">
        <v>341</v>
      </c>
      <c r="C74" s="1">
        <v>2011</v>
      </c>
      <c r="D74" s="2" t="s">
        <v>6</v>
      </c>
      <c r="E74" s="2" t="s">
        <v>322</v>
      </c>
      <c r="F74" s="1">
        <v>51.009676062263402</v>
      </c>
    </row>
    <row r="75" spans="1:6" ht="13" hidden="1">
      <c r="A75" s="2" t="s">
        <v>9</v>
      </c>
      <c r="B75" s="1" t="s">
        <v>342</v>
      </c>
      <c r="C75" s="1">
        <v>2011</v>
      </c>
      <c r="D75" s="2" t="s">
        <v>6</v>
      </c>
      <c r="E75" s="2" t="s">
        <v>322</v>
      </c>
      <c r="F75" s="1">
        <v>49.4833524684271</v>
      </c>
    </row>
    <row r="76" spans="1:6" ht="13" hidden="1">
      <c r="A76" s="2" t="s">
        <v>12</v>
      </c>
      <c r="B76" s="1" t="s">
        <v>345</v>
      </c>
      <c r="C76" s="1">
        <v>2011</v>
      </c>
      <c r="D76" s="2" t="s">
        <v>6</v>
      </c>
      <c r="E76" s="2" t="s">
        <v>322</v>
      </c>
      <c r="F76" s="1">
        <v>49.688298582287601</v>
      </c>
    </row>
    <row r="77" spans="1:6" ht="13" hidden="1">
      <c r="A77" s="2" t="s">
        <v>13</v>
      </c>
      <c r="B77" s="1" t="s">
        <v>346</v>
      </c>
      <c r="C77" s="1">
        <v>2011</v>
      </c>
      <c r="D77" s="2" t="s">
        <v>6</v>
      </c>
      <c r="E77" s="2" t="s">
        <v>322</v>
      </c>
      <c r="F77" s="1">
        <v>54.310025897151299</v>
      </c>
    </row>
    <row r="78" spans="1:6" ht="13">
      <c r="A78" s="2" t="s">
        <v>14</v>
      </c>
      <c r="B78" s="1" t="s">
        <v>347</v>
      </c>
      <c r="C78" s="1">
        <v>2011</v>
      </c>
      <c r="D78" s="2" t="s">
        <v>6</v>
      </c>
      <c r="E78" s="2" t="s">
        <v>322</v>
      </c>
      <c r="F78" s="1">
        <v>51.906622023809497</v>
      </c>
    </row>
    <row r="79" spans="1:6" ht="13" hidden="1">
      <c r="A79" s="2" t="s">
        <v>15</v>
      </c>
      <c r="B79" s="1" t="s">
        <v>348</v>
      </c>
      <c r="C79" s="1">
        <v>2011</v>
      </c>
      <c r="D79" s="2" t="s">
        <v>6</v>
      </c>
      <c r="E79" s="2" t="s">
        <v>322</v>
      </c>
      <c r="F79" s="1">
        <v>58.039816232771798</v>
      </c>
    </row>
    <row r="80" spans="1:6" ht="13" hidden="1">
      <c r="A80" s="2" t="s">
        <v>16</v>
      </c>
      <c r="B80" s="1" t="s">
        <v>349</v>
      </c>
      <c r="C80" s="1">
        <v>2011</v>
      </c>
      <c r="D80" s="2" t="s">
        <v>6</v>
      </c>
      <c r="E80" s="2" t="s">
        <v>322</v>
      </c>
      <c r="F80" s="1">
        <v>56.060606060606098</v>
      </c>
    </row>
    <row r="81" spans="1:6" ht="13" hidden="1">
      <c r="A81" s="2" t="s">
        <v>17</v>
      </c>
      <c r="B81" s="1" t="s">
        <v>350</v>
      </c>
      <c r="C81" s="1">
        <v>2011</v>
      </c>
      <c r="D81" s="2" t="s">
        <v>6</v>
      </c>
      <c r="E81" s="2" t="s">
        <v>322</v>
      </c>
      <c r="F81" s="1">
        <v>49.728404875463703</v>
      </c>
    </row>
    <row r="82" spans="1:6" ht="13" hidden="1">
      <c r="A82" s="2" t="s">
        <v>18</v>
      </c>
      <c r="B82" s="1" t="s">
        <v>351</v>
      </c>
      <c r="C82" s="1">
        <v>2011</v>
      </c>
      <c r="D82" s="2" t="s">
        <v>6</v>
      </c>
      <c r="E82" s="2" t="s">
        <v>322</v>
      </c>
      <c r="F82" s="1">
        <v>55.282199710564399</v>
      </c>
    </row>
    <row r="83" spans="1:6" ht="13" hidden="1">
      <c r="A83" s="2" t="s">
        <v>19</v>
      </c>
      <c r="B83" s="1" t="s">
        <v>352</v>
      </c>
      <c r="C83" s="1">
        <v>2011</v>
      </c>
      <c r="D83" s="2" t="s">
        <v>6</v>
      </c>
      <c r="E83" s="2" t="s">
        <v>322</v>
      </c>
      <c r="F83" s="1">
        <v>51.636266094420598</v>
      </c>
    </row>
    <row r="84" spans="1:6" ht="13" hidden="1">
      <c r="A84" s="2" t="s">
        <v>20</v>
      </c>
      <c r="B84" s="1" t="s">
        <v>353</v>
      </c>
      <c r="C84" s="1">
        <v>2011</v>
      </c>
      <c r="D84" s="2" t="s">
        <v>6</v>
      </c>
      <c r="E84" s="2" t="s">
        <v>322</v>
      </c>
      <c r="F84" s="1">
        <v>54.276169265033403</v>
      </c>
    </row>
    <row r="85" spans="1:6" ht="13" hidden="1">
      <c r="A85" s="2" t="s">
        <v>21</v>
      </c>
      <c r="B85" s="1" t="s">
        <v>354</v>
      </c>
      <c r="C85" s="1">
        <v>2011</v>
      </c>
      <c r="D85" s="2" t="s">
        <v>6</v>
      </c>
      <c r="E85" s="2" t="s">
        <v>322</v>
      </c>
      <c r="F85" s="1">
        <v>58.805668016194304</v>
      </c>
    </row>
    <row r="86" spans="1:6" ht="13" hidden="1">
      <c r="A86" s="2" t="s">
        <v>22</v>
      </c>
      <c r="B86" s="1" t="s">
        <v>355</v>
      </c>
      <c r="C86" s="1">
        <v>2011</v>
      </c>
      <c r="D86" s="2" t="s">
        <v>6</v>
      </c>
      <c r="E86" s="2" t="s">
        <v>322</v>
      </c>
      <c r="F86" s="1">
        <v>50.395221142822699</v>
      </c>
    </row>
    <row r="87" spans="1:6" ht="13" hidden="1">
      <c r="A87" s="2" t="s">
        <v>23</v>
      </c>
      <c r="B87" s="1" t="s">
        <v>356</v>
      </c>
      <c r="C87" s="1">
        <v>2011</v>
      </c>
      <c r="D87" s="2" t="s">
        <v>6</v>
      </c>
      <c r="E87" s="2" t="s">
        <v>322</v>
      </c>
      <c r="F87" s="1">
        <v>53.746594005449602</v>
      </c>
    </row>
    <row r="88" spans="1:6" ht="13" hidden="1">
      <c r="A88" s="2" t="s">
        <v>24</v>
      </c>
      <c r="B88" s="1" t="s">
        <v>357</v>
      </c>
      <c r="C88" s="1">
        <v>2011</v>
      </c>
      <c r="D88" s="2" t="s">
        <v>6</v>
      </c>
      <c r="E88" s="2" t="s">
        <v>322</v>
      </c>
      <c r="F88" s="1">
        <v>56.574700042633502</v>
      </c>
    </row>
    <row r="89" spans="1:6" ht="13" hidden="1">
      <c r="A89" s="2" t="s">
        <v>25</v>
      </c>
      <c r="B89" s="1" t="s">
        <v>358</v>
      </c>
      <c r="C89" s="1">
        <v>2011</v>
      </c>
      <c r="D89" s="2" t="s">
        <v>6</v>
      </c>
      <c r="E89" s="2" t="s">
        <v>322</v>
      </c>
      <c r="F89" s="1">
        <v>49.313771888310498</v>
      </c>
    </row>
    <row r="90" spans="1:6" ht="13" hidden="1">
      <c r="A90" s="2" t="s">
        <v>26</v>
      </c>
      <c r="B90" s="1" t="s">
        <v>359</v>
      </c>
      <c r="C90" s="1">
        <v>2011</v>
      </c>
      <c r="D90" s="2" t="s">
        <v>6</v>
      </c>
      <c r="E90" s="2" t="s">
        <v>322</v>
      </c>
      <c r="F90" s="1">
        <v>57.9</v>
      </c>
    </row>
    <row r="91" spans="1:6" ht="13" hidden="1">
      <c r="A91" s="2" t="s">
        <v>27</v>
      </c>
      <c r="B91" s="1" t="s">
        <v>360</v>
      </c>
      <c r="C91" s="1">
        <v>2011</v>
      </c>
      <c r="D91" s="2" t="s">
        <v>6</v>
      </c>
      <c r="E91" s="2" t="s">
        <v>322</v>
      </c>
      <c r="F91" s="1">
        <v>49.414614452967299</v>
      </c>
    </row>
    <row r="92" spans="1:6" ht="13" hidden="1">
      <c r="A92" s="2" t="s">
        <v>28</v>
      </c>
      <c r="B92" s="1" t="s">
        <v>361</v>
      </c>
      <c r="C92" s="1">
        <v>2011</v>
      </c>
      <c r="D92" s="2" t="s">
        <v>6</v>
      </c>
      <c r="E92" s="2" t="s">
        <v>322</v>
      </c>
      <c r="F92" s="1">
        <v>43.123543123543101</v>
      </c>
    </row>
    <row r="93" spans="1:6" ht="13" hidden="1">
      <c r="A93" s="2" t="s">
        <v>29</v>
      </c>
      <c r="B93" s="1" t="s">
        <v>362</v>
      </c>
      <c r="C93" s="1">
        <v>2011</v>
      </c>
      <c r="D93" s="2" t="s">
        <v>6</v>
      </c>
      <c r="E93" s="2" t="s">
        <v>322</v>
      </c>
      <c r="F93" s="1">
        <v>51.738638201520303</v>
      </c>
    </row>
    <row r="94" spans="1:6" ht="13" hidden="1">
      <c r="A94" s="2" t="s">
        <v>30</v>
      </c>
      <c r="B94" s="1" t="s">
        <v>363</v>
      </c>
      <c r="C94" s="1">
        <v>2011</v>
      </c>
      <c r="D94" s="2" t="s">
        <v>6</v>
      </c>
      <c r="E94" s="2" t="s">
        <v>322</v>
      </c>
      <c r="F94" s="1">
        <v>50.717535876793796</v>
      </c>
    </row>
    <row r="95" spans="1:6" ht="13">
      <c r="A95" s="2" t="s">
        <v>31</v>
      </c>
      <c r="B95" s="1" t="s">
        <v>364</v>
      </c>
      <c r="C95" s="1">
        <v>2011</v>
      </c>
      <c r="D95" s="2" t="s">
        <v>6</v>
      </c>
      <c r="E95" s="2" t="s">
        <v>322</v>
      </c>
      <c r="F95" s="1">
        <v>60.675469325428899</v>
      </c>
    </row>
    <row r="96" spans="1:6" ht="13" hidden="1">
      <c r="A96" s="2" t="s">
        <v>32</v>
      </c>
      <c r="B96" s="1" t="s">
        <v>365</v>
      </c>
      <c r="C96" s="1">
        <v>2011</v>
      </c>
      <c r="D96" s="2" t="s">
        <v>6</v>
      </c>
      <c r="E96" s="2" t="s">
        <v>322</v>
      </c>
      <c r="F96" s="1">
        <v>55.1214361140444</v>
      </c>
    </row>
    <row r="97" spans="1:6" ht="13" hidden="1">
      <c r="A97" s="2" t="s">
        <v>33</v>
      </c>
      <c r="B97" s="1" t="s">
        <v>366</v>
      </c>
      <c r="C97" s="1">
        <v>2011</v>
      </c>
      <c r="D97" s="2" t="s">
        <v>6</v>
      </c>
      <c r="E97" s="2" t="s">
        <v>322</v>
      </c>
      <c r="F97" s="1">
        <v>54.779260074267597</v>
      </c>
    </row>
    <row r="98" spans="1:6" ht="13" hidden="1">
      <c r="A98" s="2" t="s">
        <v>34</v>
      </c>
      <c r="B98" s="1" t="s">
        <v>367</v>
      </c>
      <c r="C98" s="1">
        <v>2011</v>
      </c>
      <c r="D98" s="2" t="s">
        <v>6</v>
      </c>
      <c r="E98" s="2" t="s">
        <v>322</v>
      </c>
      <c r="F98" s="1">
        <v>53.583150984682703</v>
      </c>
    </row>
    <row r="99" spans="1:6" ht="13" hidden="1">
      <c r="A99" s="2" t="s">
        <v>35</v>
      </c>
      <c r="B99" s="1" t="s">
        <v>368</v>
      </c>
      <c r="C99" s="1">
        <v>2011</v>
      </c>
      <c r="D99" s="2" t="s">
        <v>6</v>
      </c>
      <c r="E99" s="2" t="s">
        <v>322</v>
      </c>
      <c r="F99" s="1">
        <v>57.988826815642497</v>
      </c>
    </row>
    <row r="100" spans="1:6" ht="13" hidden="1">
      <c r="A100" s="2" t="s">
        <v>3</v>
      </c>
      <c r="B100" s="1" t="s">
        <v>336</v>
      </c>
      <c r="C100" s="1">
        <v>2011</v>
      </c>
      <c r="D100" s="2" t="s">
        <v>6</v>
      </c>
      <c r="E100" s="2" t="s">
        <v>322</v>
      </c>
      <c r="F100" s="1">
        <v>52.439274747642401</v>
      </c>
    </row>
    <row r="101" spans="1:6" ht="13" hidden="1">
      <c r="A101" s="2" t="s">
        <v>4</v>
      </c>
      <c r="B101" s="1" t="s">
        <v>337</v>
      </c>
      <c r="C101" s="1">
        <v>2012</v>
      </c>
      <c r="D101" s="2" t="s">
        <v>6</v>
      </c>
      <c r="E101" s="2" t="s">
        <v>322</v>
      </c>
      <c r="F101" s="1">
        <v>58.195623046002702</v>
      </c>
    </row>
    <row r="102" spans="1:6" ht="13" hidden="1">
      <c r="A102" s="2" t="s">
        <v>5</v>
      </c>
      <c r="B102" s="1" t="s">
        <v>338</v>
      </c>
      <c r="C102" s="1">
        <v>2012</v>
      </c>
      <c r="D102" s="2" t="s">
        <v>6</v>
      </c>
      <c r="E102" s="2" t="s">
        <v>322</v>
      </c>
      <c r="F102" s="1">
        <v>50.981280193236699</v>
      </c>
    </row>
    <row r="103" spans="1:6" ht="13" hidden="1">
      <c r="A103" s="2" t="s">
        <v>6</v>
      </c>
      <c r="B103" s="1" t="s">
        <v>339</v>
      </c>
      <c r="C103" s="1">
        <v>2012</v>
      </c>
      <c r="D103" s="2" t="s">
        <v>6</v>
      </c>
      <c r="E103" s="2" t="s">
        <v>322</v>
      </c>
      <c r="F103" s="1">
        <v>50.921658986175103</v>
      </c>
    </row>
    <row r="104" spans="1:6" ht="13" hidden="1">
      <c r="A104" s="2" t="s">
        <v>7</v>
      </c>
      <c r="B104" s="1" t="s">
        <v>340</v>
      </c>
      <c r="C104" s="1">
        <v>2012</v>
      </c>
      <c r="D104" s="2" t="s">
        <v>6</v>
      </c>
      <c r="E104" s="2" t="s">
        <v>322</v>
      </c>
      <c r="F104" s="1">
        <v>51.416579223504698</v>
      </c>
    </row>
    <row r="105" spans="1:6" ht="13" hidden="1">
      <c r="A105" s="2" t="s">
        <v>10</v>
      </c>
      <c r="B105" s="1" t="s">
        <v>343</v>
      </c>
      <c r="C105" s="1">
        <v>2012</v>
      </c>
      <c r="D105" s="2" t="s">
        <v>6</v>
      </c>
      <c r="E105" s="2" t="s">
        <v>322</v>
      </c>
      <c r="F105" s="1">
        <v>52.0310478654592</v>
      </c>
    </row>
    <row r="106" spans="1:6" ht="13" hidden="1">
      <c r="A106" s="2" t="s">
        <v>11</v>
      </c>
      <c r="B106" s="1" t="s">
        <v>344</v>
      </c>
      <c r="C106" s="1">
        <v>2012</v>
      </c>
      <c r="D106" s="2" t="s">
        <v>6</v>
      </c>
      <c r="E106" s="2" t="s">
        <v>322</v>
      </c>
      <c r="F106" s="1">
        <v>53.133084219603298</v>
      </c>
    </row>
    <row r="107" spans="1:6" ht="13" hidden="1">
      <c r="A107" s="2" t="s">
        <v>8</v>
      </c>
      <c r="B107" s="1" t="s">
        <v>341</v>
      </c>
      <c r="C107" s="1">
        <v>2012</v>
      </c>
      <c r="D107" s="2" t="s">
        <v>6</v>
      </c>
      <c r="E107" s="2" t="s">
        <v>322</v>
      </c>
      <c r="F107" s="1">
        <v>49.228871067242402</v>
      </c>
    </row>
    <row r="108" spans="1:6" ht="13" hidden="1">
      <c r="A108" s="2" t="s">
        <v>9</v>
      </c>
      <c r="B108" s="1" t="s">
        <v>342</v>
      </c>
      <c r="C108" s="1">
        <v>2012</v>
      </c>
      <c r="D108" s="2" t="s">
        <v>6</v>
      </c>
      <c r="E108" s="2" t="s">
        <v>322</v>
      </c>
      <c r="F108" s="1">
        <v>52.649379932356297</v>
      </c>
    </row>
    <row r="109" spans="1:6" ht="13" hidden="1">
      <c r="A109" s="2" t="s">
        <v>12</v>
      </c>
      <c r="B109" s="1" t="s">
        <v>345</v>
      </c>
      <c r="C109" s="1">
        <v>2012</v>
      </c>
      <c r="D109" s="2" t="s">
        <v>6</v>
      </c>
      <c r="E109" s="2" t="s">
        <v>322</v>
      </c>
      <c r="F109" s="1">
        <v>50.127680907396098</v>
      </c>
    </row>
    <row r="110" spans="1:6" ht="13" hidden="1">
      <c r="A110" s="2" t="s">
        <v>13</v>
      </c>
      <c r="B110" s="1" t="s">
        <v>346</v>
      </c>
      <c r="C110" s="1">
        <v>2012</v>
      </c>
      <c r="D110" s="2" t="s">
        <v>6</v>
      </c>
      <c r="E110" s="2" t="s">
        <v>322</v>
      </c>
      <c r="F110" s="1">
        <v>54.304407713498598</v>
      </c>
    </row>
    <row r="111" spans="1:6" ht="13">
      <c r="A111" s="2" t="s">
        <v>14</v>
      </c>
      <c r="B111" s="1" t="s">
        <v>347</v>
      </c>
      <c r="C111" s="1">
        <v>2012</v>
      </c>
      <c r="D111" s="2" t="s">
        <v>6</v>
      </c>
      <c r="E111" s="2" t="s">
        <v>322</v>
      </c>
      <c r="F111" s="1">
        <v>52.959770114942501</v>
      </c>
    </row>
    <row r="112" spans="1:6" ht="13" hidden="1">
      <c r="A112" s="2" t="s">
        <v>15</v>
      </c>
      <c r="B112" s="1" t="s">
        <v>348</v>
      </c>
      <c r="C112" s="1">
        <v>2012</v>
      </c>
      <c r="D112" s="2" t="s">
        <v>6</v>
      </c>
      <c r="E112" s="2" t="s">
        <v>322</v>
      </c>
      <c r="F112" s="1">
        <v>57.478632478632498</v>
      </c>
    </row>
    <row r="113" spans="1:6" ht="13" hidden="1">
      <c r="A113" s="2" t="s">
        <v>16</v>
      </c>
      <c r="B113" s="1" t="s">
        <v>349</v>
      </c>
      <c r="C113" s="1">
        <v>2012</v>
      </c>
      <c r="D113" s="2" t="s">
        <v>6</v>
      </c>
      <c r="E113" s="2" t="s">
        <v>322</v>
      </c>
      <c r="F113" s="1">
        <v>56.738667477943402</v>
      </c>
    </row>
    <row r="114" spans="1:6" ht="13" hidden="1">
      <c r="A114" s="2" t="s">
        <v>17</v>
      </c>
      <c r="B114" s="1" t="s">
        <v>350</v>
      </c>
      <c r="C114" s="1">
        <v>2012</v>
      </c>
      <c r="D114" s="2" t="s">
        <v>6</v>
      </c>
      <c r="E114" s="2" t="s">
        <v>322</v>
      </c>
      <c r="F114" s="1">
        <v>49.922281543556103</v>
      </c>
    </row>
    <row r="115" spans="1:6" ht="13" hidden="1">
      <c r="A115" s="2" t="s">
        <v>18</v>
      </c>
      <c r="B115" s="1" t="s">
        <v>351</v>
      </c>
      <c r="C115" s="1">
        <v>2012</v>
      </c>
      <c r="D115" s="2" t="s">
        <v>6</v>
      </c>
      <c r="E115" s="2" t="s">
        <v>322</v>
      </c>
      <c r="F115" s="1">
        <v>53.736619367687297</v>
      </c>
    </row>
    <row r="116" spans="1:6" ht="13" hidden="1">
      <c r="A116" s="2" t="s">
        <v>19</v>
      </c>
      <c r="B116" s="1" t="s">
        <v>352</v>
      </c>
      <c r="C116" s="1">
        <v>2012</v>
      </c>
      <c r="D116" s="2" t="s">
        <v>6</v>
      </c>
      <c r="E116" s="2" t="s">
        <v>322</v>
      </c>
      <c r="F116" s="1">
        <v>49.828178694158098</v>
      </c>
    </row>
    <row r="117" spans="1:6" ht="13" hidden="1">
      <c r="A117" s="2" t="s">
        <v>20</v>
      </c>
      <c r="B117" s="1" t="s">
        <v>353</v>
      </c>
      <c r="C117" s="1">
        <v>2012</v>
      </c>
      <c r="D117" s="2" t="s">
        <v>6</v>
      </c>
      <c r="E117" s="2" t="s">
        <v>322</v>
      </c>
      <c r="F117" s="1">
        <v>55.672561096761399</v>
      </c>
    </row>
    <row r="118" spans="1:6" ht="13" hidden="1">
      <c r="A118" s="2" t="s">
        <v>21</v>
      </c>
      <c r="B118" s="1" t="s">
        <v>354</v>
      </c>
      <c r="C118" s="1">
        <v>2012</v>
      </c>
      <c r="D118" s="2" t="s">
        <v>6</v>
      </c>
      <c r="E118" s="2" t="s">
        <v>322</v>
      </c>
      <c r="F118" s="1">
        <v>55.932203389830498</v>
      </c>
    </row>
    <row r="119" spans="1:6" ht="13" hidden="1">
      <c r="A119" s="2" t="s">
        <v>22</v>
      </c>
      <c r="B119" s="1" t="s">
        <v>355</v>
      </c>
      <c r="C119" s="1">
        <v>2012</v>
      </c>
      <c r="D119" s="2" t="s">
        <v>6</v>
      </c>
      <c r="E119" s="2" t="s">
        <v>322</v>
      </c>
      <c r="F119" s="1">
        <v>47.696267696267697</v>
      </c>
    </row>
    <row r="120" spans="1:6" ht="13" hidden="1">
      <c r="A120" s="2" t="s">
        <v>23</v>
      </c>
      <c r="B120" s="1" t="s">
        <v>356</v>
      </c>
      <c r="C120" s="1">
        <v>2012</v>
      </c>
      <c r="D120" s="2" t="s">
        <v>6</v>
      </c>
      <c r="E120" s="2" t="s">
        <v>322</v>
      </c>
      <c r="F120" s="1">
        <v>54.514088556641802</v>
      </c>
    </row>
    <row r="121" spans="1:6" ht="13" hidden="1">
      <c r="A121" s="2" t="s">
        <v>24</v>
      </c>
      <c r="B121" s="1" t="s">
        <v>357</v>
      </c>
      <c r="C121" s="1">
        <v>2012</v>
      </c>
      <c r="D121" s="2" t="s">
        <v>6</v>
      </c>
      <c r="E121" s="2" t="s">
        <v>322</v>
      </c>
      <c r="F121" s="1">
        <v>56.781922443649599</v>
      </c>
    </row>
    <row r="122" spans="1:6" ht="13" hidden="1">
      <c r="A122" s="2" t="s">
        <v>25</v>
      </c>
      <c r="B122" s="1" t="s">
        <v>358</v>
      </c>
      <c r="C122" s="1">
        <v>2012</v>
      </c>
      <c r="D122" s="2" t="s">
        <v>6</v>
      </c>
      <c r="E122" s="2" t="s">
        <v>322</v>
      </c>
      <c r="F122" s="1">
        <v>49.675972083748803</v>
      </c>
    </row>
    <row r="123" spans="1:6" ht="13" hidden="1">
      <c r="A123" s="2" t="s">
        <v>26</v>
      </c>
      <c r="B123" s="1" t="s">
        <v>359</v>
      </c>
      <c r="C123" s="1">
        <v>2012</v>
      </c>
      <c r="D123" s="2" t="s">
        <v>6</v>
      </c>
      <c r="E123" s="2" t="s">
        <v>322</v>
      </c>
      <c r="F123" s="1">
        <v>53.118279569892501</v>
      </c>
    </row>
    <row r="124" spans="1:6" ht="13" hidden="1">
      <c r="A124" s="2" t="s">
        <v>27</v>
      </c>
      <c r="B124" s="1" t="s">
        <v>360</v>
      </c>
      <c r="C124" s="1">
        <v>2012</v>
      </c>
      <c r="D124" s="2" t="s">
        <v>6</v>
      </c>
      <c r="E124" s="2" t="s">
        <v>322</v>
      </c>
      <c r="F124" s="1">
        <v>51.7016654598117</v>
      </c>
    </row>
    <row r="125" spans="1:6" ht="13" hidden="1">
      <c r="A125" s="2" t="s">
        <v>28</v>
      </c>
      <c r="B125" s="1" t="s">
        <v>361</v>
      </c>
      <c r="C125" s="1">
        <v>2012</v>
      </c>
      <c r="D125" s="2" t="s">
        <v>6</v>
      </c>
      <c r="E125" s="2" t="s">
        <v>322</v>
      </c>
      <c r="F125" s="1">
        <v>44.638748274275201</v>
      </c>
    </row>
    <row r="126" spans="1:6" ht="13" hidden="1">
      <c r="A126" s="2" t="s">
        <v>29</v>
      </c>
      <c r="B126" s="1" t="s">
        <v>362</v>
      </c>
      <c r="C126" s="1">
        <v>2012</v>
      </c>
      <c r="D126" s="2" t="s">
        <v>6</v>
      </c>
      <c r="E126" s="2" t="s">
        <v>322</v>
      </c>
      <c r="F126" s="1">
        <v>53.705837173579098</v>
      </c>
    </row>
    <row r="127" spans="1:6" ht="13" hidden="1">
      <c r="A127" s="2" t="s">
        <v>30</v>
      </c>
      <c r="B127" s="1" t="s">
        <v>363</v>
      </c>
      <c r="C127" s="1">
        <v>2012</v>
      </c>
      <c r="D127" s="2" t="s">
        <v>6</v>
      </c>
      <c r="E127" s="2" t="s">
        <v>322</v>
      </c>
      <c r="F127" s="1">
        <v>53.937764118324999</v>
      </c>
    </row>
    <row r="128" spans="1:6" ht="13">
      <c r="A128" s="2" t="s">
        <v>31</v>
      </c>
      <c r="B128" s="1" t="s">
        <v>364</v>
      </c>
      <c r="C128" s="1">
        <v>2012</v>
      </c>
      <c r="D128" s="2" t="s">
        <v>6</v>
      </c>
      <c r="E128" s="2" t="s">
        <v>322</v>
      </c>
      <c r="F128" s="1">
        <v>58.378259434481201</v>
      </c>
    </row>
    <row r="129" spans="1:6" ht="13" hidden="1">
      <c r="A129" s="2" t="s">
        <v>32</v>
      </c>
      <c r="B129" s="1" t="s">
        <v>365</v>
      </c>
      <c r="C129" s="1">
        <v>2012</v>
      </c>
      <c r="D129" s="2" t="s">
        <v>6</v>
      </c>
      <c r="E129" s="2" t="s">
        <v>322</v>
      </c>
      <c r="F129" s="1">
        <v>52.934782608695599</v>
      </c>
    </row>
    <row r="130" spans="1:6" ht="13" hidden="1">
      <c r="A130" s="2" t="s">
        <v>33</v>
      </c>
      <c r="B130" s="1" t="s">
        <v>366</v>
      </c>
      <c r="C130" s="1">
        <v>2012</v>
      </c>
      <c r="D130" s="2" t="s">
        <v>6</v>
      </c>
      <c r="E130" s="2" t="s">
        <v>322</v>
      </c>
      <c r="F130" s="1">
        <v>53.660240290583999</v>
      </c>
    </row>
    <row r="131" spans="1:6" ht="13" hidden="1">
      <c r="A131" s="2" t="s">
        <v>34</v>
      </c>
      <c r="B131" s="1" t="s">
        <v>367</v>
      </c>
      <c r="C131" s="1">
        <v>2012</v>
      </c>
      <c r="D131" s="2" t="s">
        <v>6</v>
      </c>
      <c r="E131" s="2" t="s">
        <v>322</v>
      </c>
      <c r="F131" s="1">
        <v>51.860525631017403</v>
      </c>
    </row>
    <row r="132" spans="1:6" ht="13" hidden="1">
      <c r="A132" s="2" t="s">
        <v>35</v>
      </c>
      <c r="B132" s="1" t="s">
        <v>368</v>
      </c>
      <c r="C132" s="1">
        <v>2012</v>
      </c>
      <c r="D132" s="2" t="s">
        <v>6</v>
      </c>
      <c r="E132" s="2" t="s">
        <v>322</v>
      </c>
      <c r="F132" s="1">
        <v>53.495440729483299</v>
      </c>
    </row>
    <row r="133" spans="1:6" ht="13" hidden="1">
      <c r="A133" s="2" t="s">
        <v>3</v>
      </c>
      <c r="B133" s="1" t="s">
        <v>336</v>
      </c>
      <c r="C133" s="1">
        <v>2012</v>
      </c>
      <c r="D133" s="2" t="s">
        <v>6</v>
      </c>
      <c r="E133" s="2" t="s">
        <v>322</v>
      </c>
      <c r="F133" s="1">
        <v>52.106188069284102</v>
      </c>
    </row>
    <row r="134" spans="1:6" ht="13" hidden="1">
      <c r="A134" s="2" t="s">
        <v>4</v>
      </c>
      <c r="B134" s="1" t="s">
        <v>337</v>
      </c>
      <c r="C134" s="1">
        <v>2013</v>
      </c>
      <c r="D134" s="2" t="s">
        <v>6</v>
      </c>
      <c r="E134" s="2" t="s">
        <v>322</v>
      </c>
      <c r="F134" s="1">
        <v>59.871984244214701</v>
      </c>
    </row>
    <row r="135" spans="1:6" ht="13" hidden="1">
      <c r="A135" s="2" t="s">
        <v>5</v>
      </c>
      <c r="B135" s="1" t="s">
        <v>338</v>
      </c>
      <c r="C135" s="1">
        <v>2013</v>
      </c>
      <c r="D135" s="2" t="s">
        <v>6</v>
      </c>
      <c r="E135" s="2" t="s">
        <v>322</v>
      </c>
      <c r="F135" s="1">
        <v>52.591512795594397</v>
      </c>
    </row>
    <row r="136" spans="1:6" ht="13" hidden="1">
      <c r="A136" s="2" t="s">
        <v>6</v>
      </c>
      <c r="B136" s="1" t="s">
        <v>339</v>
      </c>
      <c r="C136" s="1">
        <v>2013</v>
      </c>
      <c r="D136" s="2" t="s">
        <v>6</v>
      </c>
      <c r="E136" s="2" t="s">
        <v>322</v>
      </c>
      <c r="F136" s="1">
        <v>46.494992846924198</v>
      </c>
    </row>
    <row r="137" spans="1:6" ht="13" hidden="1">
      <c r="A137" s="2" t="s">
        <v>7</v>
      </c>
      <c r="B137" s="1" t="s">
        <v>340</v>
      </c>
      <c r="C137" s="1">
        <v>2013</v>
      </c>
      <c r="D137" s="2" t="s">
        <v>6</v>
      </c>
      <c r="E137" s="2" t="s">
        <v>322</v>
      </c>
      <c r="F137" s="1">
        <v>50.915331807780298</v>
      </c>
    </row>
    <row r="138" spans="1:6" ht="13" hidden="1">
      <c r="A138" s="2" t="s">
        <v>10</v>
      </c>
      <c r="B138" s="1" t="s">
        <v>343</v>
      </c>
      <c r="C138" s="1">
        <v>2013</v>
      </c>
      <c r="D138" s="2" t="s">
        <v>6</v>
      </c>
      <c r="E138" s="2" t="s">
        <v>322</v>
      </c>
      <c r="F138" s="1">
        <v>50.375110326566599</v>
      </c>
    </row>
    <row r="139" spans="1:6" ht="13" hidden="1">
      <c r="A139" s="2" t="s">
        <v>11</v>
      </c>
      <c r="B139" s="1" t="s">
        <v>344</v>
      </c>
      <c r="C139" s="1">
        <v>2013</v>
      </c>
      <c r="D139" s="2" t="s">
        <v>6</v>
      </c>
      <c r="E139" s="2" t="s">
        <v>322</v>
      </c>
      <c r="F139" s="1">
        <v>54.413587899826403</v>
      </c>
    </row>
    <row r="140" spans="1:6" ht="13" hidden="1">
      <c r="A140" s="2" t="s">
        <v>8</v>
      </c>
      <c r="B140" s="1" t="s">
        <v>341</v>
      </c>
      <c r="C140" s="1">
        <v>2013</v>
      </c>
      <c r="D140" s="2" t="s">
        <v>6</v>
      </c>
      <c r="E140" s="2" t="s">
        <v>322</v>
      </c>
      <c r="F140" s="1">
        <v>50.085146641438001</v>
      </c>
    </row>
    <row r="141" spans="1:6" ht="13" hidden="1">
      <c r="A141" s="2" t="s">
        <v>9</v>
      </c>
      <c r="B141" s="1" t="s">
        <v>342</v>
      </c>
      <c r="C141" s="1">
        <v>2013</v>
      </c>
      <c r="D141" s="2" t="s">
        <v>6</v>
      </c>
      <c r="E141" s="2" t="s">
        <v>322</v>
      </c>
      <c r="F141" s="1">
        <v>48.6761710794297</v>
      </c>
    </row>
    <row r="142" spans="1:6" ht="13" hidden="1">
      <c r="A142" s="2" t="s">
        <v>12</v>
      </c>
      <c r="B142" s="1" t="s">
        <v>345</v>
      </c>
      <c r="C142" s="1">
        <v>2013</v>
      </c>
      <c r="D142" s="2" t="s">
        <v>6</v>
      </c>
      <c r="E142" s="2" t="s">
        <v>322</v>
      </c>
      <c r="F142" s="1">
        <v>50.463166488726998</v>
      </c>
    </row>
    <row r="143" spans="1:6" ht="13" hidden="1">
      <c r="A143" s="2" t="s">
        <v>13</v>
      </c>
      <c r="B143" s="1" t="s">
        <v>346</v>
      </c>
      <c r="C143" s="1">
        <v>2013</v>
      </c>
      <c r="D143" s="2" t="s">
        <v>6</v>
      </c>
      <c r="E143" s="2" t="s">
        <v>322</v>
      </c>
      <c r="F143" s="1">
        <v>53.287536800785098</v>
      </c>
    </row>
    <row r="144" spans="1:6" ht="13">
      <c r="A144" s="2" t="s">
        <v>14</v>
      </c>
      <c r="B144" s="1" t="s">
        <v>347</v>
      </c>
      <c r="C144" s="1">
        <v>2013</v>
      </c>
      <c r="D144" s="2" t="s">
        <v>6</v>
      </c>
      <c r="E144" s="2" t="s">
        <v>322</v>
      </c>
      <c r="F144" s="1">
        <v>52.384622796030399</v>
      </c>
    </row>
    <row r="145" spans="1:6" ht="13" hidden="1">
      <c r="A145" s="2" t="s">
        <v>15</v>
      </c>
      <c r="B145" s="1" t="s">
        <v>348</v>
      </c>
      <c r="C145" s="1">
        <v>2013</v>
      </c>
      <c r="D145" s="2" t="s">
        <v>6</v>
      </c>
      <c r="E145" s="2" t="s">
        <v>322</v>
      </c>
      <c r="F145" s="1">
        <v>56.131386861313899</v>
      </c>
    </row>
    <row r="146" spans="1:6" ht="13" hidden="1">
      <c r="A146" s="2" t="s">
        <v>16</v>
      </c>
      <c r="B146" s="1" t="s">
        <v>349</v>
      </c>
      <c r="C146" s="1">
        <v>2013</v>
      </c>
      <c r="D146" s="2" t="s">
        <v>6</v>
      </c>
      <c r="E146" s="2" t="s">
        <v>322</v>
      </c>
      <c r="F146" s="1">
        <v>57.711573952016899</v>
      </c>
    </row>
    <row r="147" spans="1:6" ht="13" hidden="1">
      <c r="A147" s="2" t="s">
        <v>17</v>
      </c>
      <c r="B147" s="1" t="s">
        <v>350</v>
      </c>
      <c r="C147" s="1">
        <v>2013</v>
      </c>
      <c r="D147" s="2" t="s">
        <v>6</v>
      </c>
      <c r="E147" s="2" t="s">
        <v>322</v>
      </c>
      <c r="F147" s="1">
        <v>49.096449578343098</v>
      </c>
    </row>
    <row r="148" spans="1:6" ht="13" hidden="1">
      <c r="A148" s="2" t="s">
        <v>18</v>
      </c>
      <c r="B148" s="1" t="s">
        <v>351</v>
      </c>
      <c r="C148" s="1">
        <v>2013</v>
      </c>
      <c r="D148" s="2" t="s">
        <v>6</v>
      </c>
      <c r="E148" s="2" t="s">
        <v>322</v>
      </c>
      <c r="F148" s="1">
        <v>54.618563113698002</v>
      </c>
    </row>
    <row r="149" spans="1:6" ht="13" hidden="1">
      <c r="A149" s="2" t="s">
        <v>19</v>
      </c>
      <c r="B149" s="1" t="s">
        <v>352</v>
      </c>
      <c r="C149" s="1">
        <v>2013</v>
      </c>
      <c r="D149" s="2" t="s">
        <v>6</v>
      </c>
      <c r="E149" s="2" t="s">
        <v>322</v>
      </c>
      <c r="F149" s="1">
        <v>50.318958918091298</v>
      </c>
    </row>
    <row r="150" spans="1:6" ht="13" hidden="1">
      <c r="A150" s="2" t="s">
        <v>20</v>
      </c>
      <c r="B150" s="1" t="s">
        <v>353</v>
      </c>
      <c r="C150" s="1">
        <v>2013</v>
      </c>
      <c r="D150" s="2" t="s">
        <v>6</v>
      </c>
      <c r="E150" s="2" t="s">
        <v>322</v>
      </c>
      <c r="F150" s="1">
        <v>55.516959542296703</v>
      </c>
    </row>
    <row r="151" spans="1:6" ht="13" hidden="1">
      <c r="A151" s="2" t="s">
        <v>21</v>
      </c>
      <c r="B151" s="1" t="s">
        <v>354</v>
      </c>
      <c r="C151" s="1">
        <v>2013</v>
      </c>
      <c r="D151" s="2" t="s">
        <v>6</v>
      </c>
      <c r="E151" s="2" t="s">
        <v>322</v>
      </c>
      <c r="F151" s="1">
        <v>56.782945736434101</v>
      </c>
    </row>
    <row r="152" spans="1:6" ht="13" hidden="1">
      <c r="A152" s="2" t="s">
        <v>22</v>
      </c>
      <c r="B152" s="1" t="s">
        <v>355</v>
      </c>
      <c r="C152" s="1">
        <v>2013</v>
      </c>
      <c r="D152" s="2" t="s">
        <v>6</v>
      </c>
      <c r="E152" s="2" t="s">
        <v>322</v>
      </c>
      <c r="F152" s="1">
        <v>47.3174311926605</v>
      </c>
    </row>
    <row r="153" spans="1:6" ht="13" hidden="1">
      <c r="A153" s="2" t="s">
        <v>23</v>
      </c>
      <c r="B153" s="1" t="s">
        <v>356</v>
      </c>
      <c r="C153" s="1">
        <v>2013</v>
      </c>
      <c r="D153" s="2" t="s">
        <v>6</v>
      </c>
      <c r="E153" s="2" t="s">
        <v>322</v>
      </c>
      <c r="F153" s="1">
        <v>55.811518324607299</v>
      </c>
    </row>
    <row r="154" spans="1:6" ht="13" hidden="1">
      <c r="A154" s="2" t="s">
        <v>24</v>
      </c>
      <c r="B154" s="1" t="s">
        <v>357</v>
      </c>
      <c r="C154" s="1">
        <v>2013</v>
      </c>
      <c r="D154" s="2" t="s">
        <v>6</v>
      </c>
      <c r="E154" s="2" t="s">
        <v>322</v>
      </c>
      <c r="F154" s="1">
        <v>56.350824063828597</v>
      </c>
    </row>
    <row r="155" spans="1:6" ht="13" hidden="1">
      <c r="A155" s="2" t="s">
        <v>25</v>
      </c>
      <c r="B155" s="1" t="s">
        <v>358</v>
      </c>
      <c r="C155" s="1">
        <v>2013</v>
      </c>
      <c r="D155" s="2" t="s">
        <v>6</v>
      </c>
      <c r="E155" s="2" t="s">
        <v>322</v>
      </c>
      <c r="F155" s="1">
        <v>51.266137040715002</v>
      </c>
    </row>
    <row r="156" spans="1:6" ht="13" hidden="1">
      <c r="A156" s="2" t="s">
        <v>26</v>
      </c>
      <c r="B156" s="1" t="s">
        <v>359</v>
      </c>
      <c r="C156" s="1">
        <v>2013</v>
      </c>
      <c r="D156" s="2" t="s">
        <v>6</v>
      </c>
      <c r="E156" s="2" t="s">
        <v>322</v>
      </c>
      <c r="F156" s="1">
        <v>55.236329935125099</v>
      </c>
    </row>
    <row r="157" spans="1:6" ht="13" hidden="1">
      <c r="A157" s="2" t="s">
        <v>27</v>
      </c>
      <c r="B157" s="1" t="s">
        <v>360</v>
      </c>
      <c r="C157" s="1">
        <v>2013</v>
      </c>
      <c r="D157" s="2" t="s">
        <v>6</v>
      </c>
      <c r="E157" s="2" t="s">
        <v>322</v>
      </c>
      <c r="F157" s="1">
        <v>52.553485162180799</v>
      </c>
    </row>
    <row r="158" spans="1:6" ht="13" hidden="1">
      <c r="A158" s="2" t="s">
        <v>28</v>
      </c>
      <c r="B158" s="1" t="s">
        <v>361</v>
      </c>
      <c r="C158" s="1">
        <v>2013</v>
      </c>
      <c r="D158" s="2" t="s">
        <v>6</v>
      </c>
      <c r="E158" s="2" t="s">
        <v>322</v>
      </c>
      <c r="F158" s="1">
        <v>46.143250688705201</v>
      </c>
    </row>
    <row r="159" spans="1:6" ht="13" hidden="1">
      <c r="A159" s="2" t="s">
        <v>29</v>
      </c>
      <c r="B159" s="1" t="s">
        <v>362</v>
      </c>
      <c r="C159" s="1">
        <v>2013</v>
      </c>
      <c r="D159" s="2" t="s">
        <v>6</v>
      </c>
      <c r="E159" s="2" t="s">
        <v>322</v>
      </c>
      <c r="F159" s="1">
        <v>54.702750665483599</v>
      </c>
    </row>
    <row r="160" spans="1:6" ht="13" hidden="1">
      <c r="A160" s="2" t="s">
        <v>30</v>
      </c>
      <c r="B160" s="1" t="s">
        <v>363</v>
      </c>
      <c r="C160" s="1">
        <v>2013</v>
      </c>
      <c r="D160" s="2" t="s">
        <v>6</v>
      </c>
      <c r="E160" s="2" t="s">
        <v>322</v>
      </c>
      <c r="F160" s="1">
        <v>49.475383373688501</v>
      </c>
    </row>
    <row r="161" spans="1:6" ht="13">
      <c r="A161" s="2" t="s">
        <v>31</v>
      </c>
      <c r="B161" s="1" t="s">
        <v>364</v>
      </c>
      <c r="C161" s="1">
        <v>2013</v>
      </c>
      <c r="D161" s="2" t="s">
        <v>6</v>
      </c>
      <c r="E161" s="2" t="s">
        <v>322</v>
      </c>
      <c r="F161" s="1">
        <v>57.447368421052602</v>
      </c>
    </row>
    <row r="162" spans="1:6" ht="13" hidden="1">
      <c r="A162" s="2" t="s">
        <v>32</v>
      </c>
      <c r="B162" s="1" t="s">
        <v>365</v>
      </c>
      <c r="C162" s="1">
        <v>2013</v>
      </c>
      <c r="D162" s="2" t="s">
        <v>6</v>
      </c>
      <c r="E162" s="2" t="s">
        <v>322</v>
      </c>
      <c r="F162" s="1">
        <v>55.489614243323402</v>
      </c>
    </row>
    <row r="163" spans="1:6" ht="13" hidden="1">
      <c r="A163" s="2" t="s">
        <v>33</v>
      </c>
      <c r="B163" s="1" t="s">
        <v>366</v>
      </c>
      <c r="C163" s="1">
        <v>2013</v>
      </c>
      <c r="D163" s="2" t="s">
        <v>6</v>
      </c>
      <c r="E163" s="2" t="s">
        <v>322</v>
      </c>
      <c r="F163" s="1">
        <v>55.277475516866197</v>
      </c>
    </row>
    <row r="164" spans="1:6" ht="13" hidden="1">
      <c r="A164" s="2" t="s">
        <v>34</v>
      </c>
      <c r="B164" s="1" t="s">
        <v>367</v>
      </c>
      <c r="C164" s="1">
        <v>2013</v>
      </c>
      <c r="D164" s="2" t="s">
        <v>6</v>
      </c>
      <c r="E164" s="2" t="s">
        <v>322</v>
      </c>
      <c r="F164" s="1">
        <v>51.693057247259397</v>
      </c>
    </row>
    <row r="165" spans="1:6" ht="13" hidden="1">
      <c r="A165" s="2" t="s">
        <v>35</v>
      </c>
      <c r="B165" s="1" t="s">
        <v>368</v>
      </c>
      <c r="C165" s="1">
        <v>2013</v>
      </c>
      <c r="D165" s="2" t="s">
        <v>6</v>
      </c>
      <c r="E165" s="2" t="s">
        <v>322</v>
      </c>
      <c r="F165" s="1">
        <v>55.883933369156402</v>
      </c>
    </row>
    <row r="166" spans="1:6" ht="13" hidden="1">
      <c r="A166" s="2" t="s">
        <v>3</v>
      </c>
      <c r="B166" s="1" t="s">
        <v>336</v>
      </c>
      <c r="C166" s="1">
        <v>2013</v>
      </c>
      <c r="D166" s="2" t="s">
        <v>6</v>
      </c>
      <c r="E166" s="2" t="s">
        <v>322</v>
      </c>
      <c r="F166" s="1">
        <v>52.3182708626926</v>
      </c>
    </row>
    <row r="167" spans="1:6" ht="13" hidden="1">
      <c r="A167" s="2" t="s">
        <v>4</v>
      </c>
      <c r="B167" s="1" t="s">
        <v>337</v>
      </c>
      <c r="C167" s="1">
        <v>2014</v>
      </c>
      <c r="D167" s="2" t="s">
        <v>6</v>
      </c>
      <c r="E167" s="2" t="s">
        <v>322</v>
      </c>
      <c r="F167" s="1">
        <v>58.049738219895303</v>
      </c>
    </row>
    <row r="168" spans="1:6" ht="13" hidden="1">
      <c r="A168" s="2" t="s">
        <v>5</v>
      </c>
      <c r="B168" s="1" t="s">
        <v>338</v>
      </c>
      <c r="C168" s="1">
        <v>2014</v>
      </c>
      <c r="D168" s="2" t="s">
        <v>6</v>
      </c>
      <c r="E168" s="2" t="s">
        <v>322</v>
      </c>
      <c r="F168" s="1">
        <v>50.479328939484702</v>
      </c>
    </row>
    <row r="169" spans="1:6" ht="13" hidden="1">
      <c r="A169" s="2" t="s">
        <v>6</v>
      </c>
      <c r="B169" s="1" t="s">
        <v>339</v>
      </c>
      <c r="C169" s="1">
        <v>2014</v>
      </c>
      <c r="D169" s="2" t="s">
        <v>6</v>
      </c>
      <c r="E169" s="2" t="s">
        <v>322</v>
      </c>
      <c r="F169" s="1">
        <v>44.571428571428598</v>
      </c>
    </row>
    <row r="170" spans="1:6" ht="13" hidden="1">
      <c r="A170" s="2" t="s">
        <v>7</v>
      </c>
      <c r="B170" s="1" t="s">
        <v>340</v>
      </c>
      <c r="C170" s="1">
        <v>2014</v>
      </c>
      <c r="D170" s="2" t="s">
        <v>6</v>
      </c>
      <c r="E170" s="2" t="s">
        <v>322</v>
      </c>
      <c r="F170" s="1">
        <v>49.823321554770303</v>
      </c>
    </row>
    <row r="171" spans="1:6" ht="13" hidden="1">
      <c r="A171" s="2" t="s">
        <v>10</v>
      </c>
      <c r="B171" s="1" t="s">
        <v>343</v>
      </c>
      <c r="C171" s="1">
        <v>2014</v>
      </c>
      <c r="D171" s="2" t="s">
        <v>6</v>
      </c>
      <c r="E171" s="2" t="s">
        <v>322</v>
      </c>
      <c r="F171" s="1">
        <v>49.067471201316501</v>
      </c>
    </row>
    <row r="172" spans="1:6" ht="13" hidden="1">
      <c r="A172" s="2" t="s">
        <v>11</v>
      </c>
      <c r="B172" s="1" t="s">
        <v>344</v>
      </c>
      <c r="C172" s="1">
        <v>2014</v>
      </c>
      <c r="D172" s="2" t="s">
        <v>6</v>
      </c>
      <c r="E172" s="2" t="s">
        <v>322</v>
      </c>
      <c r="F172" s="1">
        <v>55.304320892055102</v>
      </c>
    </row>
    <row r="173" spans="1:6" ht="13" hidden="1">
      <c r="A173" s="2" t="s">
        <v>8</v>
      </c>
      <c r="B173" s="1" t="s">
        <v>341</v>
      </c>
      <c r="C173" s="1">
        <v>2014</v>
      </c>
      <c r="D173" s="2" t="s">
        <v>6</v>
      </c>
      <c r="E173" s="2" t="s">
        <v>322</v>
      </c>
      <c r="F173" s="1">
        <v>48.898512521182496</v>
      </c>
    </row>
    <row r="174" spans="1:6" ht="13" hidden="1">
      <c r="A174" s="2" t="s">
        <v>9</v>
      </c>
      <c r="B174" s="1" t="s">
        <v>342</v>
      </c>
      <c r="C174" s="1">
        <v>2014</v>
      </c>
      <c r="D174" s="2" t="s">
        <v>6</v>
      </c>
      <c r="E174" s="2" t="s">
        <v>322</v>
      </c>
      <c r="F174" s="1">
        <v>45.375722543352602</v>
      </c>
    </row>
    <row r="175" spans="1:6" ht="13" hidden="1">
      <c r="A175" s="2" t="s">
        <v>12</v>
      </c>
      <c r="B175" s="1" t="s">
        <v>345</v>
      </c>
      <c r="C175" s="1">
        <v>2014</v>
      </c>
      <c r="D175" s="2" t="s">
        <v>6</v>
      </c>
      <c r="E175" s="2" t="s">
        <v>322</v>
      </c>
      <c r="F175" s="1">
        <v>50.136791108577903</v>
      </c>
    </row>
    <row r="176" spans="1:6" ht="13" hidden="1">
      <c r="A176" s="2" t="s">
        <v>13</v>
      </c>
      <c r="B176" s="1" t="s">
        <v>346</v>
      </c>
      <c r="C176" s="1">
        <v>2014</v>
      </c>
      <c r="D176" s="2" t="s">
        <v>6</v>
      </c>
      <c r="E176" s="2" t="s">
        <v>322</v>
      </c>
      <c r="F176" s="1">
        <v>53.421701602959303</v>
      </c>
    </row>
    <row r="177" spans="1:6" ht="13">
      <c r="A177" s="2" t="s">
        <v>14</v>
      </c>
      <c r="B177" s="1" t="s">
        <v>347</v>
      </c>
      <c r="C177" s="1">
        <v>2014</v>
      </c>
      <c r="D177" s="2" t="s">
        <v>6</v>
      </c>
      <c r="E177" s="2" t="s">
        <v>322</v>
      </c>
      <c r="F177" s="1">
        <v>50.987578904500097</v>
      </c>
    </row>
    <row r="178" spans="1:6" ht="13" hidden="1">
      <c r="A178" s="2" t="s">
        <v>15</v>
      </c>
      <c r="B178" s="1" t="s">
        <v>348</v>
      </c>
      <c r="C178" s="1">
        <v>2014</v>
      </c>
      <c r="D178" s="2" t="s">
        <v>6</v>
      </c>
      <c r="E178" s="2" t="s">
        <v>322</v>
      </c>
      <c r="F178" s="1">
        <v>58.520179372197298</v>
      </c>
    </row>
    <row r="179" spans="1:6" ht="13" hidden="1">
      <c r="A179" s="2" t="s">
        <v>16</v>
      </c>
      <c r="B179" s="1" t="s">
        <v>349</v>
      </c>
      <c r="C179" s="1">
        <v>2014</v>
      </c>
      <c r="D179" s="2" t="s">
        <v>6</v>
      </c>
      <c r="E179" s="2" t="s">
        <v>322</v>
      </c>
      <c r="F179" s="1">
        <v>57.743785850860398</v>
      </c>
    </row>
    <row r="180" spans="1:6" ht="13" hidden="1">
      <c r="A180" s="2" t="s">
        <v>17</v>
      </c>
      <c r="B180" s="1" t="s">
        <v>350</v>
      </c>
      <c r="C180" s="1">
        <v>2014</v>
      </c>
      <c r="D180" s="2" t="s">
        <v>6</v>
      </c>
      <c r="E180" s="2" t="s">
        <v>322</v>
      </c>
      <c r="F180" s="1">
        <v>48.197927114677398</v>
      </c>
    </row>
    <row r="181" spans="1:6" ht="13" hidden="1">
      <c r="A181" s="2" t="s">
        <v>18</v>
      </c>
      <c r="B181" s="1" t="s">
        <v>351</v>
      </c>
      <c r="C181" s="1">
        <v>2014</v>
      </c>
      <c r="D181" s="2" t="s">
        <v>6</v>
      </c>
      <c r="E181" s="2" t="s">
        <v>322</v>
      </c>
      <c r="F181" s="1">
        <v>55.827116027784903</v>
      </c>
    </row>
    <row r="182" spans="1:6" ht="13" hidden="1">
      <c r="A182" s="2" t="s">
        <v>19</v>
      </c>
      <c r="B182" s="1" t="s">
        <v>352</v>
      </c>
      <c r="C182" s="1">
        <v>2014</v>
      </c>
      <c r="D182" s="2" t="s">
        <v>6</v>
      </c>
      <c r="E182" s="2" t="s">
        <v>322</v>
      </c>
      <c r="F182" s="1">
        <v>52.259887005649702</v>
      </c>
    </row>
    <row r="183" spans="1:6" ht="13" hidden="1">
      <c r="A183" s="2" t="s">
        <v>20</v>
      </c>
      <c r="B183" s="1" t="s">
        <v>353</v>
      </c>
      <c r="C183" s="1">
        <v>2014</v>
      </c>
      <c r="D183" s="2" t="s">
        <v>6</v>
      </c>
      <c r="E183" s="2" t="s">
        <v>322</v>
      </c>
      <c r="F183" s="1">
        <v>53.578690524603502</v>
      </c>
    </row>
    <row r="184" spans="1:6" ht="13" hidden="1">
      <c r="A184" s="2" t="s">
        <v>21</v>
      </c>
      <c r="B184" s="1" t="s">
        <v>354</v>
      </c>
      <c r="C184" s="1">
        <v>2014</v>
      </c>
      <c r="D184" s="2" t="s">
        <v>6</v>
      </c>
      <c r="E184" s="2" t="s">
        <v>322</v>
      </c>
      <c r="F184" s="1">
        <v>58.933859822309998</v>
      </c>
    </row>
    <row r="185" spans="1:6" ht="13" hidden="1">
      <c r="A185" s="2" t="s">
        <v>22</v>
      </c>
      <c r="B185" s="1" t="s">
        <v>355</v>
      </c>
      <c r="C185" s="1">
        <v>2014</v>
      </c>
      <c r="D185" s="2" t="s">
        <v>6</v>
      </c>
      <c r="E185" s="2" t="s">
        <v>322</v>
      </c>
      <c r="F185" s="1">
        <v>49.4525424867334</v>
      </c>
    </row>
    <row r="186" spans="1:6" ht="13" hidden="1">
      <c r="A186" s="2" t="s">
        <v>23</v>
      </c>
      <c r="B186" s="1" t="s">
        <v>356</v>
      </c>
      <c r="C186" s="1">
        <v>2014</v>
      </c>
      <c r="D186" s="2" t="s">
        <v>6</v>
      </c>
      <c r="E186" s="2" t="s">
        <v>322</v>
      </c>
      <c r="F186" s="1">
        <v>56.519607843137301</v>
      </c>
    </row>
    <row r="187" spans="1:6" ht="13" hidden="1">
      <c r="A187" s="2" t="s">
        <v>24</v>
      </c>
      <c r="B187" s="1" t="s">
        <v>357</v>
      </c>
      <c r="C187" s="1">
        <v>2014</v>
      </c>
      <c r="D187" s="2" t="s">
        <v>6</v>
      </c>
      <c r="E187" s="2" t="s">
        <v>322</v>
      </c>
      <c r="F187" s="1">
        <v>56.087056391409199</v>
      </c>
    </row>
    <row r="188" spans="1:6" ht="13" hidden="1">
      <c r="A188" s="2" t="s">
        <v>25</v>
      </c>
      <c r="B188" s="1" t="s">
        <v>358</v>
      </c>
      <c r="C188" s="1">
        <v>2014</v>
      </c>
      <c r="D188" s="2" t="s">
        <v>6</v>
      </c>
      <c r="E188" s="2" t="s">
        <v>322</v>
      </c>
      <c r="F188" s="1">
        <v>51.8885741265345</v>
      </c>
    </row>
    <row r="189" spans="1:6" ht="13" hidden="1">
      <c r="A189" s="2" t="s">
        <v>26</v>
      </c>
      <c r="B189" s="1" t="s">
        <v>359</v>
      </c>
      <c r="C189" s="1">
        <v>2014</v>
      </c>
      <c r="D189" s="2" t="s">
        <v>6</v>
      </c>
      <c r="E189" s="2" t="s">
        <v>322</v>
      </c>
      <c r="F189" s="1">
        <v>56.5921356977641</v>
      </c>
    </row>
    <row r="190" spans="1:6" ht="13" hidden="1">
      <c r="A190" s="2" t="s">
        <v>27</v>
      </c>
      <c r="B190" s="1" t="s">
        <v>360</v>
      </c>
      <c r="C190" s="1">
        <v>2014</v>
      </c>
      <c r="D190" s="2" t="s">
        <v>6</v>
      </c>
      <c r="E190" s="2" t="s">
        <v>322</v>
      </c>
      <c r="F190" s="1">
        <v>51.598023064250398</v>
      </c>
    </row>
    <row r="191" spans="1:6" ht="13" hidden="1">
      <c r="A191" s="2" t="s">
        <v>28</v>
      </c>
      <c r="B191" s="1" t="s">
        <v>361</v>
      </c>
      <c r="C191" s="1">
        <v>2014</v>
      </c>
      <c r="D191" s="2" t="s">
        <v>6</v>
      </c>
      <c r="E191" s="2" t="s">
        <v>322</v>
      </c>
      <c r="F191" s="1">
        <v>47.563996696944699</v>
      </c>
    </row>
    <row r="192" spans="1:6" ht="13" hidden="1">
      <c r="A192" s="2" t="s">
        <v>29</v>
      </c>
      <c r="B192" s="1" t="s">
        <v>362</v>
      </c>
      <c r="C192" s="1">
        <v>2014</v>
      </c>
      <c r="D192" s="2" t="s">
        <v>6</v>
      </c>
      <c r="E192" s="2" t="s">
        <v>322</v>
      </c>
      <c r="F192" s="1">
        <v>53.1436135009927</v>
      </c>
    </row>
    <row r="193" spans="1:6" ht="13" hidden="1">
      <c r="A193" s="2" t="s">
        <v>30</v>
      </c>
      <c r="B193" s="1" t="s">
        <v>363</v>
      </c>
      <c r="C193" s="1">
        <v>2014</v>
      </c>
      <c r="D193" s="2" t="s">
        <v>6</v>
      </c>
      <c r="E193" s="2" t="s">
        <v>322</v>
      </c>
      <c r="F193" s="1">
        <v>49.668874172185397</v>
      </c>
    </row>
    <row r="194" spans="1:6" ht="13">
      <c r="A194" s="2" t="s">
        <v>31</v>
      </c>
      <c r="B194" s="1" t="s">
        <v>364</v>
      </c>
      <c r="C194" s="1">
        <v>2014</v>
      </c>
      <c r="D194" s="2" t="s">
        <v>6</v>
      </c>
      <c r="E194" s="2" t="s">
        <v>322</v>
      </c>
      <c r="F194" s="1">
        <v>57.232794391186097</v>
      </c>
    </row>
    <row r="195" spans="1:6" ht="13" hidden="1">
      <c r="A195" s="2" t="s">
        <v>32</v>
      </c>
      <c r="B195" s="1" t="s">
        <v>365</v>
      </c>
      <c r="C195" s="1">
        <v>2014</v>
      </c>
      <c r="D195" s="2" t="s">
        <v>6</v>
      </c>
      <c r="E195" s="2" t="s">
        <v>322</v>
      </c>
      <c r="F195" s="1">
        <v>57.256637168141602</v>
      </c>
    </row>
    <row r="196" spans="1:6" ht="13" hidden="1">
      <c r="A196" s="2" t="s">
        <v>33</v>
      </c>
      <c r="B196" s="1" t="s">
        <v>366</v>
      </c>
      <c r="C196" s="1">
        <v>2014</v>
      </c>
      <c r="D196" s="2" t="s">
        <v>6</v>
      </c>
      <c r="E196" s="2" t="s">
        <v>322</v>
      </c>
      <c r="F196" s="1">
        <v>55.7451208478738</v>
      </c>
    </row>
    <row r="197" spans="1:6" ht="13" hidden="1">
      <c r="A197" s="2" t="s">
        <v>34</v>
      </c>
      <c r="B197" s="1" t="s">
        <v>367</v>
      </c>
      <c r="C197" s="1">
        <v>2014</v>
      </c>
      <c r="D197" s="2" t="s">
        <v>6</v>
      </c>
      <c r="E197" s="2" t="s">
        <v>322</v>
      </c>
      <c r="F197" s="1">
        <v>53.427274898495298</v>
      </c>
    </row>
    <row r="198" spans="1:6" ht="13" hidden="1">
      <c r="A198" s="2" t="s">
        <v>35</v>
      </c>
      <c r="B198" s="1" t="s">
        <v>368</v>
      </c>
      <c r="C198" s="1">
        <v>2014</v>
      </c>
      <c r="D198" s="2" t="s">
        <v>6</v>
      </c>
      <c r="E198" s="2" t="s">
        <v>322</v>
      </c>
      <c r="F198" s="1">
        <v>53.677758318739102</v>
      </c>
    </row>
    <row r="199" spans="1:6" ht="13" hidden="1">
      <c r="A199" s="2" t="s">
        <v>3</v>
      </c>
      <c r="B199" s="1" t="s">
        <v>336</v>
      </c>
      <c r="C199" s="1">
        <v>2014</v>
      </c>
      <c r="D199" s="2" t="s">
        <v>6</v>
      </c>
      <c r="E199" s="2" t="s">
        <v>322</v>
      </c>
      <c r="F199" s="1">
        <v>52.172354308225003</v>
      </c>
    </row>
    <row r="200" spans="1:6" ht="13" hidden="1">
      <c r="A200" s="2" t="s">
        <v>4</v>
      </c>
      <c r="B200" s="1" t="s">
        <v>337</v>
      </c>
      <c r="C200" s="1">
        <v>2015</v>
      </c>
      <c r="D200" s="2" t="s">
        <v>6</v>
      </c>
      <c r="E200" s="2" t="s">
        <v>322</v>
      </c>
      <c r="F200" s="1">
        <v>53.040752351097197</v>
      </c>
    </row>
    <row r="201" spans="1:6" ht="13" hidden="1">
      <c r="A201" s="2" t="s">
        <v>5</v>
      </c>
      <c r="B201" s="1" t="s">
        <v>338</v>
      </c>
      <c r="C201" s="1">
        <v>2015</v>
      </c>
      <c r="D201" s="2" t="s">
        <v>6</v>
      </c>
      <c r="E201" s="2" t="s">
        <v>322</v>
      </c>
      <c r="F201" s="1">
        <v>50.824134280961701</v>
      </c>
    </row>
    <row r="202" spans="1:6" ht="13" hidden="1">
      <c r="A202" s="2" t="s">
        <v>6</v>
      </c>
      <c r="B202" s="1" t="s">
        <v>339</v>
      </c>
      <c r="C202" s="1">
        <v>2015</v>
      </c>
      <c r="D202" s="2" t="s">
        <v>6</v>
      </c>
      <c r="E202" s="2" t="s">
        <v>322</v>
      </c>
      <c r="F202" s="1">
        <v>48.357870894677198</v>
      </c>
    </row>
    <row r="203" spans="1:6" ht="13" hidden="1">
      <c r="A203" s="2" t="s">
        <v>7</v>
      </c>
      <c r="B203" s="1" t="s">
        <v>340</v>
      </c>
      <c r="C203" s="1">
        <v>2015</v>
      </c>
      <c r="D203" s="2" t="s">
        <v>6</v>
      </c>
      <c r="E203" s="2" t="s">
        <v>322</v>
      </c>
      <c r="F203" s="1">
        <v>53.757225433526003</v>
      </c>
    </row>
    <row r="204" spans="1:6" ht="13" hidden="1">
      <c r="A204" s="2" t="s">
        <v>10</v>
      </c>
      <c r="B204" s="1" t="s">
        <v>343</v>
      </c>
      <c r="C204" s="1">
        <v>2015</v>
      </c>
      <c r="D204" s="2" t="s">
        <v>6</v>
      </c>
      <c r="E204" s="2" t="s">
        <v>322</v>
      </c>
      <c r="F204" s="1">
        <v>51.884700665188497</v>
      </c>
    </row>
    <row r="205" spans="1:6" ht="13" hidden="1">
      <c r="A205" s="2" t="s">
        <v>11</v>
      </c>
      <c r="B205" s="1" t="s">
        <v>344</v>
      </c>
      <c r="C205" s="1">
        <v>2015</v>
      </c>
      <c r="D205" s="2" t="s">
        <v>6</v>
      </c>
      <c r="E205" s="2" t="s">
        <v>322</v>
      </c>
      <c r="F205" s="1">
        <v>54.421768707482997</v>
      </c>
    </row>
    <row r="206" spans="1:6" ht="13" hidden="1">
      <c r="A206" s="2" t="s">
        <v>12</v>
      </c>
      <c r="B206" s="1" t="s">
        <v>345</v>
      </c>
      <c r="C206" s="1">
        <v>2015</v>
      </c>
      <c r="D206" s="2" t="s">
        <v>6</v>
      </c>
      <c r="E206" s="2" t="s">
        <v>322</v>
      </c>
      <c r="F206" s="1">
        <v>49.942855424223303</v>
      </c>
    </row>
    <row r="207" spans="1:6" ht="13" hidden="1">
      <c r="A207" s="2" t="s">
        <v>8</v>
      </c>
      <c r="B207" s="1" t="s">
        <v>341</v>
      </c>
      <c r="C207" s="1">
        <v>2015</v>
      </c>
      <c r="D207" s="2" t="s">
        <v>6</v>
      </c>
      <c r="E207" s="2" t="s">
        <v>322</v>
      </c>
      <c r="F207" s="1">
        <v>50.754394151501003</v>
      </c>
    </row>
    <row r="208" spans="1:6" ht="13" hidden="1">
      <c r="A208" s="2" t="s">
        <v>9</v>
      </c>
      <c r="B208" s="1" t="s">
        <v>342</v>
      </c>
      <c r="C208" s="1">
        <v>2015</v>
      </c>
      <c r="D208" s="2" t="s">
        <v>6</v>
      </c>
      <c r="E208" s="2" t="s">
        <v>322</v>
      </c>
      <c r="F208" s="1">
        <v>47.177419354838698</v>
      </c>
    </row>
    <row r="209" spans="1:6" ht="13" hidden="1">
      <c r="A209" s="2" t="s">
        <v>13</v>
      </c>
      <c r="B209" s="1" t="s">
        <v>346</v>
      </c>
      <c r="C209" s="1">
        <v>2015</v>
      </c>
      <c r="D209" s="2" t="s">
        <v>6</v>
      </c>
      <c r="E209" s="2" t="s">
        <v>322</v>
      </c>
      <c r="F209" s="1">
        <v>54.2247257634154</v>
      </c>
    </row>
    <row r="210" spans="1:6" ht="13">
      <c r="A210" s="2" t="s">
        <v>14</v>
      </c>
      <c r="B210" s="1" t="s">
        <v>347</v>
      </c>
      <c r="C210" s="1">
        <v>2015</v>
      </c>
      <c r="D210" s="2" t="s">
        <v>6</v>
      </c>
      <c r="E210" s="2" t="s">
        <v>322</v>
      </c>
      <c r="F210" s="1">
        <v>52.169954476479496</v>
      </c>
    </row>
    <row r="211" spans="1:6" ht="13" hidden="1">
      <c r="A211" s="2" t="s">
        <v>15</v>
      </c>
      <c r="B211" s="1" t="s">
        <v>348</v>
      </c>
      <c r="C211" s="1">
        <v>2015</v>
      </c>
      <c r="D211" s="2" t="s">
        <v>6</v>
      </c>
      <c r="E211" s="2" t="s">
        <v>322</v>
      </c>
      <c r="F211" s="1">
        <v>55.897980871413402</v>
      </c>
    </row>
    <row r="212" spans="1:6" ht="13" hidden="1">
      <c r="A212" s="2" t="s">
        <v>16</v>
      </c>
      <c r="B212" s="1" t="s">
        <v>349</v>
      </c>
      <c r="C212" s="1">
        <v>2015</v>
      </c>
      <c r="D212" s="2" t="s">
        <v>6</v>
      </c>
      <c r="E212" s="2" t="s">
        <v>322</v>
      </c>
      <c r="F212" s="1">
        <v>60.274275602742797</v>
      </c>
    </row>
    <row r="213" spans="1:6" ht="13" hidden="1">
      <c r="A213" s="2" t="s">
        <v>17</v>
      </c>
      <c r="B213" s="1" t="s">
        <v>350</v>
      </c>
      <c r="C213" s="1">
        <v>2015</v>
      </c>
      <c r="D213" s="2" t="s">
        <v>6</v>
      </c>
      <c r="E213" s="2" t="s">
        <v>322</v>
      </c>
      <c r="F213" s="1">
        <v>48.420458819104901</v>
      </c>
    </row>
    <row r="214" spans="1:6" ht="13" hidden="1">
      <c r="A214" s="2" t="s">
        <v>18</v>
      </c>
      <c r="B214" s="1" t="s">
        <v>351</v>
      </c>
      <c r="C214" s="1">
        <v>2015</v>
      </c>
      <c r="D214" s="2" t="s">
        <v>6</v>
      </c>
      <c r="E214" s="2" t="s">
        <v>322</v>
      </c>
      <c r="F214" s="1">
        <v>56.112906701142002</v>
      </c>
    </row>
    <row r="215" spans="1:6" ht="13" hidden="1">
      <c r="A215" s="2" t="s">
        <v>19</v>
      </c>
      <c r="B215" s="1" t="s">
        <v>352</v>
      </c>
      <c r="C215" s="1">
        <v>2015</v>
      </c>
      <c r="D215" s="2" t="s">
        <v>6</v>
      </c>
      <c r="E215" s="2" t="s">
        <v>322</v>
      </c>
      <c r="F215" s="1">
        <v>51.925518408802397</v>
      </c>
    </row>
    <row r="216" spans="1:6" ht="13" hidden="1">
      <c r="A216" s="2" t="s">
        <v>20</v>
      </c>
      <c r="B216" s="1" t="s">
        <v>353</v>
      </c>
      <c r="C216" s="1">
        <v>2015</v>
      </c>
      <c r="D216" s="2" t="s">
        <v>6</v>
      </c>
      <c r="E216" s="2" t="s">
        <v>322</v>
      </c>
      <c r="F216" s="1">
        <v>54.907055766540097</v>
      </c>
    </row>
    <row r="217" spans="1:6" ht="13" hidden="1">
      <c r="A217" s="2" t="s">
        <v>21</v>
      </c>
      <c r="B217" s="1" t="s">
        <v>354</v>
      </c>
      <c r="C217" s="1">
        <v>2015</v>
      </c>
      <c r="D217" s="2" t="s">
        <v>6</v>
      </c>
      <c r="E217" s="2" t="s">
        <v>322</v>
      </c>
      <c r="F217" s="1">
        <v>59.3149540517962</v>
      </c>
    </row>
    <row r="218" spans="1:6" ht="13" hidden="1">
      <c r="A218" s="2" t="s">
        <v>22</v>
      </c>
      <c r="B218" s="1" t="s">
        <v>355</v>
      </c>
      <c r="C218" s="1">
        <v>2015</v>
      </c>
      <c r="D218" s="2" t="s">
        <v>6</v>
      </c>
      <c r="E218" s="2" t="s">
        <v>322</v>
      </c>
      <c r="F218" s="1">
        <v>49.276691835438598</v>
      </c>
    </row>
    <row r="219" spans="1:6" ht="13" hidden="1">
      <c r="A219" s="2" t="s">
        <v>23</v>
      </c>
      <c r="B219" s="1" t="s">
        <v>356</v>
      </c>
      <c r="C219" s="1">
        <v>2015</v>
      </c>
      <c r="D219" s="2" t="s">
        <v>6</v>
      </c>
      <c r="E219" s="2" t="s">
        <v>322</v>
      </c>
      <c r="F219" s="1">
        <v>58.067542213883698</v>
      </c>
    </row>
    <row r="220" spans="1:6" ht="13" hidden="1">
      <c r="A220" s="2" t="s">
        <v>24</v>
      </c>
      <c r="B220" s="1" t="s">
        <v>357</v>
      </c>
      <c r="C220" s="1">
        <v>2015</v>
      </c>
      <c r="D220" s="2" t="s">
        <v>6</v>
      </c>
      <c r="E220" s="2" t="s">
        <v>322</v>
      </c>
      <c r="F220" s="1">
        <v>57.597579425113501</v>
      </c>
    </row>
    <row r="221" spans="1:6" ht="13" hidden="1">
      <c r="A221" s="2" t="s">
        <v>25</v>
      </c>
      <c r="B221" s="1" t="s">
        <v>358</v>
      </c>
      <c r="C221" s="1">
        <v>2015</v>
      </c>
      <c r="D221" s="2" t="s">
        <v>6</v>
      </c>
      <c r="E221" s="2" t="s">
        <v>322</v>
      </c>
      <c r="F221" s="1">
        <v>51.5479876160991</v>
      </c>
    </row>
    <row r="222" spans="1:6" ht="13" hidden="1">
      <c r="A222" s="2" t="s">
        <v>26</v>
      </c>
      <c r="B222" s="1" t="s">
        <v>359</v>
      </c>
      <c r="C222" s="1">
        <v>2015</v>
      </c>
      <c r="D222" s="2" t="s">
        <v>6</v>
      </c>
      <c r="E222" s="2" t="s">
        <v>322</v>
      </c>
      <c r="F222" s="1">
        <v>54.786150712831002</v>
      </c>
    </row>
    <row r="223" spans="1:6" ht="13" hidden="1">
      <c r="A223" s="2" t="s">
        <v>27</v>
      </c>
      <c r="B223" s="1" t="s">
        <v>360</v>
      </c>
      <c r="C223" s="1">
        <v>2015</v>
      </c>
      <c r="D223" s="2" t="s">
        <v>6</v>
      </c>
      <c r="E223" s="2" t="s">
        <v>322</v>
      </c>
      <c r="F223" s="1">
        <v>51.941302354020202</v>
      </c>
    </row>
    <row r="224" spans="1:6" ht="13" hidden="1">
      <c r="A224" s="2" t="s">
        <v>28</v>
      </c>
      <c r="B224" s="1" t="s">
        <v>361</v>
      </c>
      <c r="C224" s="1">
        <v>2015</v>
      </c>
      <c r="D224" s="2" t="s">
        <v>6</v>
      </c>
      <c r="E224" s="2" t="s">
        <v>322</v>
      </c>
      <c r="F224" s="1">
        <v>48.842526436124601</v>
      </c>
    </row>
    <row r="225" spans="1:6" ht="13" hidden="1">
      <c r="A225" s="2" t="s">
        <v>29</v>
      </c>
      <c r="B225" s="1" t="s">
        <v>362</v>
      </c>
      <c r="C225" s="1">
        <v>2015</v>
      </c>
      <c r="D225" s="2" t="s">
        <v>6</v>
      </c>
      <c r="E225" s="2" t="s">
        <v>322</v>
      </c>
      <c r="F225" s="1">
        <v>52.305574673090199</v>
      </c>
    </row>
    <row r="226" spans="1:6" ht="13" hidden="1">
      <c r="A226" s="2" t="s">
        <v>30</v>
      </c>
      <c r="B226" s="1" t="s">
        <v>363</v>
      </c>
      <c r="C226" s="1">
        <v>2015</v>
      </c>
      <c r="D226" s="2" t="s">
        <v>6</v>
      </c>
      <c r="E226" s="2" t="s">
        <v>322</v>
      </c>
      <c r="F226" s="1">
        <v>49.298767530811702</v>
      </c>
    </row>
    <row r="227" spans="1:6" ht="13">
      <c r="A227" s="2" t="s">
        <v>31</v>
      </c>
      <c r="B227" s="1" t="s">
        <v>364</v>
      </c>
      <c r="C227" s="1">
        <v>2015</v>
      </c>
      <c r="D227" s="2" t="s">
        <v>6</v>
      </c>
      <c r="E227" s="2" t="s">
        <v>322</v>
      </c>
      <c r="F227" s="1">
        <v>58.907320591417196</v>
      </c>
    </row>
    <row r="228" spans="1:6" ht="13" hidden="1">
      <c r="A228" s="2" t="s">
        <v>32</v>
      </c>
      <c r="B228" s="1" t="s">
        <v>365</v>
      </c>
      <c r="C228" s="1">
        <v>2015</v>
      </c>
      <c r="D228" s="2" t="s">
        <v>6</v>
      </c>
      <c r="E228" s="2" t="s">
        <v>322</v>
      </c>
      <c r="F228" s="1">
        <v>56.669428334714198</v>
      </c>
    </row>
    <row r="229" spans="1:6" ht="13" hidden="1">
      <c r="A229" s="2" t="s">
        <v>33</v>
      </c>
      <c r="B229" s="1" t="s">
        <v>366</v>
      </c>
      <c r="C229" s="1">
        <v>2015</v>
      </c>
      <c r="D229" s="2" t="s">
        <v>6</v>
      </c>
      <c r="E229" s="2" t="s">
        <v>322</v>
      </c>
      <c r="F229" s="1">
        <v>54.917268701934297</v>
      </c>
    </row>
    <row r="230" spans="1:6" ht="13" hidden="1">
      <c r="A230" s="2" t="s">
        <v>34</v>
      </c>
      <c r="B230" s="1" t="s">
        <v>367</v>
      </c>
      <c r="C230" s="1">
        <v>2015</v>
      </c>
      <c r="D230" s="2" t="s">
        <v>6</v>
      </c>
      <c r="E230" s="2" t="s">
        <v>322</v>
      </c>
      <c r="F230" s="1">
        <v>53.242320819112599</v>
      </c>
    </row>
    <row r="231" spans="1:6" ht="13" hidden="1">
      <c r="A231" s="2" t="s">
        <v>35</v>
      </c>
      <c r="B231" s="1" t="s">
        <v>368</v>
      </c>
      <c r="C231" s="1">
        <v>2015</v>
      </c>
      <c r="D231" s="2" t="s">
        <v>6</v>
      </c>
      <c r="E231" s="2" t="s">
        <v>322</v>
      </c>
      <c r="F231" s="1">
        <v>58.260175578611303</v>
      </c>
    </row>
    <row r="232" spans="1:6" ht="13" hidden="1">
      <c r="A232" s="2" t="s">
        <v>3</v>
      </c>
      <c r="B232" s="1" t="s">
        <v>336</v>
      </c>
      <c r="C232" s="1">
        <v>2015</v>
      </c>
      <c r="D232" s="2" t="s">
        <v>6</v>
      </c>
      <c r="E232" s="2" t="s">
        <v>322</v>
      </c>
      <c r="F232" s="1">
        <v>52.4676264745368</v>
      </c>
    </row>
    <row r="233" spans="1:6" ht="13" hidden="1">
      <c r="A233" s="2" t="s">
        <v>4</v>
      </c>
      <c r="B233" s="1" t="s">
        <v>337</v>
      </c>
      <c r="C233" s="1">
        <v>2016</v>
      </c>
      <c r="D233" s="2" t="s">
        <v>6</v>
      </c>
      <c r="E233" s="2" t="s">
        <v>322</v>
      </c>
      <c r="F233" s="1">
        <v>56.151761517615199</v>
      </c>
    </row>
    <row r="234" spans="1:6" ht="13" hidden="1">
      <c r="A234" s="2" t="s">
        <v>5</v>
      </c>
      <c r="B234" s="1" t="s">
        <v>338</v>
      </c>
      <c r="C234" s="1">
        <v>2016</v>
      </c>
      <c r="D234" s="2" t="s">
        <v>6</v>
      </c>
      <c r="E234" s="2" t="s">
        <v>322</v>
      </c>
      <c r="F234" s="1">
        <v>49.854361490111899</v>
      </c>
    </row>
    <row r="235" spans="1:6" ht="13" hidden="1">
      <c r="A235" s="2" t="s">
        <v>6</v>
      </c>
      <c r="B235" s="1" t="s">
        <v>339</v>
      </c>
      <c r="C235" s="1">
        <v>2016</v>
      </c>
      <c r="D235" s="2" t="s">
        <v>6</v>
      </c>
      <c r="E235" s="2" t="s">
        <v>322</v>
      </c>
      <c r="F235" s="1">
        <v>48.642779587405002</v>
      </c>
    </row>
    <row r="236" spans="1:6" ht="13" hidden="1">
      <c r="A236" s="2" t="s">
        <v>7</v>
      </c>
      <c r="B236" s="1" t="s">
        <v>340</v>
      </c>
      <c r="C236" s="1">
        <v>2016</v>
      </c>
      <c r="D236" s="2" t="s">
        <v>6</v>
      </c>
      <c r="E236" s="2" t="s">
        <v>322</v>
      </c>
      <c r="F236" s="1">
        <v>52.892561983471097</v>
      </c>
    </row>
    <row r="237" spans="1:6" ht="13" hidden="1">
      <c r="A237" s="2" t="s">
        <v>10</v>
      </c>
      <c r="B237" s="1" t="s">
        <v>343</v>
      </c>
      <c r="C237" s="1">
        <v>2016</v>
      </c>
      <c r="D237" s="2" t="s">
        <v>6</v>
      </c>
      <c r="E237" s="2" t="s">
        <v>322</v>
      </c>
      <c r="F237" s="1">
        <v>50.602409638554199</v>
      </c>
    </row>
    <row r="238" spans="1:6" ht="13" hidden="1">
      <c r="A238" s="2" t="s">
        <v>11</v>
      </c>
      <c r="B238" s="1" t="s">
        <v>344</v>
      </c>
      <c r="C238" s="1">
        <v>2016</v>
      </c>
      <c r="D238" s="2" t="s">
        <v>6</v>
      </c>
      <c r="E238" s="2" t="s">
        <v>322</v>
      </c>
      <c r="F238" s="1">
        <v>53.732081067721197</v>
      </c>
    </row>
    <row r="239" spans="1:6" ht="13" hidden="1">
      <c r="A239" s="2" t="s">
        <v>12</v>
      </c>
      <c r="B239" s="1" t="s">
        <v>345</v>
      </c>
      <c r="C239" s="1">
        <v>2016</v>
      </c>
      <c r="D239" s="2" t="s">
        <v>6</v>
      </c>
      <c r="E239" s="2" t="s">
        <v>322</v>
      </c>
      <c r="F239" s="1">
        <v>50.095246218583</v>
      </c>
    </row>
    <row r="240" spans="1:6" ht="13" hidden="1">
      <c r="A240" s="2" t="s">
        <v>8</v>
      </c>
      <c r="B240" s="1" t="s">
        <v>341</v>
      </c>
      <c r="C240" s="1">
        <v>2016</v>
      </c>
      <c r="D240" s="2" t="s">
        <v>6</v>
      </c>
      <c r="E240" s="2" t="s">
        <v>322</v>
      </c>
      <c r="F240" s="1">
        <v>50.125448028673802</v>
      </c>
    </row>
    <row r="241" spans="1:6" ht="13" hidden="1">
      <c r="A241" s="2" t="s">
        <v>9</v>
      </c>
      <c r="B241" s="1" t="s">
        <v>342</v>
      </c>
      <c r="C241" s="1">
        <v>2016</v>
      </c>
      <c r="D241" s="2" t="s">
        <v>6</v>
      </c>
      <c r="E241" s="2" t="s">
        <v>322</v>
      </c>
      <c r="F241" s="1">
        <v>45.422535211267601</v>
      </c>
    </row>
    <row r="242" spans="1:6" ht="13" hidden="1">
      <c r="A242" s="2" t="s">
        <v>13</v>
      </c>
      <c r="B242" s="1" t="s">
        <v>346</v>
      </c>
      <c r="C242" s="1">
        <v>2016</v>
      </c>
      <c r="D242" s="2" t="s">
        <v>6</v>
      </c>
      <c r="E242" s="2" t="s">
        <v>322</v>
      </c>
      <c r="F242" s="1">
        <v>57.188841201716698</v>
      </c>
    </row>
    <row r="243" spans="1:6" ht="13">
      <c r="A243" s="2" t="s">
        <v>14</v>
      </c>
      <c r="B243" s="1" t="s">
        <v>347</v>
      </c>
      <c r="C243" s="1">
        <v>2016</v>
      </c>
      <c r="D243" s="2" t="s">
        <v>6</v>
      </c>
      <c r="E243" s="2" t="s">
        <v>322</v>
      </c>
      <c r="F243" s="1">
        <v>52.326569136385103</v>
      </c>
    </row>
    <row r="244" spans="1:6" ht="13" hidden="1">
      <c r="A244" s="2" t="s">
        <v>15</v>
      </c>
      <c r="B244" s="1" t="s">
        <v>348</v>
      </c>
      <c r="C244" s="1">
        <v>2016</v>
      </c>
      <c r="D244" s="2" t="s">
        <v>6</v>
      </c>
      <c r="E244" s="2" t="s">
        <v>322</v>
      </c>
      <c r="F244" s="1">
        <v>57.288135593220296</v>
      </c>
    </row>
    <row r="245" spans="1:6" ht="13" hidden="1">
      <c r="A245" s="2" t="s">
        <v>16</v>
      </c>
      <c r="B245" s="1" t="s">
        <v>349</v>
      </c>
      <c r="C245" s="1">
        <v>2016</v>
      </c>
      <c r="D245" s="2" t="s">
        <v>6</v>
      </c>
      <c r="E245" s="2" t="s">
        <v>322</v>
      </c>
      <c r="F245" s="1">
        <v>61.151679532651798</v>
      </c>
    </row>
    <row r="246" spans="1:6" ht="13" hidden="1">
      <c r="A246" s="2" t="s">
        <v>17</v>
      </c>
      <c r="B246" s="1" t="s">
        <v>350</v>
      </c>
      <c r="C246" s="1">
        <v>2016</v>
      </c>
      <c r="D246" s="2" t="s">
        <v>6</v>
      </c>
      <c r="E246" s="2" t="s">
        <v>322</v>
      </c>
      <c r="F246" s="1">
        <v>49.343430834433399</v>
      </c>
    </row>
    <row r="247" spans="1:6" ht="13" hidden="1">
      <c r="A247" s="2" t="s">
        <v>18</v>
      </c>
      <c r="B247" s="1" t="s">
        <v>351</v>
      </c>
      <c r="C247" s="1">
        <v>2016</v>
      </c>
      <c r="D247" s="2" t="s">
        <v>6</v>
      </c>
      <c r="E247" s="2" t="s">
        <v>322</v>
      </c>
      <c r="F247" s="1">
        <v>56.093705670165797</v>
      </c>
    </row>
    <row r="248" spans="1:6" ht="13" hidden="1">
      <c r="A248" s="2" t="s">
        <v>19</v>
      </c>
      <c r="B248" s="1" t="s">
        <v>352</v>
      </c>
      <c r="C248" s="1">
        <v>2016</v>
      </c>
      <c r="D248" s="2" t="s">
        <v>6</v>
      </c>
      <c r="E248" s="2" t="s">
        <v>322</v>
      </c>
      <c r="F248" s="1">
        <v>50.075708414449501</v>
      </c>
    </row>
    <row r="249" spans="1:6" ht="13" hidden="1">
      <c r="A249" s="2" t="s">
        <v>20</v>
      </c>
      <c r="B249" s="1" t="s">
        <v>353</v>
      </c>
      <c r="C249" s="1">
        <v>2016</v>
      </c>
      <c r="D249" s="2" t="s">
        <v>6</v>
      </c>
      <c r="E249" s="2" t="s">
        <v>322</v>
      </c>
      <c r="F249" s="1">
        <v>55.667404872156197</v>
      </c>
    </row>
    <row r="250" spans="1:6" ht="13" hidden="1">
      <c r="A250" s="2" t="s">
        <v>21</v>
      </c>
      <c r="B250" s="1" t="s">
        <v>354</v>
      </c>
      <c r="C250" s="1">
        <v>2016</v>
      </c>
      <c r="D250" s="2" t="s">
        <v>6</v>
      </c>
      <c r="E250" s="2" t="s">
        <v>322</v>
      </c>
      <c r="F250" s="1">
        <v>63.425925925925903</v>
      </c>
    </row>
    <row r="251" spans="1:6" ht="13" hidden="1">
      <c r="A251" s="2" t="s">
        <v>22</v>
      </c>
      <c r="B251" s="1" t="s">
        <v>355</v>
      </c>
      <c r="C251" s="1">
        <v>2016</v>
      </c>
      <c r="D251" s="2" t="s">
        <v>6</v>
      </c>
      <c r="E251" s="2" t="s">
        <v>322</v>
      </c>
      <c r="F251" s="1">
        <v>50.036501679077197</v>
      </c>
    </row>
    <row r="252" spans="1:6" ht="13" hidden="1">
      <c r="A252" s="2" t="s">
        <v>23</v>
      </c>
      <c r="B252" s="1" t="s">
        <v>356</v>
      </c>
      <c r="C252" s="1">
        <v>2016</v>
      </c>
      <c r="D252" s="2" t="s">
        <v>6</v>
      </c>
      <c r="E252" s="2" t="s">
        <v>322</v>
      </c>
      <c r="F252" s="1">
        <v>60.485347985348</v>
      </c>
    </row>
    <row r="253" spans="1:6" ht="13" hidden="1">
      <c r="A253" s="2" t="s">
        <v>24</v>
      </c>
      <c r="B253" s="1" t="s">
        <v>357</v>
      </c>
      <c r="C253" s="1">
        <v>2016</v>
      </c>
      <c r="D253" s="2" t="s">
        <v>6</v>
      </c>
      <c r="E253" s="2" t="s">
        <v>322</v>
      </c>
      <c r="F253" s="1">
        <v>57.768352772406899</v>
      </c>
    </row>
    <row r="254" spans="1:6" ht="13" hidden="1">
      <c r="A254" s="2" t="s">
        <v>25</v>
      </c>
      <c r="B254" s="1" t="s">
        <v>358</v>
      </c>
      <c r="C254" s="1">
        <v>2016</v>
      </c>
      <c r="D254" s="2" t="s">
        <v>6</v>
      </c>
      <c r="E254" s="2" t="s">
        <v>322</v>
      </c>
      <c r="F254" s="1">
        <v>53.252734599884903</v>
      </c>
    </row>
    <row r="255" spans="1:6" ht="13" hidden="1">
      <c r="A255" s="2" t="s">
        <v>26</v>
      </c>
      <c r="B255" s="1" t="s">
        <v>359</v>
      </c>
      <c r="C255" s="1">
        <v>2016</v>
      </c>
      <c r="D255" s="2" t="s">
        <v>6</v>
      </c>
      <c r="E255" s="2" t="s">
        <v>322</v>
      </c>
      <c r="F255" s="1">
        <v>52.906976744186103</v>
      </c>
    </row>
    <row r="256" spans="1:6" ht="13" hidden="1">
      <c r="A256" s="2" t="s">
        <v>27</v>
      </c>
      <c r="B256" s="1" t="s">
        <v>360</v>
      </c>
      <c r="C256" s="1">
        <v>2016</v>
      </c>
      <c r="D256" s="2" t="s">
        <v>6</v>
      </c>
      <c r="E256" s="2" t="s">
        <v>322</v>
      </c>
      <c r="F256" s="1">
        <v>50.331963325956401</v>
      </c>
    </row>
    <row r="257" spans="1:6" ht="13" hidden="1">
      <c r="A257" s="2" t="s">
        <v>28</v>
      </c>
      <c r="B257" s="1" t="s">
        <v>361</v>
      </c>
      <c r="C257" s="1">
        <v>2016</v>
      </c>
      <c r="D257" s="2" t="s">
        <v>6</v>
      </c>
      <c r="E257" s="2" t="s">
        <v>322</v>
      </c>
      <c r="F257" s="1">
        <v>48.641542506573202</v>
      </c>
    </row>
    <row r="258" spans="1:6" ht="13" hidden="1">
      <c r="A258" s="2" t="s">
        <v>29</v>
      </c>
      <c r="B258" s="1" t="s">
        <v>362</v>
      </c>
      <c r="C258" s="1">
        <v>2016</v>
      </c>
      <c r="D258" s="2" t="s">
        <v>6</v>
      </c>
      <c r="E258" s="2" t="s">
        <v>322</v>
      </c>
      <c r="F258" s="1">
        <v>53.058103975535197</v>
      </c>
    </row>
    <row r="259" spans="1:6" ht="13" hidden="1">
      <c r="A259" s="2" t="s">
        <v>30</v>
      </c>
      <c r="B259" s="1" t="s">
        <v>363</v>
      </c>
      <c r="C259" s="1">
        <v>2016</v>
      </c>
      <c r="D259" s="2" t="s">
        <v>6</v>
      </c>
      <c r="E259" s="2" t="s">
        <v>322</v>
      </c>
      <c r="F259" s="1">
        <v>49.0845684394071</v>
      </c>
    </row>
    <row r="260" spans="1:6" ht="13">
      <c r="A260" s="2" t="s">
        <v>31</v>
      </c>
      <c r="B260" s="1" t="s">
        <v>364</v>
      </c>
      <c r="C260" s="1">
        <v>2016</v>
      </c>
      <c r="D260" s="2" t="s">
        <v>6</v>
      </c>
      <c r="E260" s="2" t="s">
        <v>322</v>
      </c>
      <c r="F260" s="1">
        <v>57.345761207279203</v>
      </c>
    </row>
    <row r="261" spans="1:6" ht="13" hidden="1">
      <c r="A261" s="2" t="s">
        <v>32</v>
      </c>
      <c r="B261" s="1" t="s">
        <v>365</v>
      </c>
      <c r="C261" s="1">
        <v>2016</v>
      </c>
      <c r="D261" s="2" t="s">
        <v>6</v>
      </c>
      <c r="E261" s="2" t="s">
        <v>322</v>
      </c>
      <c r="F261" s="1">
        <v>54.660700969425797</v>
      </c>
    </row>
    <row r="262" spans="1:6" ht="13" hidden="1">
      <c r="A262" s="2" t="s">
        <v>33</v>
      </c>
      <c r="B262" s="1" t="s">
        <v>366</v>
      </c>
      <c r="C262" s="1">
        <v>2016</v>
      </c>
      <c r="D262" s="2" t="s">
        <v>6</v>
      </c>
      <c r="E262" s="2" t="s">
        <v>322</v>
      </c>
      <c r="F262" s="1">
        <v>54.925335675743497</v>
      </c>
    </row>
    <row r="263" spans="1:6" ht="13" hidden="1">
      <c r="A263" s="2" t="s">
        <v>34</v>
      </c>
      <c r="B263" s="1" t="s">
        <v>367</v>
      </c>
      <c r="C263" s="1">
        <v>2016</v>
      </c>
      <c r="D263" s="2" t="s">
        <v>6</v>
      </c>
      <c r="E263" s="2" t="s">
        <v>322</v>
      </c>
      <c r="F263" s="1">
        <v>51.508120649652</v>
      </c>
    </row>
    <row r="264" spans="1:6" ht="13" hidden="1">
      <c r="A264" s="2" t="s">
        <v>35</v>
      </c>
      <c r="B264" s="1" t="s">
        <v>368</v>
      </c>
      <c r="C264" s="1">
        <v>2016</v>
      </c>
      <c r="D264" s="2" t="s">
        <v>6</v>
      </c>
      <c r="E264" s="2" t="s">
        <v>322</v>
      </c>
      <c r="F264" s="1">
        <v>57.951971001359297</v>
      </c>
    </row>
    <row r="265" spans="1:6" ht="13" hidden="1">
      <c r="A265" s="2" t="s">
        <v>3</v>
      </c>
      <c r="B265" s="1" t="s">
        <v>336</v>
      </c>
      <c r="C265" s="1">
        <v>2016</v>
      </c>
      <c r="D265" s="2" t="s">
        <v>6</v>
      </c>
      <c r="E265" s="2" t="s">
        <v>322</v>
      </c>
      <c r="F265" s="1">
        <v>52.564134766736998</v>
      </c>
    </row>
    <row r="266" spans="1:6" ht="13" hidden="1">
      <c r="A266" s="2" t="s">
        <v>4</v>
      </c>
      <c r="B266" s="1" t="s">
        <v>337</v>
      </c>
      <c r="C266" s="1">
        <v>2017</v>
      </c>
      <c r="D266" s="2" t="s">
        <v>6</v>
      </c>
      <c r="E266" s="2" t="s">
        <v>322</v>
      </c>
      <c r="F266" s="1">
        <v>55.536231884057997</v>
      </c>
    </row>
    <row r="267" spans="1:6" ht="13" hidden="1">
      <c r="A267" s="2" t="s">
        <v>5</v>
      </c>
      <c r="B267" s="1" t="s">
        <v>338</v>
      </c>
      <c r="C267" s="1">
        <v>2017</v>
      </c>
      <c r="D267" s="2" t="s">
        <v>6</v>
      </c>
      <c r="E267" s="2" t="s">
        <v>322</v>
      </c>
      <c r="F267" s="1">
        <v>51.9206745783885</v>
      </c>
    </row>
    <row r="268" spans="1:6" ht="13" hidden="1">
      <c r="A268" s="2" t="s">
        <v>6</v>
      </c>
      <c r="B268" s="1" t="s">
        <v>339</v>
      </c>
      <c r="C268" s="1">
        <v>2017</v>
      </c>
      <c r="D268" s="2" t="s">
        <v>6</v>
      </c>
      <c r="E268" s="2" t="s">
        <v>322</v>
      </c>
      <c r="F268" s="1">
        <v>48.223350253807098</v>
      </c>
    </row>
    <row r="269" spans="1:6" ht="13" hidden="1">
      <c r="A269" s="2" t="s">
        <v>7</v>
      </c>
      <c r="B269" s="1" t="s">
        <v>340</v>
      </c>
      <c r="C269" s="1">
        <v>2017</v>
      </c>
      <c r="D269" s="2" t="s">
        <v>6</v>
      </c>
      <c r="E269" s="2" t="s">
        <v>322</v>
      </c>
      <c r="F269" s="1">
        <v>51.008303677342802</v>
      </c>
    </row>
    <row r="270" spans="1:6" ht="13" hidden="1">
      <c r="A270" s="2" t="s">
        <v>10</v>
      </c>
      <c r="B270" s="1" t="s">
        <v>343</v>
      </c>
      <c r="C270" s="1">
        <v>2017</v>
      </c>
      <c r="D270" s="2" t="s">
        <v>6</v>
      </c>
      <c r="E270" s="2" t="s">
        <v>322</v>
      </c>
      <c r="F270" s="1">
        <v>52.007176496972399</v>
      </c>
    </row>
    <row r="271" spans="1:6" ht="13" hidden="1">
      <c r="A271" s="2" t="s">
        <v>11</v>
      </c>
      <c r="B271" s="1" t="s">
        <v>344</v>
      </c>
      <c r="C271" s="1">
        <v>2017</v>
      </c>
      <c r="D271" s="2" t="s">
        <v>6</v>
      </c>
      <c r="E271" s="2" t="s">
        <v>322</v>
      </c>
      <c r="F271" s="1">
        <v>54.353470659511899</v>
      </c>
    </row>
    <row r="272" spans="1:6" ht="13" hidden="1">
      <c r="A272" s="2" t="s">
        <v>12</v>
      </c>
      <c r="B272" s="1" t="s">
        <v>345</v>
      </c>
      <c r="C272" s="1">
        <v>2017</v>
      </c>
      <c r="D272" s="2" t="s">
        <v>6</v>
      </c>
      <c r="E272" s="2" t="s">
        <v>322</v>
      </c>
      <c r="F272" s="1">
        <v>49.684230244320197</v>
      </c>
    </row>
    <row r="273" spans="1:6" ht="13" hidden="1">
      <c r="A273" s="2" t="s">
        <v>8</v>
      </c>
      <c r="B273" s="1" t="s">
        <v>341</v>
      </c>
      <c r="C273" s="1">
        <v>2017</v>
      </c>
      <c r="D273" s="2" t="s">
        <v>6</v>
      </c>
      <c r="E273" s="2" t="s">
        <v>322</v>
      </c>
      <c r="F273" s="1">
        <v>50.915415598681797</v>
      </c>
    </row>
    <row r="274" spans="1:6" ht="13" hidden="1">
      <c r="A274" s="2" t="s">
        <v>9</v>
      </c>
      <c r="B274" s="1" t="s">
        <v>342</v>
      </c>
      <c r="C274" s="1">
        <v>2017</v>
      </c>
      <c r="D274" s="2" t="s">
        <v>6</v>
      </c>
      <c r="E274" s="2" t="s">
        <v>322</v>
      </c>
      <c r="F274" s="1">
        <v>47.429305912596398</v>
      </c>
    </row>
    <row r="275" spans="1:6" ht="13" hidden="1">
      <c r="A275" s="2" t="s">
        <v>13</v>
      </c>
      <c r="B275" s="1" t="s">
        <v>346</v>
      </c>
      <c r="C275" s="1">
        <v>2017</v>
      </c>
      <c r="D275" s="2" t="s">
        <v>6</v>
      </c>
      <c r="E275" s="2" t="s">
        <v>322</v>
      </c>
      <c r="F275" s="1">
        <v>54.0005654509471</v>
      </c>
    </row>
    <row r="276" spans="1:6" ht="13">
      <c r="A276" s="2" t="s">
        <v>14</v>
      </c>
      <c r="B276" s="1" t="s">
        <v>347</v>
      </c>
      <c r="C276" s="1">
        <v>2017</v>
      </c>
      <c r="D276" s="2" t="s">
        <v>6</v>
      </c>
      <c r="E276" s="2" t="s">
        <v>322</v>
      </c>
      <c r="F276" s="1">
        <v>51.565135895032803</v>
      </c>
    </row>
    <row r="277" spans="1:6" ht="13" hidden="1">
      <c r="A277" s="2" t="s">
        <v>15</v>
      </c>
      <c r="B277" s="1" t="s">
        <v>348</v>
      </c>
      <c r="C277" s="1">
        <v>2017</v>
      </c>
      <c r="D277" s="2" t="s">
        <v>6</v>
      </c>
      <c r="E277" s="2" t="s">
        <v>322</v>
      </c>
      <c r="F277" s="1">
        <v>57.468553459119498</v>
      </c>
    </row>
    <row r="278" spans="1:6" ht="13" hidden="1">
      <c r="A278" s="2" t="s">
        <v>16</v>
      </c>
      <c r="B278" s="1" t="s">
        <v>349</v>
      </c>
      <c r="C278" s="1">
        <v>2017</v>
      </c>
      <c r="D278" s="2" t="s">
        <v>6</v>
      </c>
      <c r="E278" s="2" t="s">
        <v>322</v>
      </c>
      <c r="F278" s="1">
        <v>59.459459459459502</v>
      </c>
    </row>
    <row r="279" spans="1:6" ht="13" hidden="1">
      <c r="A279" s="2" t="s">
        <v>17</v>
      </c>
      <c r="B279" s="1" t="s">
        <v>350</v>
      </c>
      <c r="C279" s="1">
        <v>2017</v>
      </c>
      <c r="D279" s="2" t="s">
        <v>6</v>
      </c>
      <c r="E279" s="2" t="s">
        <v>322</v>
      </c>
      <c r="F279" s="1">
        <v>49.418197112014603</v>
      </c>
    </row>
    <row r="280" spans="1:6" ht="13" hidden="1">
      <c r="A280" s="2" t="s">
        <v>18</v>
      </c>
      <c r="B280" s="1" t="s">
        <v>351</v>
      </c>
      <c r="C280" s="1">
        <v>2017</v>
      </c>
      <c r="D280" s="2" t="s">
        <v>6</v>
      </c>
      <c r="E280" s="2" t="s">
        <v>322</v>
      </c>
      <c r="F280" s="1">
        <v>54.791916353266899</v>
      </c>
    </row>
    <row r="281" spans="1:6" ht="13" hidden="1">
      <c r="A281" s="2" t="s">
        <v>19</v>
      </c>
      <c r="B281" s="1" t="s">
        <v>352</v>
      </c>
      <c r="C281" s="1">
        <v>2017</v>
      </c>
      <c r="D281" s="2" t="s">
        <v>6</v>
      </c>
      <c r="E281" s="2" t="s">
        <v>322</v>
      </c>
      <c r="F281" s="1">
        <v>53.362255965292803</v>
      </c>
    </row>
    <row r="282" spans="1:6" ht="13" hidden="1">
      <c r="A282" s="2" t="s">
        <v>20</v>
      </c>
      <c r="B282" s="1" t="s">
        <v>353</v>
      </c>
      <c r="C282" s="1">
        <v>2017</v>
      </c>
      <c r="D282" s="2" t="s">
        <v>6</v>
      </c>
      <c r="E282" s="2" t="s">
        <v>322</v>
      </c>
      <c r="F282" s="1">
        <v>54.301300881242099</v>
      </c>
    </row>
    <row r="283" spans="1:6" ht="13" hidden="1">
      <c r="A283" s="2" t="s">
        <v>21</v>
      </c>
      <c r="B283" s="1" t="s">
        <v>354</v>
      </c>
      <c r="C283" s="1">
        <v>2017</v>
      </c>
      <c r="D283" s="2" t="s">
        <v>6</v>
      </c>
      <c r="E283" s="2" t="s">
        <v>322</v>
      </c>
      <c r="F283" s="1">
        <v>56.972111553784899</v>
      </c>
    </row>
    <row r="284" spans="1:6" ht="13" hidden="1">
      <c r="A284" s="2" t="s">
        <v>22</v>
      </c>
      <c r="B284" s="1" t="s">
        <v>355</v>
      </c>
      <c r="C284" s="1">
        <v>2017</v>
      </c>
      <c r="D284" s="2" t="s">
        <v>6</v>
      </c>
      <c r="E284" s="2" t="s">
        <v>322</v>
      </c>
      <c r="F284" s="1">
        <v>48.041572946560201</v>
      </c>
    </row>
    <row r="285" spans="1:6" ht="13" hidden="1">
      <c r="A285" s="2" t="s">
        <v>23</v>
      </c>
      <c r="B285" s="1" t="s">
        <v>356</v>
      </c>
      <c r="C285" s="1">
        <v>2017</v>
      </c>
      <c r="D285" s="2" t="s">
        <v>6</v>
      </c>
      <c r="E285" s="2" t="s">
        <v>322</v>
      </c>
      <c r="F285" s="1">
        <v>57.396733909702199</v>
      </c>
    </row>
    <row r="286" spans="1:6" ht="13" hidden="1">
      <c r="A286" s="2" t="s">
        <v>24</v>
      </c>
      <c r="B286" s="1" t="s">
        <v>357</v>
      </c>
      <c r="C286" s="1">
        <v>2017</v>
      </c>
      <c r="D286" s="2" t="s">
        <v>6</v>
      </c>
      <c r="E286" s="2" t="s">
        <v>322</v>
      </c>
      <c r="F286" s="1">
        <v>56.233079798891303</v>
      </c>
    </row>
    <row r="287" spans="1:6" ht="13" hidden="1">
      <c r="A287" s="2" t="s">
        <v>25</v>
      </c>
      <c r="B287" s="1" t="s">
        <v>358</v>
      </c>
      <c r="C287" s="1">
        <v>2017</v>
      </c>
      <c r="D287" s="2" t="s">
        <v>6</v>
      </c>
      <c r="E287" s="2" t="s">
        <v>322</v>
      </c>
      <c r="F287" s="1">
        <v>51.588594704684297</v>
      </c>
    </row>
    <row r="288" spans="1:6" ht="13" hidden="1">
      <c r="A288" s="2" t="s">
        <v>26</v>
      </c>
      <c r="B288" s="1" t="s">
        <v>359</v>
      </c>
      <c r="C288" s="1">
        <v>2017</v>
      </c>
      <c r="D288" s="2" t="s">
        <v>6</v>
      </c>
      <c r="E288" s="2" t="s">
        <v>322</v>
      </c>
      <c r="F288" s="1">
        <v>54.831107619795802</v>
      </c>
    </row>
    <row r="289" spans="1:6" ht="13" hidden="1">
      <c r="A289" s="2" t="s">
        <v>27</v>
      </c>
      <c r="B289" s="1" t="s">
        <v>360</v>
      </c>
      <c r="C289" s="1">
        <v>2017</v>
      </c>
      <c r="D289" s="2" t="s">
        <v>6</v>
      </c>
      <c r="E289" s="2" t="s">
        <v>322</v>
      </c>
      <c r="F289" s="1">
        <v>50.771604938271601</v>
      </c>
    </row>
    <row r="290" spans="1:6" ht="13" hidden="1">
      <c r="A290" s="2" t="s">
        <v>28</v>
      </c>
      <c r="B290" s="1" t="s">
        <v>361</v>
      </c>
      <c r="C290" s="1">
        <v>2017</v>
      </c>
      <c r="D290" s="2" t="s">
        <v>6</v>
      </c>
      <c r="E290" s="2" t="s">
        <v>322</v>
      </c>
      <c r="F290" s="1">
        <v>48.132337246531499</v>
      </c>
    </row>
    <row r="291" spans="1:6" ht="13" hidden="1">
      <c r="A291" s="2" t="s">
        <v>29</v>
      </c>
      <c r="B291" s="1" t="s">
        <v>362</v>
      </c>
      <c r="C291" s="1">
        <v>2017</v>
      </c>
      <c r="D291" s="2" t="s">
        <v>6</v>
      </c>
      <c r="E291" s="2" t="s">
        <v>322</v>
      </c>
      <c r="F291" s="1">
        <v>50.159829515183802</v>
      </c>
    </row>
    <row r="292" spans="1:6" ht="13" hidden="1">
      <c r="A292" s="2" t="s">
        <v>30</v>
      </c>
      <c r="B292" s="1" t="s">
        <v>363</v>
      </c>
      <c r="C292" s="1">
        <v>2017</v>
      </c>
      <c r="D292" s="2" t="s">
        <v>6</v>
      </c>
      <c r="E292" s="2" t="s">
        <v>322</v>
      </c>
      <c r="F292" s="1">
        <v>49.799017418490401</v>
      </c>
    </row>
    <row r="293" spans="1:6" ht="13">
      <c r="A293" s="2" t="s">
        <v>31</v>
      </c>
      <c r="B293" s="1" t="s">
        <v>364</v>
      </c>
      <c r="C293" s="1">
        <v>2017</v>
      </c>
      <c r="D293" s="2" t="s">
        <v>6</v>
      </c>
      <c r="E293" s="2" t="s">
        <v>322</v>
      </c>
      <c r="F293" s="1">
        <v>58.479779800974001</v>
      </c>
    </row>
    <row r="294" spans="1:6" ht="13" hidden="1">
      <c r="A294" s="2" t="s">
        <v>32</v>
      </c>
      <c r="B294" s="1" t="s">
        <v>365</v>
      </c>
      <c r="C294" s="1">
        <v>2017</v>
      </c>
      <c r="D294" s="2" t="s">
        <v>6</v>
      </c>
      <c r="E294" s="2" t="s">
        <v>322</v>
      </c>
      <c r="F294" s="1">
        <v>54.309687261632298</v>
      </c>
    </row>
    <row r="295" spans="1:6" ht="13" hidden="1">
      <c r="A295" s="2" t="s">
        <v>33</v>
      </c>
      <c r="B295" s="1" t="s">
        <v>366</v>
      </c>
      <c r="C295" s="1">
        <v>2017</v>
      </c>
      <c r="D295" s="2" t="s">
        <v>6</v>
      </c>
      <c r="E295" s="2" t="s">
        <v>322</v>
      </c>
      <c r="F295" s="1">
        <v>54.897554527429001</v>
      </c>
    </row>
    <row r="296" spans="1:6" ht="13" hidden="1">
      <c r="A296" s="2" t="s">
        <v>34</v>
      </c>
      <c r="B296" s="1" t="s">
        <v>367</v>
      </c>
      <c r="C296" s="1">
        <v>2017</v>
      </c>
      <c r="D296" s="2" t="s">
        <v>6</v>
      </c>
      <c r="E296" s="2" t="s">
        <v>322</v>
      </c>
      <c r="F296" s="1">
        <v>53.344562078922003</v>
      </c>
    </row>
    <row r="297" spans="1:6" ht="13" hidden="1">
      <c r="A297" s="2" t="s">
        <v>35</v>
      </c>
      <c r="B297" s="1" t="s">
        <v>368</v>
      </c>
      <c r="C297" s="1">
        <v>2017</v>
      </c>
      <c r="D297" s="2" t="s">
        <v>6</v>
      </c>
      <c r="E297" s="2" t="s">
        <v>322</v>
      </c>
      <c r="F297" s="1">
        <v>55.824790307548902</v>
      </c>
    </row>
    <row r="298" spans="1:6" ht="13" hidden="1">
      <c r="A298" s="2" t="s">
        <v>3</v>
      </c>
      <c r="B298" s="1" t="s">
        <v>336</v>
      </c>
      <c r="C298" s="1">
        <v>2017</v>
      </c>
      <c r="D298" s="2" t="s">
        <v>6</v>
      </c>
      <c r="E298" s="2" t="s">
        <v>322</v>
      </c>
      <c r="F298" s="1">
        <v>51.977928551186103</v>
      </c>
    </row>
    <row r="299" spans="1:6" ht="13" hidden="1">
      <c r="A299" s="2" t="s">
        <v>4</v>
      </c>
      <c r="B299" s="1" t="s">
        <v>337</v>
      </c>
      <c r="C299" s="1">
        <v>2018</v>
      </c>
      <c r="D299" s="2" t="s">
        <v>6</v>
      </c>
      <c r="E299" s="2" t="s">
        <v>322</v>
      </c>
      <c r="F299" s="1">
        <v>55.151515151515099</v>
      </c>
    </row>
    <row r="300" spans="1:6" ht="13" hidden="1">
      <c r="A300" s="2" t="s">
        <v>5</v>
      </c>
      <c r="B300" s="1" t="s">
        <v>338</v>
      </c>
      <c r="C300" s="1">
        <v>2018</v>
      </c>
      <c r="D300" s="2" t="s">
        <v>6</v>
      </c>
      <c r="E300" s="2" t="s">
        <v>322</v>
      </c>
      <c r="F300" s="1">
        <v>51.188072682093498</v>
      </c>
    </row>
    <row r="301" spans="1:6" ht="13" hidden="1">
      <c r="A301" s="2" t="s">
        <v>6</v>
      </c>
      <c r="B301" s="1" t="s">
        <v>339</v>
      </c>
      <c r="C301" s="1">
        <v>2018</v>
      </c>
      <c r="D301" s="2" t="s">
        <v>6</v>
      </c>
      <c r="E301" s="2" t="s">
        <v>322</v>
      </c>
      <c r="F301" s="1">
        <v>50.682438580527801</v>
      </c>
    </row>
    <row r="302" spans="1:6" ht="13" hidden="1">
      <c r="A302" s="2" t="s">
        <v>7</v>
      </c>
      <c r="B302" s="1" t="s">
        <v>340</v>
      </c>
      <c r="C302" s="1">
        <v>2018</v>
      </c>
      <c r="D302" s="2" t="s">
        <v>6</v>
      </c>
      <c r="E302" s="2" t="s">
        <v>322</v>
      </c>
      <c r="F302" s="1">
        <v>50.777934936350803</v>
      </c>
    </row>
    <row r="303" spans="1:6" ht="13" hidden="1">
      <c r="A303" s="2" t="s">
        <v>10</v>
      </c>
      <c r="B303" s="1" t="s">
        <v>343</v>
      </c>
      <c r="C303" s="1">
        <v>2018</v>
      </c>
      <c r="D303" s="2" t="s">
        <v>6</v>
      </c>
      <c r="E303" s="2" t="s">
        <v>322</v>
      </c>
      <c r="F303" s="1">
        <v>52.427648887825903</v>
      </c>
    </row>
    <row r="304" spans="1:6" ht="13" hidden="1">
      <c r="A304" s="2" t="s">
        <v>11</v>
      </c>
      <c r="B304" s="1" t="s">
        <v>344</v>
      </c>
      <c r="C304" s="1">
        <v>2018</v>
      </c>
      <c r="D304" s="2" t="s">
        <v>6</v>
      </c>
      <c r="E304" s="2" t="s">
        <v>322</v>
      </c>
      <c r="F304" s="1">
        <v>55.750487329434698</v>
      </c>
    </row>
    <row r="305" spans="1:6" ht="13" hidden="1">
      <c r="A305" s="2" t="s">
        <v>12</v>
      </c>
      <c r="B305" s="1" t="s">
        <v>345</v>
      </c>
      <c r="C305" s="1">
        <v>2018</v>
      </c>
      <c r="D305" s="2" t="s">
        <v>6</v>
      </c>
      <c r="E305" s="2" t="s">
        <v>322</v>
      </c>
      <c r="F305" s="1">
        <v>49.945328161203797</v>
      </c>
    </row>
    <row r="306" spans="1:6" ht="13" hidden="1">
      <c r="A306" s="2" t="s">
        <v>8</v>
      </c>
      <c r="B306" s="1" t="s">
        <v>341</v>
      </c>
      <c r="C306" s="1">
        <v>2018</v>
      </c>
      <c r="D306" s="2" t="s">
        <v>6</v>
      </c>
      <c r="E306" s="2" t="s">
        <v>322</v>
      </c>
      <c r="F306" s="1">
        <v>50.3501798220708</v>
      </c>
    </row>
    <row r="307" spans="1:6" ht="13" hidden="1">
      <c r="A307" s="2" t="s">
        <v>9</v>
      </c>
      <c r="B307" s="1" t="s">
        <v>342</v>
      </c>
      <c r="C307" s="1">
        <v>2018</v>
      </c>
      <c r="D307" s="2" t="s">
        <v>6</v>
      </c>
      <c r="E307" s="2" t="s">
        <v>322</v>
      </c>
      <c r="F307" s="1">
        <v>49.940119760479</v>
      </c>
    </row>
    <row r="308" spans="1:6" ht="13" hidden="1">
      <c r="A308" s="2" t="s">
        <v>13</v>
      </c>
      <c r="B308" s="1" t="s">
        <v>346</v>
      </c>
      <c r="C308" s="1">
        <v>2018</v>
      </c>
      <c r="D308" s="2" t="s">
        <v>6</v>
      </c>
      <c r="E308" s="2" t="s">
        <v>322</v>
      </c>
      <c r="F308" s="1">
        <v>55.636461704422899</v>
      </c>
    </row>
    <row r="309" spans="1:6" ht="13">
      <c r="A309" s="2" t="s">
        <v>14</v>
      </c>
      <c r="B309" s="1" t="s">
        <v>347</v>
      </c>
      <c r="C309" s="1">
        <v>2018</v>
      </c>
      <c r="D309" s="2" t="s">
        <v>6</v>
      </c>
      <c r="E309" s="2" t="s">
        <v>322</v>
      </c>
      <c r="F309" s="1">
        <v>50.952566096422998</v>
      </c>
    </row>
    <row r="310" spans="1:6" ht="13" hidden="1">
      <c r="A310" s="2" t="s">
        <v>15</v>
      </c>
      <c r="B310" s="1" t="s">
        <v>348</v>
      </c>
      <c r="C310" s="1">
        <v>2018</v>
      </c>
      <c r="D310" s="2" t="s">
        <v>6</v>
      </c>
      <c r="E310" s="2" t="s">
        <v>322</v>
      </c>
      <c r="F310" s="1">
        <v>57.252358490566003</v>
      </c>
    </row>
    <row r="311" spans="1:6" ht="13" hidden="1">
      <c r="A311" s="2" t="s">
        <v>16</v>
      </c>
      <c r="B311" s="1" t="s">
        <v>349</v>
      </c>
      <c r="C311" s="1">
        <v>2018</v>
      </c>
      <c r="D311" s="2" t="s">
        <v>6</v>
      </c>
      <c r="E311" s="2" t="s">
        <v>322</v>
      </c>
      <c r="F311" s="1">
        <v>58.770718232044203</v>
      </c>
    </row>
    <row r="312" spans="1:6" ht="13" hidden="1">
      <c r="A312" s="2" t="s">
        <v>17</v>
      </c>
      <c r="B312" s="1" t="s">
        <v>350</v>
      </c>
      <c r="C312" s="1">
        <v>2018</v>
      </c>
      <c r="D312" s="2" t="s">
        <v>6</v>
      </c>
      <c r="E312" s="2" t="s">
        <v>322</v>
      </c>
      <c r="F312" s="1">
        <v>48.924430786422697</v>
      </c>
    </row>
    <row r="313" spans="1:6" ht="13" hidden="1">
      <c r="A313" s="2" t="s">
        <v>18</v>
      </c>
      <c r="B313" s="1" t="s">
        <v>351</v>
      </c>
      <c r="C313" s="1">
        <v>2018</v>
      </c>
      <c r="D313" s="2" t="s">
        <v>6</v>
      </c>
      <c r="E313" s="2" t="s">
        <v>322</v>
      </c>
      <c r="F313" s="1">
        <v>54.908002465005701</v>
      </c>
    </row>
    <row r="314" spans="1:6" ht="13" hidden="1">
      <c r="A314" s="2" t="s">
        <v>19</v>
      </c>
      <c r="B314" s="1" t="s">
        <v>352</v>
      </c>
      <c r="C314" s="1">
        <v>2018</v>
      </c>
      <c r="D314" s="2" t="s">
        <v>6</v>
      </c>
      <c r="E314" s="2" t="s">
        <v>322</v>
      </c>
      <c r="F314" s="1">
        <v>55.537576411362799</v>
      </c>
    </row>
    <row r="315" spans="1:6" ht="13" hidden="1">
      <c r="A315" s="2" t="s">
        <v>20</v>
      </c>
      <c r="B315" s="1" t="s">
        <v>353</v>
      </c>
      <c r="C315" s="1">
        <v>2018</v>
      </c>
      <c r="D315" s="2" t="s">
        <v>6</v>
      </c>
      <c r="E315" s="2" t="s">
        <v>322</v>
      </c>
      <c r="F315" s="1">
        <v>54.674508213344197</v>
      </c>
    </row>
    <row r="316" spans="1:6" ht="13" hidden="1">
      <c r="A316" s="2" t="s">
        <v>21</v>
      </c>
      <c r="B316" s="1" t="s">
        <v>354</v>
      </c>
      <c r="C316" s="1">
        <v>2018</v>
      </c>
      <c r="D316" s="2" t="s">
        <v>6</v>
      </c>
      <c r="E316" s="2" t="s">
        <v>322</v>
      </c>
      <c r="F316" s="1">
        <v>58.450704225352098</v>
      </c>
    </row>
    <row r="317" spans="1:6" ht="13" hidden="1">
      <c r="A317" s="2" t="s">
        <v>22</v>
      </c>
      <c r="B317" s="1" t="s">
        <v>355</v>
      </c>
      <c r="C317" s="1">
        <v>2018</v>
      </c>
      <c r="D317" s="2" t="s">
        <v>6</v>
      </c>
      <c r="E317" s="2" t="s">
        <v>322</v>
      </c>
      <c r="F317" s="1">
        <v>47.492338739816098</v>
      </c>
    </row>
    <row r="318" spans="1:6" ht="13" hidden="1">
      <c r="A318" s="2" t="s">
        <v>23</v>
      </c>
      <c r="B318" s="1" t="s">
        <v>356</v>
      </c>
      <c r="C318" s="1">
        <v>2018</v>
      </c>
      <c r="D318" s="2" t="s">
        <v>6</v>
      </c>
      <c r="E318" s="2" t="s">
        <v>322</v>
      </c>
      <c r="F318" s="1">
        <v>60.298777727478502</v>
      </c>
    </row>
    <row r="319" spans="1:6" ht="13" hidden="1">
      <c r="A319" s="2" t="s">
        <v>24</v>
      </c>
      <c r="B319" s="1" t="s">
        <v>357</v>
      </c>
      <c r="C319" s="1">
        <v>2018</v>
      </c>
      <c r="D319" s="2" t="s">
        <v>6</v>
      </c>
      <c r="E319" s="2" t="s">
        <v>322</v>
      </c>
      <c r="F319" s="1">
        <v>55.3525684238911</v>
      </c>
    </row>
    <row r="320" spans="1:6" ht="13" hidden="1">
      <c r="A320" s="2" t="s">
        <v>25</v>
      </c>
      <c r="B320" s="1" t="s">
        <v>358</v>
      </c>
      <c r="C320" s="1">
        <v>2018</v>
      </c>
      <c r="D320" s="2" t="s">
        <v>6</v>
      </c>
      <c r="E320" s="2" t="s">
        <v>322</v>
      </c>
      <c r="F320" s="1">
        <v>54.705383637134403</v>
      </c>
    </row>
    <row r="321" spans="1:6" ht="13" hidden="1">
      <c r="A321" s="2" t="s">
        <v>26</v>
      </c>
      <c r="B321" s="1" t="s">
        <v>359</v>
      </c>
      <c r="C321" s="1">
        <v>2018</v>
      </c>
      <c r="D321" s="2" t="s">
        <v>6</v>
      </c>
      <c r="E321" s="2" t="s">
        <v>322</v>
      </c>
      <c r="F321" s="1">
        <v>53.574504737295399</v>
      </c>
    </row>
    <row r="322" spans="1:6" ht="13" hidden="1">
      <c r="A322" s="2" t="s">
        <v>27</v>
      </c>
      <c r="B322" s="1" t="s">
        <v>360</v>
      </c>
      <c r="C322" s="1">
        <v>2018</v>
      </c>
      <c r="D322" s="2" t="s">
        <v>6</v>
      </c>
      <c r="E322" s="2" t="s">
        <v>322</v>
      </c>
      <c r="F322" s="1">
        <v>52.088772845953002</v>
      </c>
    </row>
    <row r="323" spans="1:6" ht="13" hidden="1">
      <c r="A323" s="2" t="s">
        <v>28</v>
      </c>
      <c r="B323" s="1" t="s">
        <v>361</v>
      </c>
      <c r="C323" s="1">
        <v>2018</v>
      </c>
      <c r="D323" s="2" t="s">
        <v>6</v>
      </c>
      <c r="E323" s="2" t="s">
        <v>322</v>
      </c>
      <c r="F323" s="1">
        <v>48.712206047032502</v>
      </c>
    </row>
    <row r="324" spans="1:6" ht="13" hidden="1">
      <c r="A324" s="2" t="s">
        <v>29</v>
      </c>
      <c r="B324" s="1" t="s">
        <v>362</v>
      </c>
      <c r="C324" s="1">
        <v>2018</v>
      </c>
      <c r="D324" s="2" t="s">
        <v>6</v>
      </c>
      <c r="E324" s="2" t="s">
        <v>322</v>
      </c>
      <c r="F324" s="1">
        <v>52.6086956521739</v>
      </c>
    </row>
    <row r="325" spans="1:6" ht="13" hidden="1">
      <c r="A325" s="2" t="s">
        <v>30</v>
      </c>
      <c r="B325" s="1" t="s">
        <v>363</v>
      </c>
      <c r="C325" s="1">
        <v>2018</v>
      </c>
      <c r="D325" s="2" t="s">
        <v>6</v>
      </c>
      <c r="E325" s="2" t="s">
        <v>322</v>
      </c>
      <c r="F325" s="1">
        <v>47.539461467038102</v>
      </c>
    </row>
    <row r="326" spans="1:6" ht="13">
      <c r="A326" s="2" t="s">
        <v>31</v>
      </c>
      <c r="B326" s="1" t="s">
        <v>364</v>
      </c>
      <c r="C326" s="1">
        <v>2018</v>
      </c>
      <c r="D326" s="2" t="s">
        <v>6</v>
      </c>
      <c r="E326" s="2" t="s">
        <v>322</v>
      </c>
      <c r="F326" s="1">
        <v>56.318010215412002</v>
      </c>
    </row>
    <row r="327" spans="1:6" ht="13" hidden="1">
      <c r="A327" s="2" t="s">
        <v>32</v>
      </c>
      <c r="B327" s="1" t="s">
        <v>365</v>
      </c>
      <c r="C327" s="1">
        <v>2018</v>
      </c>
      <c r="D327" s="2" t="s">
        <v>6</v>
      </c>
      <c r="E327" s="2" t="s">
        <v>322</v>
      </c>
      <c r="F327" s="1">
        <v>55.627530364372497</v>
      </c>
    </row>
    <row r="328" spans="1:6" ht="13" hidden="1">
      <c r="A328" s="2" t="s">
        <v>33</v>
      </c>
      <c r="B328" s="1" t="s">
        <v>366</v>
      </c>
      <c r="C328" s="1">
        <v>2018</v>
      </c>
      <c r="D328" s="2" t="s">
        <v>6</v>
      </c>
      <c r="E328" s="2" t="s">
        <v>322</v>
      </c>
      <c r="F328" s="1">
        <v>54.173720536528201</v>
      </c>
    </row>
    <row r="329" spans="1:6" ht="13" hidden="1">
      <c r="A329" s="2" t="s">
        <v>34</v>
      </c>
      <c r="B329" s="1" t="s">
        <v>367</v>
      </c>
      <c r="C329" s="1">
        <v>2018</v>
      </c>
      <c r="D329" s="2" t="s">
        <v>6</v>
      </c>
      <c r="E329" s="2" t="s">
        <v>322</v>
      </c>
      <c r="F329" s="1">
        <v>54.794803052175702</v>
      </c>
    </row>
    <row r="330" spans="1:6" ht="13" hidden="1">
      <c r="A330" s="2" t="s">
        <v>35</v>
      </c>
      <c r="B330" s="1" t="s">
        <v>368</v>
      </c>
      <c r="C330" s="1">
        <v>2018</v>
      </c>
      <c r="D330" s="2" t="s">
        <v>6</v>
      </c>
      <c r="E330" s="2" t="s">
        <v>322</v>
      </c>
      <c r="F330" s="1">
        <v>55.5654894948592</v>
      </c>
    </row>
    <row r="331" spans="1:6" ht="13" hidden="1">
      <c r="A331" s="2" t="s">
        <v>3</v>
      </c>
      <c r="B331" s="1" t="s">
        <v>336</v>
      </c>
      <c r="C331" s="1">
        <v>2018</v>
      </c>
      <c r="D331" s="2" t="s">
        <v>6</v>
      </c>
      <c r="E331" s="2" t="s">
        <v>322</v>
      </c>
      <c r="F331" s="1">
        <v>52.0886796056839</v>
      </c>
    </row>
    <row r="332" spans="1:6" ht="13" hidden="1">
      <c r="A332" s="2" t="s">
        <v>4</v>
      </c>
      <c r="B332" s="1" t="s">
        <v>337</v>
      </c>
      <c r="C332" s="1">
        <v>2019</v>
      </c>
      <c r="D332" s="2" t="s">
        <v>6</v>
      </c>
      <c r="E332" s="2" t="s">
        <v>322</v>
      </c>
      <c r="F332" s="1">
        <v>53.9794007490637</v>
      </c>
    </row>
    <row r="333" spans="1:6" ht="13" hidden="1">
      <c r="A333" s="2" t="s">
        <v>5</v>
      </c>
      <c r="B333" s="1" t="s">
        <v>338</v>
      </c>
      <c r="C333" s="1">
        <v>2019</v>
      </c>
      <c r="D333" s="2" t="s">
        <v>6</v>
      </c>
      <c r="E333" s="2" t="s">
        <v>322</v>
      </c>
      <c r="F333" s="1">
        <v>52.243148063083801</v>
      </c>
    </row>
    <row r="334" spans="1:6" ht="13" hidden="1">
      <c r="A334" s="2" t="s">
        <v>6</v>
      </c>
      <c r="B334" s="1" t="s">
        <v>339</v>
      </c>
      <c r="C334" s="1">
        <v>2019</v>
      </c>
      <c r="D334" s="2" t="s">
        <v>6</v>
      </c>
      <c r="E334" s="2" t="s">
        <v>322</v>
      </c>
      <c r="F334" s="1">
        <v>56.161971830985898</v>
      </c>
    </row>
    <row r="335" spans="1:6" ht="13" hidden="1">
      <c r="A335" s="2" t="s">
        <v>7</v>
      </c>
      <c r="B335" s="1" t="s">
        <v>340</v>
      </c>
      <c r="C335" s="1">
        <v>2019</v>
      </c>
      <c r="D335" s="2" t="s">
        <v>6</v>
      </c>
      <c r="E335" s="2" t="s">
        <v>322</v>
      </c>
      <c r="F335" s="1">
        <v>49.328859060402699</v>
      </c>
    </row>
    <row r="336" spans="1:6" ht="13" hidden="1">
      <c r="A336" s="2" t="s">
        <v>10</v>
      </c>
      <c r="B336" s="1" t="s">
        <v>343</v>
      </c>
      <c r="C336" s="1">
        <v>2019</v>
      </c>
      <c r="D336" s="2" t="s">
        <v>6</v>
      </c>
      <c r="E336" s="2" t="s">
        <v>322</v>
      </c>
      <c r="F336" s="1">
        <v>52.817531305903401</v>
      </c>
    </row>
    <row r="337" spans="1:6" ht="13" hidden="1">
      <c r="A337" s="2" t="s">
        <v>11</v>
      </c>
      <c r="B337" s="1" t="s">
        <v>344</v>
      </c>
      <c r="C337" s="1">
        <v>2019</v>
      </c>
      <c r="D337" s="2" t="s">
        <v>6</v>
      </c>
      <c r="E337" s="2" t="s">
        <v>322</v>
      </c>
      <c r="F337" s="1">
        <v>57.1526351813826</v>
      </c>
    </row>
    <row r="338" spans="1:6" ht="13" hidden="1">
      <c r="A338" s="2" t="s">
        <v>12</v>
      </c>
      <c r="B338" s="1" t="s">
        <v>345</v>
      </c>
      <c r="C338" s="1">
        <v>2019</v>
      </c>
      <c r="D338" s="2" t="s">
        <v>6</v>
      </c>
      <c r="E338" s="2" t="s">
        <v>322</v>
      </c>
      <c r="F338" s="1">
        <v>49.906273835533199</v>
      </c>
    </row>
    <row r="339" spans="1:6" ht="13" hidden="1">
      <c r="A339" s="2" t="s">
        <v>8</v>
      </c>
      <c r="B339" s="1" t="s">
        <v>341</v>
      </c>
      <c r="C339" s="1">
        <v>2019</v>
      </c>
      <c r="D339" s="2" t="s">
        <v>6</v>
      </c>
      <c r="E339" s="2" t="s">
        <v>322</v>
      </c>
      <c r="F339" s="1">
        <v>51.832362337906403</v>
      </c>
    </row>
    <row r="340" spans="1:6" ht="13" hidden="1">
      <c r="A340" s="2" t="s">
        <v>9</v>
      </c>
      <c r="B340" s="1" t="s">
        <v>342</v>
      </c>
      <c r="C340" s="1">
        <v>2019</v>
      </c>
      <c r="D340" s="2" t="s">
        <v>6</v>
      </c>
      <c r="E340" s="2" t="s">
        <v>322</v>
      </c>
      <c r="F340" s="1">
        <v>52.195121951219498</v>
      </c>
    </row>
    <row r="341" spans="1:6" ht="13" hidden="1">
      <c r="A341" s="2" t="s">
        <v>13</v>
      </c>
      <c r="B341" s="1" t="s">
        <v>346</v>
      </c>
      <c r="C341" s="1">
        <v>2019</v>
      </c>
      <c r="D341" s="2" t="s">
        <v>6</v>
      </c>
      <c r="E341" s="2" t="s">
        <v>322</v>
      </c>
      <c r="F341" s="1">
        <v>58.043032786885199</v>
      </c>
    </row>
    <row r="342" spans="1:6" ht="13">
      <c r="A342" s="2" t="s">
        <v>14</v>
      </c>
      <c r="B342" s="1" t="s">
        <v>347</v>
      </c>
      <c r="C342" s="1">
        <v>2019</v>
      </c>
      <c r="D342" s="2" t="s">
        <v>6</v>
      </c>
      <c r="E342" s="2" t="s">
        <v>322</v>
      </c>
      <c r="F342" s="1">
        <v>52.3644961804292</v>
      </c>
    </row>
    <row r="343" spans="1:6" ht="13" hidden="1">
      <c r="A343" s="2" t="s">
        <v>15</v>
      </c>
      <c r="B343" s="1" t="s">
        <v>348</v>
      </c>
      <c r="C343" s="1">
        <v>2019</v>
      </c>
      <c r="D343" s="2" t="s">
        <v>6</v>
      </c>
      <c r="E343" s="2" t="s">
        <v>322</v>
      </c>
      <c r="F343" s="1">
        <v>56.426799007444203</v>
      </c>
    </row>
    <row r="344" spans="1:6" ht="13" hidden="1">
      <c r="A344" s="2" t="s">
        <v>16</v>
      </c>
      <c r="B344" s="1" t="s">
        <v>349</v>
      </c>
      <c r="C344" s="1">
        <v>2019</v>
      </c>
      <c r="D344" s="2" t="s">
        <v>6</v>
      </c>
      <c r="E344" s="2" t="s">
        <v>322</v>
      </c>
      <c r="F344" s="1">
        <v>58.1086773378264</v>
      </c>
    </row>
    <row r="345" spans="1:6" ht="13" hidden="1">
      <c r="A345" s="2" t="s">
        <v>17</v>
      </c>
      <c r="B345" s="1" t="s">
        <v>350</v>
      </c>
      <c r="C345" s="1">
        <v>2019</v>
      </c>
      <c r="D345" s="2" t="s">
        <v>6</v>
      </c>
      <c r="E345" s="2" t="s">
        <v>322</v>
      </c>
      <c r="F345" s="1">
        <v>49.399420129780502</v>
      </c>
    </row>
    <row r="346" spans="1:6" ht="13" hidden="1">
      <c r="A346" s="2" t="s">
        <v>18</v>
      </c>
      <c r="B346" s="1" t="s">
        <v>351</v>
      </c>
      <c r="C346" s="1">
        <v>2019</v>
      </c>
      <c r="D346" s="2" t="s">
        <v>6</v>
      </c>
      <c r="E346" s="2" t="s">
        <v>322</v>
      </c>
      <c r="F346" s="1">
        <v>56.158370269348801</v>
      </c>
    </row>
    <row r="347" spans="1:6" ht="13" hidden="1">
      <c r="A347" s="2" t="s">
        <v>19</v>
      </c>
      <c r="B347" s="1" t="s">
        <v>352</v>
      </c>
      <c r="C347" s="1">
        <v>2019</v>
      </c>
      <c r="D347" s="2" t="s">
        <v>6</v>
      </c>
      <c r="E347" s="2" t="s">
        <v>322</v>
      </c>
      <c r="F347" s="1">
        <v>55.277942046126498</v>
      </c>
    </row>
    <row r="348" spans="1:6" ht="13" hidden="1">
      <c r="A348" s="2" t="s">
        <v>20</v>
      </c>
      <c r="B348" s="1" t="s">
        <v>353</v>
      </c>
      <c r="C348" s="1">
        <v>2019</v>
      </c>
      <c r="D348" s="2" t="s">
        <v>6</v>
      </c>
      <c r="E348" s="2" t="s">
        <v>322</v>
      </c>
      <c r="F348" s="1">
        <v>56.1467496245441</v>
      </c>
    </row>
    <row r="349" spans="1:6" ht="13" hidden="1">
      <c r="A349" s="2" t="s">
        <v>21</v>
      </c>
      <c r="B349" s="1" t="s">
        <v>354</v>
      </c>
      <c r="C349" s="1">
        <v>2019</v>
      </c>
      <c r="D349" s="2" t="s">
        <v>6</v>
      </c>
      <c r="E349" s="2" t="s">
        <v>322</v>
      </c>
      <c r="F349" s="1">
        <v>58.979591836734699</v>
      </c>
    </row>
    <row r="350" spans="1:6" ht="13" hidden="1">
      <c r="A350" s="2" t="s">
        <v>22</v>
      </c>
      <c r="B350" s="1" t="s">
        <v>355</v>
      </c>
      <c r="C350" s="1">
        <v>2019</v>
      </c>
      <c r="D350" s="2" t="s">
        <v>6</v>
      </c>
      <c r="E350" s="2" t="s">
        <v>322</v>
      </c>
      <c r="F350" s="1">
        <v>48.103937695611002</v>
      </c>
    </row>
    <row r="351" spans="1:6" ht="13" hidden="1">
      <c r="A351" s="2" t="s">
        <v>23</v>
      </c>
      <c r="B351" s="1" t="s">
        <v>356</v>
      </c>
      <c r="C351" s="1">
        <v>2019</v>
      </c>
      <c r="D351" s="2" t="s">
        <v>6</v>
      </c>
      <c r="E351" s="2" t="s">
        <v>322</v>
      </c>
      <c r="F351" s="1">
        <v>56.582388840453397</v>
      </c>
    </row>
    <row r="352" spans="1:6" ht="13" hidden="1">
      <c r="A352" s="2" t="s">
        <v>24</v>
      </c>
      <c r="B352" s="1" t="s">
        <v>357</v>
      </c>
      <c r="C352" s="1">
        <v>2019</v>
      </c>
      <c r="D352" s="2" t="s">
        <v>6</v>
      </c>
      <c r="E352" s="2" t="s">
        <v>322</v>
      </c>
      <c r="F352" s="1">
        <v>56.627127385250098</v>
      </c>
    </row>
    <row r="353" spans="1:6" ht="13" hidden="1">
      <c r="A353" s="2" t="s">
        <v>25</v>
      </c>
      <c r="B353" s="1" t="s">
        <v>358</v>
      </c>
      <c r="C353" s="1">
        <v>2019</v>
      </c>
      <c r="D353" s="2" t="s">
        <v>6</v>
      </c>
      <c r="E353" s="2" t="s">
        <v>322</v>
      </c>
      <c r="F353" s="1">
        <v>54.709498314495299</v>
      </c>
    </row>
    <row r="354" spans="1:6" ht="13" hidden="1">
      <c r="A354" s="2" t="s">
        <v>26</v>
      </c>
      <c r="B354" s="1" t="s">
        <v>359</v>
      </c>
      <c r="C354" s="1">
        <v>2019</v>
      </c>
      <c r="D354" s="2" t="s">
        <v>6</v>
      </c>
      <c r="E354" s="2" t="s">
        <v>322</v>
      </c>
      <c r="F354" s="1">
        <v>53.782894736842103</v>
      </c>
    </row>
    <row r="355" spans="1:6" ht="13" hidden="1">
      <c r="A355" s="2" t="s">
        <v>27</v>
      </c>
      <c r="B355" s="1" t="s">
        <v>360</v>
      </c>
      <c r="C355" s="1">
        <v>2019</v>
      </c>
      <c r="D355" s="2" t="s">
        <v>6</v>
      </c>
      <c r="E355" s="2" t="s">
        <v>322</v>
      </c>
      <c r="F355" s="1">
        <v>54.106280193236699</v>
      </c>
    </row>
    <row r="356" spans="1:6" ht="13" hidden="1">
      <c r="A356" s="2" t="s">
        <v>28</v>
      </c>
      <c r="B356" s="1" t="s">
        <v>361</v>
      </c>
      <c r="C356" s="1">
        <v>2019</v>
      </c>
      <c r="D356" s="2" t="s">
        <v>6</v>
      </c>
      <c r="E356" s="2" t="s">
        <v>322</v>
      </c>
      <c r="F356" s="1">
        <v>49.6704906028802</v>
      </c>
    </row>
    <row r="357" spans="1:6" ht="13" hidden="1">
      <c r="A357" s="2" t="s">
        <v>29</v>
      </c>
      <c r="B357" s="1" t="s">
        <v>362</v>
      </c>
      <c r="C357" s="1">
        <v>2019</v>
      </c>
      <c r="D357" s="2" t="s">
        <v>6</v>
      </c>
      <c r="E357" s="2" t="s">
        <v>322</v>
      </c>
      <c r="F357" s="1">
        <v>51.097074468085097</v>
      </c>
    </row>
    <row r="358" spans="1:6" ht="13" hidden="1">
      <c r="A358" s="2" t="s">
        <v>30</v>
      </c>
      <c r="B358" s="1" t="s">
        <v>363</v>
      </c>
      <c r="C358" s="1">
        <v>2019</v>
      </c>
      <c r="D358" s="2" t="s">
        <v>6</v>
      </c>
      <c r="E358" s="2" t="s">
        <v>322</v>
      </c>
      <c r="F358" s="1">
        <v>50.3517587939699</v>
      </c>
    </row>
    <row r="359" spans="1:6" ht="13">
      <c r="A359" s="2" t="s">
        <v>31</v>
      </c>
      <c r="B359" s="1" t="s">
        <v>364</v>
      </c>
      <c r="C359" s="1">
        <v>2019</v>
      </c>
      <c r="D359" s="2" t="s">
        <v>6</v>
      </c>
      <c r="E359" s="2" t="s">
        <v>322</v>
      </c>
      <c r="F359" s="1">
        <v>56.622335580251402</v>
      </c>
    </row>
    <row r="360" spans="1:6" ht="13" hidden="1">
      <c r="A360" s="2" t="s">
        <v>32</v>
      </c>
      <c r="B360" s="1" t="s">
        <v>365</v>
      </c>
      <c r="C360" s="1">
        <v>2019</v>
      </c>
      <c r="D360" s="2" t="s">
        <v>6</v>
      </c>
      <c r="E360" s="2" t="s">
        <v>322</v>
      </c>
      <c r="F360" s="1">
        <v>53.0906011854361</v>
      </c>
    </row>
    <row r="361" spans="1:6" ht="13" hidden="1">
      <c r="A361" s="2" t="s">
        <v>33</v>
      </c>
      <c r="B361" s="1" t="s">
        <v>366</v>
      </c>
      <c r="C361" s="1">
        <v>2019</v>
      </c>
      <c r="D361" s="2" t="s">
        <v>6</v>
      </c>
      <c r="E361" s="2" t="s">
        <v>322</v>
      </c>
      <c r="F361" s="1">
        <v>55.205646803312099</v>
      </c>
    </row>
    <row r="362" spans="1:6" ht="13" hidden="1">
      <c r="A362" s="2" t="s">
        <v>34</v>
      </c>
      <c r="B362" s="1" t="s">
        <v>367</v>
      </c>
      <c r="C362" s="1">
        <v>2019</v>
      </c>
      <c r="D362" s="2" t="s">
        <v>6</v>
      </c>
      <c r="E362" s="2" t="s">
        <v>322</v>
      </c>
      <c r="F362" s="1">
        <v>53.137103020913997</v>
      </c>
    </row>
    <row r="363" spans="1:6" ht="13" hidden="1">
      <c r="A363" s="2" t="s">
        <v>35</v>
      </c>
      <c r="B363" s="1" t="s">
        <v>368</v>
      </c>
      <c r="C363" s="1">
        <v>2019</v>
      </c>
      <c r="D363" s="2" t="s">
        <v>6</v>
      </c>
      <c r="E363" s="2" t="s">
        <v>322</v>
      </c>
      <c r="F363" s="1">
        <v>56.347746090156399</v>
      </c>
    </row>
    <row r="364" spans="1:6" ht="13" hidden="1">
      <c r="A364" s="2" t="s">
        <v>3</v>
      </c>
      <c r="B364" s="1" t="s">
        <v>336</v>
      </c>
      <c r="C364" s="1">
        <v>2019</v>
      </c>
      <c r="D364" s="2" t="s">
        <v>6</v>
      </c>
      <c r="E364" s="2" t="s">
        <v>322</v>
      </c>
      <c r="F364" s="1">
        <v>52.626825472344699</v>
      </c>
    </row>
    <row r="365" spans="1:6" ht="13" hidden="1">
      <c r="A365" s="2" t="s">
        <v>4</v>
      </c>
      <c r="B365" s="1" t="s">
        <v>337</v>
      </c>
      <c r="C365" s="1">
        <v>2020</v>
      </c>
      <c r="D365" s="2" t="s">
        <v>6</v>
      </c>
      <c r="E365" s="2" t="s">
        <v>322</v>
      </c>
      <c r="F365" s="1">
        <v>57.326892109500797</v>
      </c>
    </row>
    <row r="366" spans="1:6" ht="13" hidden="1">
      <c r="A366" s="2" t="s">
        <v>5</v>
      </c>
      <c r="B366" s="1" t="s">
        <v>338</v>
      </c>
      <c r="C366" s="1">
        <v>2020</v>
      </c>
      <c r="D366" s="2" t="s">
        <v>6</v>
      </c>
      <c r="E366" s="2" t="s">
        <v>322</v>
      </c>
      <c r="F366" s="1">
        <v>54.274145170965802</v>
      </c>
    </row>
    <row r="367" spans="1:6" ht="13" hidden="1">
      <c r="A367" s="2" t="s">
        <v>6</v>
      </c>
      <c r="B367" s="1" t="s">
        <v>339</v>
      </c>
      <c r="C367" s="1">
        <v>2020</v>
      </c>
      <c r="D367" s="2" t="s">
        <v>6</v>
      </c>
      <c r="E367" s="2" t="s">
        <v>322</v>
      </c>
      <c r="F367" s="1">
        <v>54.237288135593197</v>
      </c>
    </row>
    <row r="368" spans="1:6" ht="13" hidden="1">
      <c r="A368" s="2" t="s">
        <v>7</v>
      </c>
      <c r="B368" s="1" t="s">
        <v>340</v>
      </c>
      <c r="C368" s="1">
        <v>2020</v>
      </c>
      <c r="D368" s="2" t="s">
        <v>6</v>
      </c>
      <c r="E368" s="2" t="s">
        <v>322</v>
      </c>
      <c r="F368" s="1">
        <v>47.160883280757098</v>
      </c>
    </row>
    <row r="369" spans="1:6" ht="13" hidden="1">
      <c r="A369" s="2" t="s">
        <v>10</v>
      </c>
      <c r="B369" s="1" t="s">
        <v>343</v>
      </c>
      <c r="C369" s="1">
        <v>2020</v>
      </c>
      <c r="D369" s="2" t="s">
        <v>6</v>
      </c>
      <c r="E369" s="2" t="s">
        <v>322</v>
      </c>
      <c r="F369" s="1">
        <v>52.701325178389403</v>
      </c>
    </row>
    <row r="370" spans="1:6" ht="13" hidden="1">
      <c r="A370" s="2" t="s">
        <v>11</v>
      </c>
      <c r="B370" s="1" t="s">
        <v>344</v>
      </c>
      <c r="C370" s="1">
        <v>2020</v>
      </c>
      <c r="D370" s="2" t="s">
        <v>6</v>
      </c>
      <c r="E370" s="2" t="s">
        <v>322</v>
      </c>
      <c r="F370" s="1">
        <v>57.73573390296</v>
      </c>
    </row>
    <row r="371" spans="1:6" ht="13" hidden="1">
      <c r="A371" s="2" t="s">
        <v>12</v>
      </c>
      <c r="B371" s="1" t="s">
        <v>345</v>
      </c>
      <c r="C371" s="1">
        <v>2020</v>
      </c>
      <c r="D371" s="2" t="s">
        <v>6</v>
      </c>
      <c r="E371" s="2" t="s">
        <v>322</v>
      </c>
      <c r="F371" s="1">
        <v>50.190470693486503</v>
      </c>
    </row>
    <row r="372" spans="1:6" ht="13" hidden="1">
      <c r="A372" s="2" t="s">
        <v>8</v>
      </c>
      <c r="B372" s="1" t="s">
        <v>341</v>
      </c>
      <c r="C372" s="1">
        <v>2020</v>
      </c>
      <c r="D372" s="2" t="s">
        <v>6</v>
      </c>
      <c r="E372" s="2" t="s">
        <v>322</v>
      </c>
      <c r="F372" s="1">
        <v>53.702229299363097</v>
      </c>
    </row>
    <row r="373" spans="1:6" ht="13" hidden="1">
      <c r="A373" s="2" t="s">
        <v>9</v>
      </c>
      <c r="B373" s="1" t="s">
        <v>342</v>
      </c>
      <c r="C373" s="1">
        <v>2020</v>
      </c>
      <c r="D373" s="2" t="s">
        <v>6</v>
      </c>
      <c r="E373" s="2" t="s">
        <v>322</v>
      </c>
      <c r="F373" s="1">
        <v>53.004484304932703</v>
      </c>
    </row>
    <row r="374" spans="1:6" ht="13" hidden="1">
      <c r="A374" s="2" t="s">
        <v>13</v>
      </c>
      <c r="B374" s="1" t="s">
        <v>346</v>
      </c>
      <c r="C374" s="1">
        <v>2020</v>
      </c>
      <c r="D374" s="2" t="s">
        <v>6</v>
      </c>
      <c r="E374" s="2" t="s">
        <v>322</v>
      </c>
      <c r="F374" s="1">
        <v>57.948717948717999</v>
      </c>
    </row>
    <row r="375" spans="1:6" ht="13">
      <c r="A375" s="2" t="s">
        <v>14</v>
      </c>
      <c r="B375" s="1" t="s">
        <v>347</v>
      </c>
      <c r="C375" s="1">
        <v>2020</v>
      </c>
      <c r="D375" s="2" t="s">
        <v>6</v>
      </c>
      <c r="E375" s="2" t="s">
        <v>322</v>
      </c>
      <c r="F375" s="1">
        <v>53.625826228565998</v>
      </c>
    </row>
    <row r="376" spans="1:6" ht="13" hidden="1">
      <c r="A376" s="2" t="s">
        <v>15</v>
      </c>
      <c r="B376" s="1" t="s">
        <v>348</v>
      </c>
      <c r="C376" s="1">
        <v>2020</v>
      </c>
      <c r="D376" s="2" t="s">
        <v>6</v>
      </c>
      <c r="E376" s="2" t="s">
        <v>322</v>
      </c>
      <c r="F376" s="1">
        <v>57.394366197183103</v>
      </c>
    </row>
    <row r="377" spans="1:6" ht="13" hidden="1">
      <c r="A377" s="2" t="s">
        <v>16</v>
      </c>
      <c r="B377" s="1" t="s">
        <v>349</v>
      </c>
      <c r="C377" s="1">
        <v>2020</v>
      </c>
      <c r="D377" s="2" t="s">
        <v>6</v>
      </c>
      <c r="E377" s="2" t="s">
        <v>322</v>
      </c>
      <c r="F377" s="1">
        <v>61.581656527842803</v>
      </c>
    </row>
    <row r="378" spans="1:6" ht="13" hidden="1">
      <c r="A378" s="2" t="s">
        <v>17</v>
      </c>
      <c r="B378" s="1" t="s">
        <v>350</v>
      </c>
      <c r="C378" s="1">
        <v>2020</v>
      </c>
      <c r="D378" s="2" t="s">
        <v>6</v>
      </c>
      <c r="E378" s="2" t="s">
        <v>322</v>
      </c>
      <c r="F378" s="1">
        <v>50.200664267921397</v>
      </c>
    </row>
    <row r="379" spans="1:6" ht="13" hidden="1">
      <c r="A379" s="2" t="s">
        <v>18</v>
      </c>
      <c r="B379" s="1" t="s">
        <v>351</v>
      </c>
      <c r="C379" s="1">
        <v>2020</v>
      </c>
      <c r="D379" s="2" t="s">
        <v>6</v>
      </c>
      <c r="E379" s="2" t="s">
        <v>322</v>
      </c>
      <c r="F379" s="1">
        <v>57.980797450840598</v>
      </c>
    </row>
    <row r="380" spans="1:6" ht="13" hidden="1">
      <c r="A380" s="2" t="s">
        <v>19</v>
      </c>
      <c r="B380" s="1" t="s">
        <v>352</v>
      </c>
      <c r="C380" s="1">
        <v>2020</v>
      </c>
      <c r="D380" s="2" t="s">
        <v>6</v>
      </c>
      <c r="E380" s="2" t="s">
        <v>322</v>
      </c>
      <c r="F380" s="1">
        <v>56.707712248865803</v>
      </c>
    </row>
    <row r="381" spans="1:6" ht="13" hidden="1">
      <c r="A381" s="2" t="s">
        <v>20</v>
      </c>
      <c r="B381" s="1" t="s">
        <v>353</v>
      </c>
      <c r="C381" s="1">
        <v>2020</v>
      </c>
      <c r="D381" s="2" t="s">
        <v>6</v>
      </c>
      <c r="E381" s="2" t="s">
        <v>322</v>
      </c>
      <c r="F381" s="1">
        <v>54.674457429048402</v>
      </c>
    </row>
    <row r="382" spans="1:6" ht="13" hidden="1">
      <c r="A382" s="2" t="s">
        <v>21</v>
      </c>
      <c r="B382" s="1" t="s">
        <v>354</v>
      </c>
      <c r="C382" s="1">
        <v>2020</v>
      </c>
      <c r="D382" s="2" t="s">
        <v>6</v>
      </c>
      <c r="E382" s="2" t="s">
        <v>322</v>
      </c>
      <c r="F382" s="1">
        <v>59.843290891283097</v>
      </c>
    </row>
    <row r="383" spans="1:6" ht="13" hidden="1">
      <c r="A383" s="2" t="s">
        <v>22</v>
      </c>
      <c r="B383" s="1" t="s">
        <v>355</v>
      </c>
      <c r="C383" s="1">
        <v>2020</v>
      </c>
      <c r="D383" s="2" t="s">
        <v>6</v>
      </c>
      <c r="E383" s="2" t="s">
        <v>322</v>
      </c>
      <c r="F383" s="1">
        <v>50.352925654726597</v>
      </c>
    </row>
    <row r="384" spans="1:6" ht="13" hidden="1">
      <c r="A384" s="2" t="s">
        <v>23</v>
      </c>
      <c r="B384" s="1" t="s">
        <v>356</v>
      </c>
      <c r="C384" s="1">
        <v>2020</v>
      </c>
      <c r="D384" s="2" t="s">
        <v>6</v>
      </c>
      <c r="E384" s="2" t="s">
        <v>322</v>
      </c>
      <c r="F384" s="1">
        <v>55.514296323802398</v>
      </c>
    </row>
    <row r="385" spans="1:6" ht="13" hidden="1">
      <c r="A385" s="2" t="s">
        <v>24</v>
      </c>
      <c r="B385" s="1" t="s">
        <v>357</v>
      </c>
      <c r="C385" s="1">
        <v>2020</v>
      </c>
      <c r="D385" s="2" t="s">
        <v>6</v>
      </c>
      <c r="E385" s="2" t="s">
        <v>322</v>
      </c>
      <c r="F385" s="1">
        <v>57.412283823215397</v>
      </c>
    </row>
    <row r="386" spans="1:6" ht="13" hidden="1">
      <c r="A386" s="2" t="s">
        <v>25</v>
      </c>
      <c r="B386" s="1" t="s">
        <v>358</v>
      </c>
      <c r="C386" s="1">
        <v>2020</v>
      </c>
      <c r="D386" s="2" t="s">
        <v>6</v>
      </c>
      <c r="E386" s="2" t="s">
        <v>322</v>
      </c>
      <c r="F386" s="1">
        <v>53.446843853820603</v>
      </c>
    </row>
    <row r="387" spans="1:6" ht="13" hidden="1">
      <c r="A387" s="2" t="s">
        <v>26</v>
      </c>
      <c r="B387" s="1" t="s">
        <v>359</v>
      </c>
      <c r="C387" s="1">
        <v>2020</v>
      </c>
      <c r="D387" s="2" t="s">
        <v>6</v>
      </c>
      <c r="E387" s="2" t="s">
        <v>322</v>
      </c>
      <c r="F387" s="1">
        <v>54.984260230849898</v>
      </c>
    </row>
    <row r="388" spans="1:6" ht="13" hidden="1">
      <c r="A388" s="2" t="s">
        <v>27</v>
      </c>
      <c r="B388" s="1" t="s">
        <v>360</v>
      </c>
      <c r="C388" s="1">
        <v>2020</v>
      </c>
      <c r="D388" s="2" t="s">
        <v>6</v>
      </c>
      <c r="E388" s="2" t="s">
        <v>322</v>
      </c>
      <c r="F388" s="1">
        <v>53.597339782345799</v>
      </c>
    </row>
    <row r="389" spans="1:6" ht="13" hidden="1">
      <c r="A389" s="2" t="s">
        <v>28</v>
      </c>
      <c r="B389" s="1" t="s">
        <v>361</v>
      </c>
      <c r="C389" s="1">
        <v>2020</v>
      </c>
      <c r="D389" s="2" t="s">
        <v>6</v>
      </c>
      <c r="E389" s="2" t="s">
        <v>322</v>
      </c>
      <c r="F389" s="1">
        <v>48.212867355043699</v>
      </c>
    </row>
    <row r="390" spans="1:6" ht="13" hidden="1">
      <c r="A390" s="2" t="s">
        <v>29</v>
      </c>
      <c r="B390" s="1" t="s">
        <v>362</v>
      </c>
      <c r="C390" s="1">
        <v>2020</v>
      </c>
      <c r="D390" s="2" t="s">
        <v>6</v>
      </c>
      <c r="E390" s="2" t="s">
        <v>322</v>
      </c>
      <c r="F390" s="1">
        <v>52.044609665427501</v>
      </c>
    </row>
    <row r="391" spans="1:6" ht="13" hidden="1">
      <c r="A391" s="2" t="s">
        <v>30</v>
      </c>
      <c r="B391" s="1" t="s">
        <v>363</v>
      </c>
      <c r="C391" s="1">
        <v>2020</v>
      </c>
      <c r="D391" s="2" t="s">
        <v>6</v>
      </c>
      <c r="E391" s="2" t="s">
        <v>322</v>
      </c>
      <c r="F391" s="1">
        <v>50.264239577216699</v>
      </c>
    </row>
    <row r="392" spans="1:6" ht="13">
      <c r="A392" s="2" t="s">
        <v>31</v>
      </c>
      <c r="B392" s="1" t="s">
        <v>364</v>
      </c>
      <c r="C392" s="1">
        <v>2020</v>
      </c>
      <c r="D392" s="2" t="s">
        <v>6</v>
      </c>
      <c r="E392" s="2" t="s">
        <v>322</v>
      </c>
      <c r="F392" s="1">
        <v>59.242032730404802</v>
      </c>
    </row>
    <row r="393" spans="1:6" ht="13" hidden="1">
      <c r="A393" s="2" t="s">
        <v>32</v>
      </c>
      <c r="B393" s="1" t="s">
        <v>365</v>
      </c>
      <c r="C393" s="1">
        <v>2020</v>
      </c>
      <c r="D393" s="2" t="s">
        <v>6</v>
      </c>
      <c r="E393" s="2" t="s">
        <v>322</v>
      </c>
      <c r="F393" s="1">
        <v>53.373015873015902</v>
      </c>
    </row>
    <row r="394" spans="1:6" ht="13" hidden="1">
      <c r="A394" s="2" t="s">
        <v>33</v>
      </c>
      <c r="B394" s="1" t="s">
        <v>366</v>
      </c>
      <c r="C394" s="1">
        <v>2020</v>
      </c>
      <c r="D394" s="2" t="s">
        <v>6</v>
      </c>
      <c r="E394" s="2" t="s">
        <v>322</v>
      </c>
      <c r="F394" s="1">
        <v>54.470312715250003</v>
      </c>
    </row>
    <row r="395" spans="1:6" ht="13" hidden="1">
      <c r="A395" s="2" t="s">
        <v>34</v>
      </c>
      <c r="B395" s="1" t="s">
        <v>367</v>
      </c>
      <c r="C395" s="1">
        <v>2020</v>
      </c>
      <c r="D395" s="2" t="s">
        <v>6</v>
      </c>
      <c r="E395" s="2" t="s">
        <v>322</v>
      </c>
      <c r="F395" s="1">
        <v>54.105691056910601</v>
      </c>
    </row>
    <row r="396" spans="1:6" ht="13" hidden="1">
      <c r="A396" s="2" t="s">
        <v>35</v>
      </c>
      <c r="B396" s="1" t="s">
        <v>368</v>
      </c>
      <c r="C396" s="1">
        <v>2020</v>
      </c>
      <c r="D396" s="2" t="s">
        <v>6</v>
      </c>
      <c r="E396" s="2" t="s">
        <v>322</v>
      </c>
      <c r="F396" s="1">
        <v>56.195701874714203</v>
      </c>
    </row>
    <row r="397" spans="1:6" ht="13" hidden="1">
      <c r="A397" s="2" t="s">
        <v>3</v>
      </c>
      <c r="B397" s="1" t="s">
        <v>336</v>
      </c>
      <c r="C397" s="1">
        <v>2020</v>
      </c>
      <c r="D397" s="2" t="s">
        <v>6</v>
      </c>
      <c r="E397" s="2" t="s">
        <v>322</v>
      </c>
      <c r="F397" s="1">
        <v>53.480726761694399</v>
      </c>
    </row>
    <row r="398" spans="1:6" ht="13" hidden="1">
      <c r="A398" s="2" t="s">
        <v>4</v>
      </c>
      <c r="B398" s="1" t="s">
        <v>337</v>
      </c>
      <c r="C398" s="1">
        <v>2021</v>
      </c>
      <c r="D398" s="2" t="s">
        <v>6</v>
      </c>
      <c r="E398" s="2" t="s">
        <v>322</v>
      </c>
      <c r="F398" s="1">
        <v>53.318665199853299</v>
      </c>
    </row>
    <row r="399" spans="1:6" ht="13" hidden="1">
      <c r="A399" s="2" t="s">
        <v>5</v>
      </c>
      <c r="B399" s="1" t="s">
        <v>338</v>
      </c>
      <c r="C399" s="1">
        <v>2021</v>
      </c>
      <c r="D399" s="2" t="s">
        <v>6</v>
      </c>
      <c r="E399" s="2" t="s">
        <v>322</v>
      </c>
      <c r="F399" s="1">
        <v>56.1864539339903</v>
      </c>
    </row>
    <row r="400" spans="1:6" ht="13" hidden="1">
      <c r="A400" s="2" t="s">
        <v>6</v>
      </c>
      <c r="B400" s="1" t="s">
        <v>339</v>
      </c>
      <c r="C400" s="1">
        <v>2021</v>
      </c>
      <c r="D400" s="2" t="s">
        <v>6</v>
      </c>
      <c r="E400" s="2" t="s">
        <v>322</v>
      </c>
      <c r="F400" s="1">
        <v>61.232349165596901</v>
      </c>
    </row>
    <row r="401" spans="1:6" ht="13" hidden="1">
      <c r="A401" s="2" t="s">
        <v>7</v>
      </c>
      <c r="B401" s="1" t="s">
        <v>340</v>
      </c>
      <c r="C401" s="1">
        <v>2021</v>
      </c>
      <c r="D401" s="2" t="s">
        <v>6</v>
      </c>
      <c r="E401" s="2" t="s">
        <v>322</v>
      </c>
      <c r="F401" s="1">
        <v>52.161785216178501</v>
      </c>
    </row>
    <row r="402" spans="1:6" ht="13" hidden="1">
      <c r="A402" s="2" t="s">
        <v>10</v>
      </c>
      <c r="B402" s="1" t="s">
        <v>343</v>
      </c>
      <c r="C402" s="1">
        <v>2021</v>
      </c>
      <c r="D402" s="2" t="s">
        <v>6</v>
      </c>
      <c r="E402" s="2" t="s">
        <v>322</v>
      </c>
      <c r="F402" s="1">
        <v>52.575250836120397</v>
      </c>
    </row>
    <row r="403" spans="1:6" ht="13" hidden="1">
      <c r="A403" s="2" t="s">
        <v>11</v>
      </c>
      <c r="B403" s="1" t="s">
        <v>344</v>
      </c>
      <c r="C403" s="1">
        <v>2021</v>
      </c>
      <c r="D403" s="2" t="s">
        <v>6</v>
      </c>
      <c r="E403" s="2" t="s">
        <v>322</v>
      </c>
      <c r="F403" s="1">
        <v>57.1930384799617</v>
      </c>
    </row>
    <row r="404" spans="1:6" ht="13" hidden="1">
      <c r="A404" s="2" t="s">
        <v>12</v>
      </c>
      <c r="B404" s="1" t="s">
        <v>345</v>
      </c>
      <c r="C404" s="1">
        <v>2021</v>
      </c>
      <c r="D404" s="2" t="s">
        <v>6</v>
      </c>
      <c r="E404" s="2" t="s">
        <v>322</v>
      </c>
      <c r="F404" s="1">
        <v>50.953808716812198</v>
      </c>
    </row>
    <row r="405" spans="1:6" ht="13" hidden="1">
      <c r="A405" s="2" t="s">
        <v>8</v>
      </c>
      <c r="B405" s="1" t="s">
        <v>341</v>
      </c>
      <c r="C405" s="1">
        <v>2021</v>
      </c>
      <c r="D405" s="2" t="s">
        <v>6</v>
      </c>
      <c r="E405" s="2" t="s">
        <v>322</v>
      </c>
      <c r="F405" s="1">
        <v>52.553792653770898</v>
      </c>
    </row>
    <row r="406" spans="1:6" ht="13" hidden="1">
      <c r="A406" s="2" t="s">
        <v>9</v>
      </c>
      <c r="B406" s="1" t="s">
        <v>342</v>
      </c>
      <c r="C406" s="1">
        <v>2021</v>
      </c>
      <c r="D406" s="2" t="s">
        <v>6</v>
      </c>
      <c r="E406" s="2" t="s">
        <v>322</v>
      </c>
      <c r="F406" s="1">
        <v>51.344086021505397</v>
      </c>
    </row>
    <row r="407" spans="1:6" ht="13" hidden="1">
      <c r="A407" s="2" t="s">
        <v>13</v>
      </c>
      <c r="B407" s="1" t="s">
        <v>346</v>
      </c>
      <c r="C407" s="1">
        <v>2021</v>
      </c>
      <c r="D407" s="2" t="s">
        <v>6</v>
      </c>
      <c r="E407" s="2" t="s">
        <v>322</v>
      </c>
      <c r="F407" s="1">
        <v>57.4109720885467</v>
      </c>
    </row>
    <row r="408" spans="1:6" ht="13">
      <c r="A408" s="2" t="s">
        <v>14</v>
      </c>
      <c r="B408" s="1" t="s">
        <v>347</v>
      </c>
      <c r="C408" s="1">
        <v>2021</v>
      </c>
      <c r="D408" s="2" t="s">
        <v>6</v>
      </c>
      <c r="E408" s="2" t="s">
        <v>322</v>
      </c>
      <c r="F408" s="1">
        <v>55.684780429115698</v>
      </c>
    </row>
    <row r="409" spans="1:6" ht="13" hidden="1">
      <c r="A409" s="2" t="s">
        <v>15</v>
      </c>
      <c r="B409" s="1" t="s">
        <v>348</v>
      </c>
      <c r="C409" s="1">
        <v>2021</v>
      </c>
      <c r="D409" s="2" t="s">
        <v>6</v>
      </c>
      <c r="E409" s="2" t="s">
        <v>322</v>
      </c>
      <c r="F409" s="1">
        <v>57.285928893339999</v>
      </c>
    </row>
    <row r="410" spans="1:6" ht="13" hidden="1">
      <c r="A410" s="2" t="s">
        <v>16</v>
      </c>
      <c r="B410" s="1" t="s">
        <v>349</v>
      </c>
      <c r="C410" s="1">
        <v>2021</v>
      </c>
      <c r="D410" s="2" t="s">
        <v>6</v>
      </c>
      <c r="E410" s="2" t="s">
        <v>322</v>
      </c>
      <c r="F410" s="1">
        <v>61.669349275695602</v>
      </c>
    </row>
    <row r="411" spans="1:6" ht="13" hidden="1">
      <c r="A411" s="2" t="s">
        <v>17</v>
      </c>
      <c r="B411" s="1" t="s">
        <v>350</v>
      </c>
      <c r="C411" s="1">
        <v>2021</v>
      </c>
      <c r="D411" s="2" t="s">
        <v>6</v>
      </c>
      <c r="E411" s="2" t="s">
        <v>322</v>
      </c>
      <c r="F411" s="1">
        <v>51.120351120351103</v>
      </c>
    </row>
    <row r="412" spans="1:6" ht="13" hidden="1">
      <c r="A412" s="2" t="s">
        <v>18</v>
      </c>
      <c r="B412" s="1" t="s">
        <v>351</v>
      </c>
      <c r="C412" s="1">
        <v>2021</v>
      </c>
      <c r="D412" s="2" t="s">
        <v>6</v>
      </c>
      <c r="E412" s="2" t="s">
        <v>322</v>
      </c>
      <c r="F412" s="1">
        <v>58.004099888184903</v>
      </c>
    </row>
    <row r="413" spans="1:6" ht="13" hidden="1">
      <c r="A413" s="2" t="s">
        <v>19</v>
      </c>
      <c r="B413" s="1" t="s">
        <v>352</v>
      </c>
      <c r="C413" s="1">
        <v>2021</v>
      </c>
      <c r="D413" s="2" t="s">
        <v>6</v>
      </c>
      <c r="E413" s="2" t="s">
        <v>322</v>
      </c>
      <c r="F413" s="1">
        <v>58.115553044215297</v>
      </c>
    </row>
    <row r="414" spans="1:6" ht="13" hidden="1">
      <c r="A414" s="2" t="s">
        <v>20</v>
      </c>
      <c r="B414" s="1" t="s">
        <v>353</v>
      </c>
      <c r="C414" s="1">
        <v>2021</v>
      </c>
      <c r="D414" s="2" t="s">
        <v>6</v>
      </c>
      <c r="E414" s="2" t="s">
        <v>322</v>
      </c>
      <c r="F414" s="1">
        <v>55.245579567779998</v>
      </c>
    </row>
    <row r="415" spans="1:6" ht="13" hidden="1">
      <c r="A415" s="2" t="s">
        <v>21</v>
      </c>
      <c r="B415" s="1" t="s">
        <v>354</v>
      </c>
      <c r="C415" s="1">
        <v>2021</v>
      </c>
      <c r="D415" s="2" t="s">
        <v>6</v>
      </c>
      <c r="E415" s="2" t="s">
        <v>322</v>
      </c>
      <c r="F415" s="1">
        <v>60.874200426439202</v>
      </c>
    </row>
    <row r="416" spans="1:6" ht="13" hidden="1">
      <c r="A416" s="2" t="s">
        <v>22</v>
      </c>
      <c r="B416" s="1" t="s">
        <v>355</v>
      </c>
      <c r="C416" s="1">
        <v>2021</v>
      </c>
      <c r="D416" s="2" t="s">
        <v>6</v>
      </c>
      <c r="E416" s="2" t="s">
        <v>322</v>
      </c>
      <c r="F416" s="1">
        <v>52.810054541143003</v>
      </c>
    </row>
    <row r="417" spans="1:6" ht="13" hidden="1">
      <c r="A417" s="2" t="s">
        <v>23</v>
      </c>
      <c r="B417" s="1" t="s">
        <v>356</v>
      </c>
      <c r="C417" s="1">
        <v>2021</v>
      </c>
      <c r="D417" s="2" t="s">
        <v>6</v>
      </c>
      <c r="E417" s="2" t="s">
        <v>322</v>
      </c>
      <c r="F417" s="1">
        <v>57.436650752846099</v>
      </c>
    </row>
    <row r="418" spans="1:6" ht="13" hidden="1">
      <c r="A418" s="2" t="s">
        <v>24</v>
      </c>
      <c r="B418" s="1" t="s">
        <v>357</v>
      </c>
      <c r="C418" s="1">
        <v>2021</v>
      </c>
      <c r="D418" s="2" t="s">
        <v>6</v>
      </c>
      <c r="E418" s="2" t="s">
        <v>322</v>
      </c>
      <c r="F418" s="1">
        <v>57.868540477236103</v>
      </c>
    </row>
    <row r="419" spans="1:6" ht="13" hidden="1">
      <c r="A419" s="2" t="s">
        <v>25</v>
      </c>
      <c r="B419" s="1" t="s">
        <v>358</v>
      </c>
      <c r="C419" s="1">
        <v>2021</v>
      </c>
      <c r="D419" s="2" t="s">
        <v>6</v>
      </c>
      <c r="E419" s="2" t="s">
        <v>322</v>
      </c>
      <c r="F419" s="1">
        <v>55.361412543682199</v>
      </c>
    </row>
    <row r="420" spans="1:6" ht="13" hidden="1">
      <c r="A420" s="2" t="s">
        <v>26</v>
      </c>
      <c r="B420" s="1" t="s">
        <v>359</v>
      </c>
      <c r="C420" s="1">
        <v>2021</v>
      </c>
      <c r="D420" s="2" t="s">
        <v>6</v>
      </c>
      <c r="E420" s="2" t="s">
        <v>322</v>
      </c>
      <c r="F420" s="1">
        <v>46.2890625</v>
      </c>
    </row>
    <row r="421" spans="1:6" ht="13" hidden="1">
      <c r="A421" s="2" t="s">
        <v>27</v>
      </c>
      <c r="B421" s="1" t="s">
        <v>360</v>
      </c>
      <c r="C421" s="1">
        <v>2021</v>
      </c>
      <c r="D421" s="2" t="s">
        <v>6</v>
      </c>
      <c r="E421" s="2" t="s">
        <v>322</v>
      </c>
      <c r="F421" s="1">
        <v>54.707454707454701</v>
      </c>
    </row>
    <row r="422" spans="1:6" ht="13" hidden="1">
      <c r="A422" s="2" t="s">
        <v>28</v>
      </c>
      <c r="B422" s="1" t="s">
        <v>361</v>
      </c>
      <c r="C422" s="1">
        <v>2021</v>
      </c>
      <c r="D422" s="2" t="s">
        <v>6</v>
      </c>
      <c r="E422" s="2" t="s">
        <v>322</v>
      </c>
      <c r="F422" s="1">
        <v>48.775055679287298</v>
      </c>
    </row>
    <row r="423" spans="1:6" ht="13" hidden="1">
      <c r="A423" s="2" t="s">
        <v>29</v>
      </c>
      <c r="B423" s="1" t="s">
        <v>362</v>
      </c>
      <c r="C423" s="1">
        <v>2021</v>
      </c>
      <c r="D423" s="2" t="s">
        <v>6</v>
      </c>
      <c r="E423" s="2" t="s">
        <v>322</v>
      </c>
      <c r="F423" s="1">
        <v>53.8179148311307</v>
      </c>
    </row>
    <row r="424" spans="1:6" ht="13" hidden="1">
      <c r="A424" s="2" t="s">
        <v>30</v>
      </c>
      <c r="B424" s="1" t="s">
        <v>363</v>
      </c>
      <c r="C424" s="1">
        <v>2021</v>
      </c>
      <c r="D424" s="2" t="s">
        <v>6</v>
      </c>
      <c r="E424" s="2" t="s">
        <v>322</v>
      </c>
      <c r="F424" s="1">
        <v>52.598844957796501</v>
      </c>
    </row>
    <row r="425" spans="1:6" ht="13">
      <c r="A425" s="2" t="s">
        <v>31</v>
      </c>
      <c r="B425" s="1" t="s">
        <v>364</v>
      </c>
      <c r="C425" s="1">
        <v>2021</v>
      </c>
      <c r="D425" s="2" t="s">
        <v>6</v>
      </c>
      <c r="E425" s="2" t="s">
        <v>322</v>
      </c>
      <c r="F425" s="1">
        <v>58.777700831024902</v>
      </c>
    </row>
    <row r="426" spans="1:6" ht="13" hidden="1">
      <c r="A426" s="2" t="s">
        <v>32</v>
      </c>
      <c r="B426" s="1" t="s">
        <v>365</v>
      </c>
      <c r="C426" s="1">
        <v>2021</v>
      </c>
      <c r="D426" s="2" t="s">
        <v>6</v>
      </c>
      <c r="E426" s="2" t="s">
        <v>322</v>
      </c>
      <c r="F426" s="1">
        <v>53.308823529411796</v>
      </c>
    </row>
    <row r="427" spans="1:6" ht="13" hidden="1">
      <c r="A427" s="2" t="s">
        <v>33</v>
      </c>
      <c r="B427" s="1" t="s">
        <v>366</v>
      </c>
      <c r="C427" s="1">
        <v>2021</v>
      </c>
      <c r="D427" s="2" t="s">
        <v>6</v>
      </c>
      <c r="E427" s="2" t="s">
        <v>322</v>
      </c>
      <c r="F427" s="1">
        <v>55.927733087168697</v>
      </c>
    </row>
    <row r="428" spans="1:6" ht="13" hidden="1">
      <c r="A428" s="2" t="s">
        <v>34</v>
      </c>
      <c r="B428" s="1" t="s">
        <v>367</v>
      </c>
      <c r="C428" s="1">
        <v>2021</v>
      </c>
      <c r="D428" s="2" t="s">
        <v>6</v>
      </c>
      <c r="E428" s="2" t="s">
        <v>322</v>
      </c>
      <c r="F428" s="1">
        <v>56.062449310624501</v>
      </c>
    </row>
    <row r="429" spans="1:6" ht="13" hidden="1">
      <c r="A429" s="2" t="s">
        <v>35</v>
      </c>
      <c r="B429" s="1" t="s">
        <v>368</v>
      </c>
      <c r="C429" s="1">
        <v>2021</v>
      </c>
      <c r="D429" s="2" t="s">
        <v>6</v>
      </c>
      <c r="E429" s="2" t="s">
        <v>322</v>
      </c>
      <c r="F429" s="1">
        <v>57.142857142857103</v>
      </c>
    </row>
    <row r="430" spans="1:6" ht="13" hidden="1">
      <c r="A430" s="2" t="s">
        <v>3</v>
      </c>
      <c r="B430" s="1" t="s">
        <v>336</v>
      </c>
      <c r="C430" s="1">
        <v>2021</v>
      </c>
      <c r="D430" s="2" t="s">
        <v>6</v>
      </c>
      <c r="E430" s="2" t="s">
        <v>322</v>
      </c>
      <c r="F430" s="1">
        <v>54.2068965517241</v>
      </c>
    </row>
  </sheetData>
  <autoFilter ref="A1:F430" xr:uid="{00000000-0009-0000-0000-000037000000}">
    <filterColumn colId="1">
      <filters>
        <filter val="TAM"/>
        <filter val="GTO"/>
      </filters>
    </filterColumn>
  </autoFilter>
  <pageMargins left="0.7" right="0.7" top="0.75" bottom="0.75" header="0.3" footer="0.3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sheetPr filterMode="1">
    <outlinePr summaryBelow="0" summaryRight="0"/>
  </sheetPr>
  <dimension ref="A1:F430"/>
  <sheetViews>
    <sheetView workbookViewId="0"/>
  </sheetViews>
  <sheetFormatPr baseColWidth="10" defaultColWidth="12.6640625" defaultRowHeight="15.75" customHeight="1"/>
  <sheetData>
    <row r="1" spans="1:6" ht="13">
      <c r="A1" s="1" t="s">
        <v>1</v>
      </c>
      <c r="B1" s="1" t="s">
        <v>334</v>
      </c>
      <c r="C1" s="1" t="s">
        <v>0</v>
      </c>
      <c r="D1" s="1" t="s">
        <v>37</v>
      </c>
      <c r="E1" s="1" t="s">
        <v>39</v>
      </c>
      <c r="F1" s="1" t="s">
        <v>335</v>
      </c>
    </row>
    <row r="2" spans="1:6" ht="13" hidden="1">
      <c r="A2" s="2" t="s">
        <v>4</v>
      </c>
      <c r="B2" s="1" t="s">
        <v>337</v>
      </c>
      <c r="C2" s="1">
        <v>2009</v>
      </c>
      <c r="D2" s="2" t="s">
        <v>6</v>
      </c>
      <c r="E2" s="2" t="s">
        <v>325</v>
      </c>
      <c r="F2" s="1">
        <v>51.681154171194002</v>
      </c>
    </row>
    <row r="3" spans="1:6" ht="13" hidden="1">
      <c r="A3" s="2" t="s">
        <v>5</v>
      </c>
      <c r="B3" s="1" t="s">
        <v>338</v>
      </c>
      <c r="C3" s="1">
        <v>2009</v>
      </c>
      <c r="D3" s="2" t="s">
        <v>6</v>
      </c>
      <c r="E3" s="2" t="s">
        <v>325</v>
      </c>
      <c r="F3" s="1">
        <v>49.658320395950298</v>
      </c>
    </row>
    <row r="4" spans="1:6" ht="13" hidden="1">
      <c r="A4" s="2" t="s">
        <v>6</v>
      </c>
      <c r="B4" s="1" t="s">
        <v>339</v>
      </c>
      <c r="C4" s="1">
        <v>2009</v>
      </c>
      <c r="D4" s="2" t="s">
        <v>6</v>
      </c>
      <c r="E4" s="2" t="s">
        <v>325</v>
      </c>
      <c r="F4" s="1">
        <v>50.784326383061099</v>
      </c>
    </row>
    <row r="5" spans="1:6" ht="13" hidden="1">
      <c r="A5" s="2" t="s">
        <v>7</v>
      </c>
      <c r="B5" s="1" t="s">
        <v>340</v>
      </c>
      <c r="C5" s="1">
        <v>2009</v>
      </c>
      <c r="D5" s="2" t="s">
        <v>6</v>
      </c>
      <c r="E5" s="2" t="s">
        <v>325</v>
      </c>
      <c r="F5" s="1">
        <v>50.031172069825402</v>
      </c>
    </row>
    <row r="6" spans="1:6" ht="13" hidden="1">
      <c r="A6" s="2" t="s">
        <v>10</v>
      </c>
      <c r="B6" s="1" t="s">
        <v>343</v>
      </c>
      <c r="C6" s="1">
        <v>2009</v>
      </c>
      <c r="D6" s="2" t="s">
        <v>6</v>
      </c>
      <c r="E6" s="2" t="s">
        <v>325</v>
      </c>
      <c r="F6" s="1">
        <v>49.160096515898999</v>
      </c>
    </row>
    <row r="7" spans="1:6" ht="13" hidden="1">
      <c r="A7" s="2" t="s">
        <v>11</v>
      </c>
      <c r="B7" s="1" t="s">
        <v>344</v>
      </c>
      <c r="C7" s="1">
        <v>2009</v>
      </c>
      <c r="D7" s="2" t="s">
        <v>6</v>
      </c>
      <c r="E7" s="2" t="s">
        <v>325</v>
      </c>
      <c r="F7" s="1">
        <v>48.685573759293199</v>
      </c>
    </row>
    <row r="8" spans="1:6" ht="13" hidden="1">
      <c r="A8" s="2" t="s">
        <v>8</v>
      </c>
      <c r="B8" s="1" t="s">
        <v>341</v>
      </c>
      <c r="C8" s="1">
        <v>2009</v>
      </c>
      <c r="D8" s="2" t="s">
        <v>6</v>
      </c>
      <c r="E8" s="2" t="s">
        <v>325</v>
      </c>
      <c r="F8" s="1">
        <v>46.439876642167199</v>
      </c>
    </row>
    <row r="9" spans="1:6" ht="13" hidden="1">
      <c r="A9" s="2" t="s">
        <v>9</v>
      </c>
      <c r="B9" s="1" t="s">
        <v>342</v>
      </c>
      <c r="C9" s="1">
        <v>2009</v>
      </c>
      <c r="D9" s="2" t="s">
        <v>6</v>
      </c>
      <c r="E9" s="2" t="s">
        <v>325</v>
      </c>
      <c r="F9" s="1">
        <v>50.6092700148047</v>
      </c>
    </row>
    <row r="10" spans="1:6" ht="13" hidden="1">
      <c r="A10" s="2" t="s">
        <v>12</v>
      </c>
      <c r="B10" s="1" t="s">
        <v>345</v>
      </c>
      <c r="C10" s="1">
        <v>2009</v>
      </c>
      <c r="D10" s="2" t="s">
        <v>6</v>
      </c>
      <c r="E10" s="2" t="s">
        <v>325</v>
      </c>
      <c r="F10" s="1">
        <v>49.731439923478803</v>
      </c>
    </row>
    <row r="11" spans="1:6" ht="13" hidden="1">
      <c r="A11" s="2" t="s">
        <v>13</v>
      </c>
      <c r="B11" s="1" t="s">
        <v>346</v>
      </c>
      <c r="C11" s="1">
        <v>2009</v>
      </c>
      <c r="D11" s="2" t="s">
        <v>6</v>
      </c>
      <c r="E11" s="2" t="s">
        <v>325</v>
      </c>
      <c r="F11" s="1">
        <v>49.615340120314698</v>
      </c>
    </row>
    <row r="12" spans="1:6" ht="13">
      <c r="A12" s="2" t="s">
        <v>14</v>
      </c>
      <c r="B12" s="1" t="s">
        <v>347</v>
      </c>
      <c r="C12" s="1">
        <v>2009</v>
      </c>
      <c r="D12" s="2" t="s">
        <v>6</v>
      </c>
      <c r="E12" s="2" t="s">
        <v>325</v>
      </c>
      <c r="F12" s="1">
        <v>51.772194224844199</v>
      </c>
    </row>
    <row r="13" spans="1:6" ht="13" hidden="1">
      <c r="A13" s="2" t="s">
        <v>15</v>
      </c>
      <c r="B13" s="1" t="s">
        <v>348</v>
      </c>
      <c r="C13" s="1">
        <v>2009</v>
      </c>
      <c r="D13" s="2" t="s">
        <v>6</v>
      </c>
      <c r="E13" s="2" t="s">
        <v>325</v>
      </c>
      <c r="F13" s="1">
        <v>54.192825112107599</v>
      </c>
    </row>
    <row r="14" spans="1:6" ht="13" hidden="1">
      <c r="A14" s="2" t="s">
        <v>16</v>
      </c>
      <c r="B14" s="1" t="s">
        <v>349</v>
      </c>
      <c r="C14" s="1">
        <v>2009</v>
      </c>
      <c r="D14" s="2" t="s">
        <v>6</v>
      </c>
      <c r="E14" s="2" t="s">
        <v>325</v>
      </c>
      <c r="F14" s="1">
        <v>53.097418679254702</v>
      </c>
    </row>
    <row r="15" spans="1:6" ht="13" hidden="1">
      <c r="A15" s="2" t="s">
        <v>17</v>
      </c>
      <c r="B15" s="1" t="s">
        <v>350</v>
      </c>
      <c r="C15" s="1">
        <v>2009</v>
      </c>
      <c r="D15" s="2" t="s">
        <v>6</v>
      </c>
      <c r="E15" s="2" t="s">
        <v>325</v>
      </c>
      <c r="F15" s="1">
        <v>49.790350306634501</v>
      </c>
    </row>
    <row r="16" spans="1:6" ht="13" hidden="1">
      <c r="A16" s="2" t="s">
        <v>18</v>
      </c>
      <c r="B16" s="1" t="s">
        <v>351</v>
      </c>
      <c r="C16" s="1">
        <v>2009</v>
      </c>
      <c r="D16" s="2" t="s">
        <v>6</v>
      </c>
      <c r="E16" s="2" t="s">
        <v>325</v>
      </c>
      <c r="F16" s="1">
        <v>50.582136361683503</v>
      </c>
    </row>
    <row r="17" spans="1:6" ht="13" hidden="1">
      <c r="A17" s="2" t="s">
        <v>19</v>
      </c>
      <c r="B17" s="1" t="s">
        <v>352</v>
      </c>
      <c r="C17" s="1">
        <v>2009</v>
      </c>
      <c r="D17" s="2" t="s">
        <v>6</v>
      </c>
      <c r="E17" s="2" t="s">
        <v>325</v>
      </c>
      <c r="F17" s="1">
        <v>51.573595049705801</v>
      </c>
    </row>
    <row r="18" spans="1:6" ht="13" hidden="1">
      <c r="A18" s="2" t="s">
        <v>20</v>
      </c>
      <c r="B18" s="1" t="s">
        <v>353</v>
      </c>
      <c r="C18" s="1">
        <v>2009</v>
      </c>
      <c r="D18" s="2" t="s">
        <v>6</v>
      </c>
      <c r="E18" s="2" t="s">
        <v>325</v>
      </c>
      <c r="F18" s="1">
        <v>51.184771033013803</v>
      </c>
    </row>
    <row r="19" spans="1:6" ht="13" hidden="1">
      <c r="A19" s="2" t="s">
        <v>21</v>
      </c>
      <c r="B19" s="1" t="s">
        <v>354</v>
      </c>
      <c r="C19" s="1">
        <v>2009</v>
      </c>
      <c r="D19" s="2" t="s">
        <v>6</v>
      </c>
      <c r="E19" s="2" t="s">
        <v>325</v>
      </c>
      <c r="F19" s="1">
        <v>51.974970668752398</v>
      </c>
    </row>
    <row r="20" spans="1:6" ht="13" hidden="1">
      <c r="A20" s="2" t="s">
        <v>22</v>
      </c>
      <c r="B20" s="1" t="s">
        <v>355</v>
      </c>
      <c r="C20" s="1">
        <v>2009</v>
      </c>
      <c r="D20" s="2" t="s">
        <v>6</v>
      </c>
      <c r="E20" s="2" t="s">
        <v>325</v>
      </c>
      <c r="F20" s="1">
        <v>47.813019567719699</v>
      </c>
    </row>
    <row r="21" spans="1:6" ht="13" hidden="1">
      <c r="A21" s="2" t="s">
        <v>23</v>
      </c>
      <c r="B21" s="1" t="s">
        <v>356</v>
      </c>
      <c r="C21" s="1">
        <v>2009</v>
      </c>
      <c r="D21" s="2" t="s">
        <v>6</v>
      </c>
      <c r="E21" s="2" t="s">
        <v>325</v>
      </c>
      <c r="F21" s="1">
        <v>50.552104296088899</v>
      </c>
    </row>
    <row r="22" spans="1:6" ht="13" hidden="1">
      <c r="A22" s="2" t="s">
        <v>24</v>
      </c>
      <c r="B22" s="1" t="s">
        <v>357</v>
      </c>
      <c r="C22" s="1">
        <v>2009</v>
      </c>
      <c r="D22" s="2" t="s">
        <v>6</v>
      </c>
      <c r="E22" s="2" t="s">
        <v>325</v>
      </c>
      <c r="F22" s="1">
        <v>50.400602315148902</v>
      </c>
    </row>
    <row r="23" spans="1:6" ht="13" hidden="1">
      <c r="A23" s="2" t="s">
        <v>25</v>
      </c>
      <c r="B23" s="1" t="s">
        <v>358</v>
      </c>
      <c r="C23" s="1">
        <v>2009</v>
      </c>
      <c r="D23" s="2" t="s">
        <v>6</v>
      </c>
      <c r="E23" s="2" t="s">
        <v>325</v>
      </c>
      <c r="F23" s="1">
        <v>49.459345597528397</v>
      </c>
    </row>
    <row r="24" spans="1:6" ht="13" hidden="1">
      <c r="A24" s="2" t="s">
        <v>26</v>
      </c>
      <c r="B24" s="1" t="s">
        <v>359</v>
      </c>
      <c r="C24" s="1">
        <v>2009</v>
      </c>
      <c r="D24" s="2" t="s">
        <v>6</v>
      </c>
      <c r="E24" s="2" t="s">
        <v>325</v>
      </c>
      <c r="F24" s="1">
        <v>49.129209590243399</v>
      </c>
    </row>
    <row r="25" spans="1:6" ht="13" hidden="1">
      <c r="A25" s="2" t="s">
        <v>27</v>
      </c>
      <c r="B25" s="1" t="s">
        <v>360</v>
      </c>
      <c r="C25" s="1">
        <v>2009</v>
      </c>
      <c r="D25" s="2" t="s">
        <v>6</v>
      </c>
      <c r="E25" s="2" t="s">
        <v>325</v>
      </c>
      <c r="F25" s="1">
        <v>50.804122957710398</v>
      </c>
    </row>
    <row r="26" spans="1:6" ht="13" hidden="1">
      <c r="A26" s="2" t="s">
        <v>28</v>
      </c>
      <c r="B26" s="1" t="s">
        <v>361</v>
      </c>
      <c r="C26" s="1">
        <v>2009</v>
      </c>
      <c r="D26" s="2" t="s">
        <v>6</v>
      </c>
      <c r="E26" s="2" t="s">
        <v>325</v>
      </c>
      <c r="F26" s="1">
        <v>49.332517451952498</v>
      </c>
    </row>
    <row r="27" spans="1:6" ht="13" hidden="1">
      <c r="A27" s="2" t="s">
        <v>29</v>
      </c>
      <c r="B27" s="1" t="s">
        <v>362</v>
      </c>
      <c r="C27" s="1">
        <v>2009</v>
      </c>
      <c r="D27" s="2" t="s">
        <v>6</v>
      </c>
      <c r="E27" s="2" t="s">
        <v>325</v>
      </c>
      <c r="F27" s="1">
        <v>48.281120044358197</v>
      </c>
    </row>
    <row r="28" spans="1:6" ht="13" hidden="1">
      <c r="A28" s="2" t="s">
        <v>30</v>
      </c>
      <c r="B28" s="1" t="s">
        <v>363</v>
      </c>
      <c r="C28" s="1">
        <v>2009</v>
      </c>
      <c r="D28" s="2" t="s">
        <v>6</v>
      </c>
      <c r="E28" s="2" t="s">
        <v>325</v>
      </c>
      <c r="F28" s="1">
        <v>49.393132991497403</v>
      </c>
    </row>
    <row r="29" spans="1:6" ht="13">
      <c r="A29" s="2" t="s">
        <v>31</v>
      </c>
      <c r="B29" s="1" t="s">
        <v>364</v>
      </c>
      <c r="C29" s="1">
        <v>2009</v>
      </c>
      <c r="D29" s="2" t="s">
        <v>6</v>
      </c>
      <c r="E29" s="2" t="s">
        <v>325</v>
      </c>
      <c r="F29" s="1">
        <v>48.796422912461203</v>
      </c>
    </row>
    <row r="30" spans="1:6" ht="13" hidden="1">
      <c r="A30" s="2" t="s">
        <v>32</v>
      </c>
      <c r="B30" s="1" t="s">
        <v>365</v>
      </c>
      <c r="C30" s="1">
        <v>2009</v>
      </c>
      <c r="D30" s="2" t="s">
        <v>6</v>
      </c>
      <c r="E30" s="2" t="s">
        <v>325</v>
      </c>
      <c r="F30" s="1">
        <v>53.5028155018218</v>
      </c>
    </row>
    <row r="31" spans="1:6" ht="13" hidden="1">
      <c r="A31" s="2" t="s">
        <v>33</v>
      </c>
      <c r="B31" s="1" t="s">
        <v>366</v>
      </c>
      <c r="C31" s="1">
        <v>2009</v>
      </c>
      <c r="D31" s="2" t="s">
        <v>6</v>
      </c>
      <c r="E31" s="2" t="s">
        <v>325</v>
      </c>
      <c r="F31" s="1">
        <v>48.8999979054229</v>
      </c>
    </row>
    <row r="32" spans="1:6" ht="13" hidden="1">
      <c r="A32" s="2" t="s">
        <v>34</v>
      </c>
      <c r="B32" s="1" t="s">
        <v>367</v>
      </c>
      <c r="C32" s="1">
        <v>2009</v>
      </c>
      <c r="D32" s="2" t="s">
        <v>6</v>
      </c>
      <c r="E32" s="2" t="s">
        <v>325</v>
      </c>
      <c r="F32" s="1">
        <v>48.807722510582103</v>
      </c>
    </row>
    <row r="33" spans="1:6" ht="13" hidden="1">
      <c r="A33" s="2" t="s">
        <v>35</v>
      </c>
      <c r="B33" s="1" t="s">
        <v>368</v>
      </c>
      <c r="C33" s="1">
        <v>2009</v>
      </c>
      <c r="D33" s="2" t="s">
        <v>6</v>
      </c>
      <c r="E33" s="2" t="s">
        <v>325</v>
      </c>
      <c r="F33" s="1">
        <v>52.053366687512998</v>
      </c>
    </row>
    <row r="34" spans="1:6" ht="13" hidden="1">
      <c r="A34" s="2" t="s">
        <v>3</v>
      </c>
      <c r="B34" s="1" t="s">
        <v>336</v>
      </c>
      <c r="C34" s="1">
        <v>2009</v>
      </c>
      <c r="D34" s="2" t="s">
        <v>6</v>
      </c>
      <c r="E34" s="2" t="s">
        <v>325</v>
      </c>
      <c r="F34" s="1">
        <v>49.9164648229956</v>
      </c>
    </row>
    <row r="35" spans="1:6" ht="13" hidden="1">
      <c r="A35" s="2" t="s">
        <v>4</v>
      </c>
      <c r="B35" s="1" t="s">
        <v>337</v>
      </c>
      <c r="C35" s="1">
        <v>2010</v>
      </c>
      <c r="D35" s="2" t="s">
        <v>6</v>
      </c>
      <c r="E35" s="2" t="s">
        <v>325</v>
      </c>
      <c r="F35" s="1">
        <v>51.109408693678397</v>
      </c>
    </row>
    <row r="36" spans="1:6" ht="13" hidden="1">
      <c r="A36" s="2" t="s">
        <v>5</v>
      </c>
      <c r="B36" s="1" t="s">
        <v>338</v>
      </c>
      <c r="C36" s="1">
        <v>2010</v>
      </c>
      <c r="D36" s="2" t="s">
        <v>6</v>
      </c>
      <c r="E36" s="2" t="s">
        <v>325</v>
      </c>
      <c r="F36" s="1">
        <v>49.9121287439432</v>
      </c>
    </row>
    <row r="37" spans="1:6" ht="13" hidden="1">
      <c r="A37" s="2" t="s">
        <v>6</v>
      </c>
      <c r="B37" s="1" t="s">
        <v>339</v>
      </c>
      <c r="C37" s="1">
        <v>2010</v>
      </c>
      <c r="D37" s="2" t="s">
        <v>6</v>
      </c>
      <c r="E37" s="2" t="s">
        <v>325</v>
      </c>
      <c r="F37" s="1">
        <v>49.830424862798303</v>
      </c>
    </row>
    <row r="38" spans="1:6" ht="13" hidden="1">
      <c r="A38" s="2" t="s">
        <v>7</v>
      </c>
      <c r="B38" s="1" t="s">
        <v>340</v>
      </c>
      <c r="C38" s="1">
        <v>2010</v>
      </c>
      <c r="D38" s="2" t="s">
        <v>6</v>
      </c>
      <c r="E38" s="2" t="s">
        <v>325</v>
      </c>
      <c r="F38" s="1">
        <v>49.040557288773002</v>
      </c>
    </row>
    <row r="39" spans="1:6" ht="13" hidden="1">
      <c r="A39" s="2" t="s">
        <v>10</v>
      </c>
      <c r="B39" s="1" t="s">
        <v>343</v>
      </c>
      <c r="C39" s="1">
        <v>2010</v>
      </c>
      <c r="D39" s="2" t="s">
        <v>6</v>
      </c>
      <c r="E39" s="2" t="s">
        <v>325</v>
      </c>
      <c r="F39" s="1">
        <v>48.1144675040142</v>
      </c>
    </row>
    <row r="40" spans="1:6" ht="13" hidden="1">
      <c r="A40" s="2" t="s">
        <v>11</v>
      </c>
      <c r="B40" s="1" t="s">
        <v>344</v>
      </c>
      <c r="C40" s="1">
        <v>2010</v>
      </c>
      <c r="D40" s="2" t="s">
        <v>6</v>
      </c>
      <c r="E40" s="2" t="s">
        <v>325</v>
      </c>
      <c r="F40" s="1">
        <v>48.110394712764901</v>
      </c>
    </row>
    <row r="41" spans="1:6" ht="13" hidden="1">
      <c r="A41" s="2" t="s">
        <v>8</v>
      </c>
      <c r="B41" s="1" t="s">
        <v>341</v>
      </c>
      <c r="C41" s="1">
        <v>2010</v>
      </c>
      <c r="D41" s="2" t="s">
        <v>6</v>
      </c>
      <c r="E41" s="2" t="s">
        <v>325</v>
      </c>
      <c r="F41" s="1">
        <v>46.425981560136698</v>
      </c>
    </row>
    <row r="42" spans="1:6" ht="13" hidden="1">
      <c r="A42" s="2" t="s">
        <v>9</v>
      </c>
      <c r="B42" s="1" t="s">
        <v>342</v>
      </c>
      <c r="C42" s="1">
        <v>2010</v>
      </c>
      <c r="D42" s="2" t="s">
        <v>6</v>
      </c>
      <c r="E42" s="2" t="s">
        <v>325</v>
      </c>
      <c r="F42" s="1">
        <v>50.627088011391599</v>
      </c>
    </row>
    <row r="43" spans="1:6" ht="13" hidden="1">
      <c r="A43" s="2" t="s">
        <v>12</v>
      </c>
      <c r="B43" s="1" t="s">
        <v>345</v>
      </c>
      <c r="C43" s="1">
        <v>2010</v>
      </c>
      <c r="D43" s="2" t="s">
        <v>6</v>
      </c>
      <c r="E43" s="2" t="s">
        <v>325</v>
      </c>
      <c r="F43" s="1">
        <v>49.591276615192299</v>
      </c>
    </row>
    <row r="44" spans="1:6" ht="13" hidden="1">
      <c r="A44" s="2" t="s">
        <v>13</v>
      </c>
      <c r="B44" s="1" t="s">
        <v>346</v>
      </c>
      <c r="C44" s="1">
        <v>2010</v>
      </c>
      <c r="D44" s="2" t="s">
        <v>6</v>
      </c>
      <c r="E44" s="2" t="s">
        <v>325</v>
      </c>
      <c r="F44" s="1">
        <v>49.009778267456298</v>
      </c>
    </row>
    <row r="45" spans="1:6" ht="13">
      <c r="A45" s="2" t="s">
        <v>14</v>
      </c>
      <c r="B45" s="1" t="s">
        <v>347</v>
      </c>
      <c r="C45" s="1">
        <v>2010</v>
      </c>
      <c r="D45" s="2" t="s">
        <v>6</v>
      </c>
      <c r="E45" s="2" t="s">
        <v>325</v>
      </c>
      <c r="F45" s="1">
        <v>51.0696132596685</v>
      </c>
    </row>
    <row r="46" spans="1:6" ht="13" hidden="1">
      <c r="A46" s="2" t="s">
        <v>15</v>
      </c>
      <c r="B46" s="1" t="s">
        <v>348</v>
      </c>
      <c r="C46" s="1">
        <v>2010</v>
      </c>
      <c r="D46" s="2" t="s">
        <v>6</v>
      </c>
      <c r="E46" s="2" t="s">
        <v>325</v>
      </c>
      <c r="F46" s="1">
        <v>53.3578536621796</v>
      </c>
    </row>
    <row r="47" spans="1:6" ht="13" hidden="1">
      <c r="A47" s="2" t="s">
        <v>16</v>
      </c>
      <c r="B47" s="1" t="s">
        <v>349</v>
      </c>
      <c r="C47" s="1">
        <v>2010</v>
      </c>
      <c r="D47" s="2" t="s">
        <v>6</v>
      </c>
      <c r="E47" s="2" t="s">
        <v>325</v>
      </c>
      <c r="F47" s="1">
        <v>52.280309706659999</v>
      </c>
    </row>
    <row r="48" spans="1:6" ht="13" hidden="1">
      <c r="A48" s="2" t="s">
        <v>17</v>
      </c>
      <c r="B48" s="1" t="s">
        <v>350</v>
      </c>
      <c r="C48" s="1">
        <v>2010</v>
      </c>
      <c r="D48" s="2" t="s">
        <v>6</v>
      </c>
      <c r="E48" s="2" t="s">
        <v>325</v>
      </c>
      <c r="F48" s="1">
        <v>49.6251129681904</v>
      </c>
    </row>
    <row r="49" spans="1:6" ht="13" hidden="1">
      <c r="A49" s="2" t="s">
        <v>18</v>
      </c>
      <c r="B49" s="1" t="s">
        <v>351</v>
      </c>
      <c r="C49" s="1">
        <v>2010</v>
      </c>
      <c r="D49" s="2" t="s">
        <v>6</v>
      </c>
      <c r="E49" s="2" t="s">
        <v>325</v>
      </c>
      <c r="F49" s="1">
        <v>50.429414831884003</v>
      </c>
    </row>
    <row r="50" spans="1:6" ht="13" hidden="1">
      <c r="A50" s="2" t="s">
        <v>19</v>
      </c>
      <c r="B50" s="1" t="s">
        <v>352</v>
      </c>
      <c r="C50" s="1">
        <v>2010</v>
      </c>
      <c r="D50" s="2" t="s">
        <v>6</v>
      </c>
      <c r="E50" s="2" t="s">
        <v>325</v>
      </c>
      <c r="F50" s="1">
        <v>49.874956623709203</v>
      </c>
    </row>
    <row r="51" spans="1:6" ht="13" hidden="1">
      <c r="A51" s="2" t="s">
        <v>20</v>
      </c>
      <c r="B51" s="1" t="s">
        <v>353</v>
      </c>
      <c r="C51" s="1">
        <v>2010</v>
      </c>
      <c r="D51" s="2" t="s">
        <v>6</v>
      </c>
      <c r="E51" s="2" t="s">
        <v>325</v>
      </c>
      <c r="F51" s="1">
        <v>51.072446377681104</v>
      </c>
    </row>
    <row r="52" spans="1:6" ht="13" hidden="1">
      <c r="A52" s="2" t="s">
        <v>21</v>
      </c>
      <c r="B52" s="1" t="s">
        <v>354</v>
      </c>
      <c r="C52" s="1">
        <v>2010</v>
      </c>
      <c r="D52" s="2" t="s">
        <v>6</v>
      </c>
      <c r="E52" s="2" t="s">
        <v>325</v>
      </c>
      <c r="F52" s="1">
        <v>51.318677607807402</v>
      </c>
    </row>
    <row r="53" spans="1:6" ht="13" hidden="1">
      <c r="A53" s="2" t="s">
        <v>22</v>
      </c>
      <c r="B53" s="1" t="s">
        <v>355</v>
      </c>
      <c r="C53" s="1">
        <v>2010</v>
      </c>
      <c r="D53" s="2" t="s">
        <v>6</v>
      </c>
      <c r="E53" s="2" t="s">
        <v>325</v>
      </c>
      <c r="F53" s="1">
        <v>48.071531408653499</v>
      </c>
    </row>
    <row r="54" spans="1:6" ht="13" hidden="1">
      <c r="A54" s="2" t="s">
        <v>23</v>
      </c>
      <c r="B54" s="1" t="s">
        <v>356</v>
      </c>
      <c r="C54" s="1">
        <v>2010</v>
      </c>
      <c r="D54" s="2" t="s">
        <v>6</v>
      </c>
      <c r="E54" s="2" t="s">
        <v>325</v>
      </c>
      <c r="F54" s="1">
        <v>50.024929938276898</v>
      </c>
    </row>
    <row r="55" spans="1:6" ht="13" hidden="1">
      <c r="A55" s="2" t="s">
        <v>24</v>
      </c>
      <c r="B55" s="1" t="s">
        <v>357</v>
      </c>
      <c r="C55" s="1">
        <v>2010</v>
      </c>
      <c r="D55" s="2" t="s">
        <v>6</v>
      </c>
      <c r="E55" s="2" t="s">
        <v>325</v>
      </c>
      <c r="F55" s="1">
        <v>50.535225292506802</v>
      </c>
    </row>
    <row r="56" spans="1:6" ht="13" hidden="1">
      <c r="A56" s="2" t="s">
        <v>25</v>
      </c>
      <c r="B56" s="1" t="s">
        <v>358</v>
      </c>
      <c r="C56" s="1">
        <v>2010</v>
      </c>
      <c r="D56" s="2" t="s">
        <v>6</v>
      </c>
      <c r="E56" s="2" t="s">
        <v>325</v>
      </c>
      <c r="F56" s="1">
        <v>48.847956120840401</v>
      </c>
    </row>
    <row r="57" spans="1:6" ht="13" hidden="1">
      <c r="A57" s="2" t="s">
        <v>26</v>
      </c>
      <c r="B57" s="1" t="s">
        <v>359</v>
      </c>
      <c r="C57" s="1">
        <v>2010</v>
      </c>
      <c r="D57" s="2" t="s">
        <v>6</v>
      </c>
      <c r="E57" s="2" t="s">
        <v>325</v>
      </c>
      <c r="F57" s="1">
        <v>48.235737306935697</v>
      </c>
    </row>
    <row r="58" spans="1:6" ht="13" hidden="1">
      <c r="A58" s="2" t="s">
        <v>27</v>
      </c>
      <c r="B58" s="1" t="s">
        <v>360</v>
      </c>
      <c r="C58" s="1">
        <v>2010</v>
      </c>
      <c r="D58" s="2" t="s">
        <v>6</v>
      </c>
      <c r="E58" s="2" t="s">
        <v>325</v>
      </c>
      <c r="F58" s="1">
        <v>50.676449162243699</v>
      </c>
    </row>
    <row r="59" spans="1:6" ht="13" hidden="1">
      <c r="A59" s="2" t="s">
        <v>28</v>
      </c>
      <c r="B59" s="1" t="s">
        <v>361</v>
      </c>
      <c r="C59" s="1">
        <v>2010</v>
      </c>
      <c r="D59" s="2" t="s">
        <v>6</v>
      </c>
      <c r="E59" s="2" t="s">
        <v>325</v>
      </c>
      <c r="F59" s="1">
        <v>48.765774010210997</v>
      </c>
    </row>
    <row r="60" spans="1:6" ht="13" hidden="1">
      <c r="A60" s="2" t="s">
        <v>29</v>
      </c>
      <c r="B60" s="1" t="s">
        <v>362</v>
      </c>
      <c r="C60" s="1">
        <v>2010</v>
      </c>
      <c r="D60" s="2" t="s">
        <v>6</v>
      </c>
      <c r="E60" s="2" t="s">
        <v>325</v>
      </c>
      <c r="F60" s="1">
        <v>47.930229266912001</v>
      </c>
    </row>
    <row r="61" spans="1:6" ht="13" hidden="1">
      <c r="A61" s="2" t="s">
        <v>30</v>
      </c>
      <c r="B61" s="1" t="s">
        <v>363</v>
      </c>
      <c r="C61" s="1">
        <v>2010</v>
      </c>
      <c r="D61" s="2" t="s">
        <v>6</v>
      </c>
      <c r="E61" s="2" t="s">
        <v>325</v>
      </c>
      <c r="F61" s="1">
        <v>48.865331513631901</v>
      </c>
    </row>
    <row r="62" spans="1:6" ht="13">
      <c r="A62" s="2" t="s">
        <v>31</v>
      </c>
      <c r="B62" s="1" t="s">
        <v>364</v>
      </c>
      <c r="C62" s="1">
        <v>2010</v>
      </c>
      <c r="D62" s="2" t="s">
        <v>6</v>
      </c>
      <c r="E62" s="2" t="s">
        <v>325</v>
      </c>
      <c r="F62" s="1">
        <v>48.012625550016203</v>
      </c>
    </row>
    <row r="63" spans="1:6" ht="13" hidden="1">
      <c r="A63" s="2" t="s">
        <v>32</v>
      </c>
      <c r="B63" s="1" t="s">
        <v>365</v>
      </c>
      <c r="C63" s="1">
        <v>2010</v>
      </c>
      <c r="D63" s="2" t="s">
        <v>6</v>
      </c>
      <c r="E63" s="2" t="s">
        <v>325</v>
      </c>
      <c r="F63" s="1">
        <v>52.743250732325201</v>
      </c>
    </row>
    <row r="64" spans="1:6" ht="13" hidden="1">
      <c r="A64" s="2" t="s">
        <v>33</v>
      </c>
      <c r="B64" s="1" t="s">
        <v>366</v>
      </c>
      <c r="C64" s="1">
        <v>2010</v>
      </c>
      <c r="D64" s="2" t="s">
        <v>6</v>
      </c>
      <c r="E64" s="2" t="s">
        <v>325</v>
      </c>
      <c r="F64" s="1">
        <v>48.8443708389036</v>
      </c>
    </row>
    <row r="65" spans="1:6" ht="13" hidden="1">
      <c r="A65" s="2" t="s">
        <v>34</v>
      </c>
      <c r="B65" s="1" t="s">
        <v>367</v>
      </c>
      <c r="C65" s="1">
        <v>2010</v>
      </c>
      <c r="D65" s="2" t="s">
        <v>6</v>
      </c>
      <c r="E65" s="2" t="s">
        <v>325</v>
      </c>
      <c r="F65" s="1">
        <v>48.538087882228098</v>
      </c>
    </row>
    <row r="66" spans="1:6" ht="13" hidden="1">
      <c r="A66" s="2" t="s">
        <v>35</v>
      </c>
      <c r="B66" s="1" t="s">
        <v>368</v>
      </c>
      <c r="C66" s="1">
        <v>2010</v>
      </c>
      <c r="D66" s="2" t="s">
        <v>6</v>
      </c>
      <c r="E66" s="2" t="s">
        <v>325</v>
      </c>
      <c r="F66" s="1">
        <v>50.903479068652402</v>
      </c>
    </row>
    <row r="67" spans="1:6" ht="13" hidden="1">
      <c r="A67" s="2" t="s">
        <v>3</v>
      </c>
      <c r="B67" s="1" t="s">
        <v>336</v>
      </c>
      <c r="C67" s="1">
        <v>2010</v>
      </c>
      <c r="D67" s="2" t="s">
        <v>6</v>
      </c>
      <c r="E67" s="2" t="s">
        <v>325</v>
      </c>
      <c r="F67" s="1">
        <v>49.586706227858599</v>
      </c>
    </row>
    <row r="68" spans="1:6" ht="13" hidden="1">
      <c r="A68" s="2" t="s">
        <v>4</v>
      </c>
      <c r="B68" s="1" t="s">
        <v>337</v>
      </c>
      <c r="C68" s="1">
        <v>2011</v>
      </c>
      <c r="D68" s="2" t="s">
        <v>6</v>
      </c>
      <c r="E68" s="2" t="s">
        <v>325</v>
      </c>
      <c r="F68" s="1">
        <v>50.087358546353798</v>
      </c>
    </row>
    <row r="69" spans="1:6" ht="13" hidden="1">
      <c r="A69" s="2" t="s">
        <v>5</v>
      </c>
      <c r="B69" s="1" t="s">
        <v>338</v>
      </c>
      <c r="C69" s="1">
        <v>2011</v>
      </c>
      <c r="D69" s="2" t="s">
        <v>6</v>
      </c>
      <c r="E69" s="2" t="s">
        <v>325</v>
      </c>
      <c r="F69" s="1">
        <v>49.680386295700202</v>
      </c>
    </row>
    <row r="70" spans="1:6" ht="13" hidden="1">
      <c r="A70" s="2" t="s">
        <v>6</v>
      </c>
      <c r="B70" s="1" t="s">
        <v>339</v>
      </c>
      <c r="C70" s="1">
        <v>2011</v>
      </c>
      <c r="D70" s="2" t="s">
        <v>6</v>
      </c>
      <c r="E70" s="2" t="s">
        <v>325</v>
      </c>
      <c r="F70" s="1">
        <v>49.552155771905397</v>
      </c>
    </row>
    <row r="71" spans="1:6" ht="13" hidden="1">
      <c r="A71" s="2" t="s">
        <v>7</v>
      </c>
      <c r="B71" s="1" t="s">
        <v>340</v>
      </c>
      <c r="C71" s="1">
        <v>2011</v>
      </c>
      <c r="D71" s="2" t="s">
        <v>6</v>
      </c>
      <c r="E71" s="2" t="s">
        <v>325</v>
      </c>
      <c r="F71" s="1">
        <v>48.811852345082997</v>
      </c>
    </row>
    <row r="72" spans="1:6" ht="13" hidden="1">
      <c r="A72" s="2" t="s">
        <v>10</v>
      </c>
      <c r="B72" s="1" t="s">
        <v>343</v>
      </c>
      <c r="C72" s="1">
        <v>2011</v>
      </c>
      <c r="D72" s="2" t="s">
        <v>6</v>
      </c>
      <c r="E72" s="2" t="s">
        <v>325</v>
      </c>
      <c r="F72" s="1">
        <v>48.544227353463597</v>
      </c>
    </row>
    <row r="73" spans="1:6" ht="13" hidden="1">
      <c r="A73" s="2" t="s">
        <v>11</v>
      </c>
      <c r="B73" s="1" t="s">
        <v>344</v>
      </c>
      <c r="C73" s="1">
        <v>2011</v>
      </c>
      <c r="D73" s="2" t="s">
        <v>6</v>
      </c>
      <c r="E73" s="2" t="s">
        <v>325</v>
      </c>
      <c r="F73" s="1">
        <v>47.712025122861398</v>
      </c>
    </row>
    <row r="74" spans="1:6" ht="13" hidden="1">
      <c r="A74" s="2" t="s">
        <v>8</v>
      </c>
      <c r="B74" s="1" t="s">
        <v>341</v>
      </c>
      <c r="C74" s="1">
        <v>2011</v>
      </c>
      <c r="D74" s="2" t="s">
        <v>6</v>
      </c>
      <c r="E74" s="2" t="s">
        <v>325</v>
      </c>
      <c r="F74" s="1">
        <v>46.437494507150099</v>
      </c>
    </row>
    <row r="75" spans="1:6" ht="13" hidden="1">
      <c r="A75" s="2" t="s">
        <v>9</v>
      </c>
      <c r="B75" s="1" t="s">
        <v>342</v>
      </c>
      <c r="C75" s="1">
        <v>2011</v>
      </c>
      <c r="D75" s="2" t="s">
        <v>6</v>
      </c>
      <c r="E75" s="2" t="s">
        <v>325</v>
      </c>
      <c r="F75" s="1">
        <v>50.729735405291898</v>
      </c>
    </row>
    <row r="76" spans="1:6" ht="13" hidden="1">
      <c r="A76" s="2" t="s">
        <v>12</v>
      </c>
      <c r="B76" s="1" t="s">
        <v>345</v>
      </c>
      <c r="C76" s="1">
        <v>2011</v>
      </c>
      <c r="D76" s="2" t="s">
        <v>6</v>
      </c>
      <c r="E76" s="2" t="s">
        <v>325</v>
      </c>
      <c r="F76" s="1">
        <v>49.380937649806498</v>
      </c>
    </row>
    <row r="77" spans="1:6" ht="13" hidden="1">
      <c r="A77" s="2" t="s">
        <v>13</v>
      </c>
      <c r="B77" s="1" t="s">
        <v>346</v>
      </c>
      <c r="C77" s="1">
        <v>2011</v>
      </c>
      <c r="D77" s="2" t="s">
        <v>6</v>
      </c>
      <c r="E77" s="2" t="s">
        <v>325</v>
      </c>
      <c r="F77" s="1">
        <v>48.9667994687915</v>
      </c>
    </row>
    <row r="78" spans="1:6" ht="13">
      <c r="A78" s="2" t="s">
        <v>14</v>
      </c>
      <c r="B78" s="1" t="s">
        <v>347</v>
      </c>
      <c r="C78" s="1">
        <v>2011</v>
      </c>
      <c r="D78" s="2" t="s">
        <v>6</v>
      </c>
      <c r="E78" s="2" t="s">
        <v>325</v>
      </c>
      <c r="F78" s="1">
        <v>50.131463628396098</v>
      </c>
    </row>
    <row r="79" spans="1:6" ht="13" hidden="1">
      <c r="A79" s="2" t="s">
        <v>15</v>
      </c>
      <c r="B79" s="1" t="s">
        <v>348</v>
      </c>
      <c r="C79" s="1">
        <v>2011</v>
      </c>
      <c r="D79" s="2" t="s">
        <v>6</v>
      </c>
      <c r="E79" s="2" t="s">
        <v>325</v>
      </c>
      <c r="F79" s="1">
        <v>52.275731485120197</v>
      </c>
    </row>
    <row r="80" spans="1:6" ht="13" hidden="1">
      <c r="A80" s="2" t="s">
        <v>16</v>
      </c>
      <c r="B80" s="1" t="s">
        <v>349</v>
      </c>
      <c r="C80" s="1">
        <v>2011</v>
      </c>
      <c r="D80" s="2" t="s">
        <v>6</v>
      </c>
      <c r="E80" s="2" t="s">
        <v>325</v>
      </c>
      <c r="F80" s="1">
        <v>51.971283633451002</v>
      </c>
    </row>
    <row r="81" spans="1:6" ht="13" hidden="1">
      <c r="A81" s="2" t="s">
        <v>17</v>
      </c>
      <c r="B81" s="1" t="s">
        <v>350</v>
      </c>
      <c r="C81" s="1">
        <v>2011</v>
      </c>
      <c r="D81" s="2" t="s">
        <v>6</v>
      </c>
      <c r="E81" s="2" t="s">
        <v>325</v>
      </c>
      <c r="F81" s="1">
        <v>49.7145705440999</v>
      </c>
    </row>
    <row r="82" spans="1:6" ht="13" hidden="1">
      <c r="A82" s="2" t="s">
        <v>18</v>
      </c>
      <c r="B82" s="1" t="s">
        <v>351</v>
      </c>
      <c r="C82" s="1">
        <v>2011</v>
      </c>
      <c r="D82" s="2" t="s">
        <v>6</v>
      </c>
      <c r="E82" s="2" t="s">
        <v>325</v>
      </c>
      <c r="F82" s="1">
        <v>50.609616977387503</v>
      </c>
    </row>
    <row r="83" spans="1:6" ht="13" hidden="1">
      <c r="A83" s="2" t="s">
        <v>19</v>
      </c>
      <c r="B83" s="1" t="s">
        <v>352</v>
      </c>
      <c r="C83" s="1">
        <v>2011</v>
      </c>
      <c r="D83" s="2" t="s">
        <v>6</v>
      </c>
      <c r="E83" s="2" t="s">
        <v>325</v>
      </c>
      <c r="F83" s="1">
        <v>49.944012797074997</v>
      </c>
    </row>
    <row r="84" spans="1:6" ht="13" hidden="1">
      <c r="A84" s="2" t="s">
        <v>20</v>
      </c>
      <c r="B84" s="1" t="s">
        <v>353</v>
      </c>
      <c r="C84" s="1">
        <v>2011</v>
      </c>
      <c r="D84" s="2" t="s">
        <v>6</v>
      </c>
      <c r="E84" s="2" t="s">
        <v>325</v>
      </c>
      <c r="F84" s="1">
        <v>50.811459704042299</v>
      </c>
    </row>
    <row r="85" spans="1:6" ht="13" hidden="1">
      <c r="A85" s="2" t="s">
        <v>21</v>
      </c>
      <c r="B85" s="1" t="s">
        <v>354</v>
      </c>
      <c r="C85" s="1">
        <v>2011</v>
      </c>
      <c r="D85" s="2" t="s">
        <v>6</v>
      </c>
      <c r="E85" s="2" t="s">
        <v>325</v>
      </c>
      <c r="F85" s="1">
        <v>50.750900724146497</v>
      </c>
    </row>
    <row r="86" spans="1:6" ht="13" hidden="1">
      <c r="A86" s="2" t="s">
        <v>22</v>
      </c>
      <c r="B86" s="1" t="s">
        <v>355</v>
      </c>
      <c r="C86" s="1">
        <v>2011</v>
      </c>
      <c r="D86" s="2" t="s">
        <v>6</v>
      </c>
      <c r="E86" s="2" t="s">
        <v>325</v>
      </c>
      <c r="F86" s="1">
        <v>47.203074870556797</v>
      </c>
    </row>
    <row r="87" spans="1:6" ht="13" hidden="1">
      <c r="A87" s="2" t="s">
        <v>23</v>
      </c>
      <c r="B87" s="1" t="s">
        <v>356</v>
      </c>
      <c r="C87" s="1">
        <v>2011</v>
      </c>
      <c r="D87" s="2" t="s">
        <v>6</v>
      </c>
      <c r="E87" s="2" t="s">
        <v>325</v>
      </c>
      <c r="F87" s="1">
        <v>50.133825721642502</v>
      </c>
    </row>
    <row r="88" spans="1:6" ht="13" hidden="1">
      <c r="A88" s="2" t="s">
        <v>24</v>
      </c>
      <c r="B88" s="1" t="s">
        <v>357</v>
      </c>
      <c r="C88" s="1">
        <v>2011</v>
      </c>
      <c r="D88" s="2" t="s">
        <v>6</v>
      </c>
      <c r="E88" s="2" t="s">
        <v>325</v>
      </c>
      <c r="F88" s="1">
        <v>50.200385843228197</v>
      </c>
    </row>
    <row r="89" spans="1:6" ht="13" hidden="1">
      <c r="A89" s="2" t="s">
        <v>25</v>
      </c>
      <c r="B89" s="1" t="s">
        <v>358</v>
      </c>
      <c r="C89" s="1">
        <v>2011</v>
      </c>
      <c r="D89" s="2" t="s">
        <v>6</v>
      </c>
      <c r="E89" s="2" t="s">
        <v>325</v>
      </c>
      <c r="F89" s="1">
        <v>48.384951739980302</v>
      </c>
    </row>
    <row r="90" spans="1:6" ht="13" hidden="1">
      <c r="A90" s="2" t="s">
        <v>26</v>
      </c>
      <c r="B90" s="1" t="s">
        <v>359</v>
      </c>
      <c r="C90" s="1">
        <v>2011</v>
      </c>
      <c r="D90" s="2" t="s">
        <v>6</v>
      </c>
      <c r="E90" s="2" t="s">
        <v>325</v>
      </c>
      <c r="F90" s="1">
        <v>47.686067734739403</v>
      </c>
    </row>
    <row r="91" spans="1:6" ht="13" hidden="1">
      <c r="A91" s="2" t="s">
        <v>27</v>
      </c>
      <c r="B91" s="1" t="s">
        <v>360</v>
      </c>
      <c r="C91" s="1">
        <v>2011</v>
      </c>
      <c r="D91" s="2" t="s">
        <v>6</v>
      </c>
      <c r="E91" s="2" t="s">
        <v>325</v>
      </c>
      <c r="F91" s="1">
        <v>50.157330623750397</v>
      </c>
    </row>
    <row r="92" spans="1:6" ht="13" hidden="1">
      <c r="A92" s="2" t="s">
        <v>28</v>
      </c>
      <c r="B92" s="1" t="s">
        <v>361</v>
      </c>
      <c r="C92" s="1">
        <v>2011</v>
      </c>
      <c r="D92" s="2" t="s">
        <v>6</v>
      </c>
      <c r="E92" s="2" t="s">
        <v>325</v>
      </c>
      <c r="F92" s="1">
        <v>49.016414520207398</v>
      </c>
    </row>
    <row r="93" spans="1:6" ht="13" hidden="1">
      <c r="A93" s="2" t="s">
        <v>29</v>
      </c>
      <c r="B93" s="1" t="s">
        <v>362</v>
      </c>
      <c r="C93" s="1">
        <v>2011</v>
      </c>
      <c r="D93" s="2" t="s">
        <v>6</v>
      </c>
      <c r="E93" s="2" t="s">
        <v>325</v>
      </c>
      <c r="F93" s="1">
        <v>48.2052962052962</v>
      </c>
    </row>
    <row r="94" spans="1:6" ht="13" hidden="1">
      <c r="A94" s="2" t="s">
        <v>30</v>
      </c>
      <c r="B94" s="1" t="s">
        <v>363</v>
      </c>
      <c r="C94" s="1">
        <v>2011</v>
      </c>
      <c r="D94" s="2" t="s">
        <v>6</v>
      </c>
      <c r="E94" s="2" t="s">
        <v>325</v>
      </c>
      <c r="F94" s="1">
        <v>48.567976020464201</v>
      </c>
    </row>
    <row r="95" spans="1:6" ht="13">
      <c r="A95" s="2" t="s">
        <v>31</v>
      </c>
      <c r="B95" s="1" t="s">
        <v>364</v>
      </c>
      <c r="C95" s="1">
        <v>2011</v>
      </c>
      <c r="D95" s="2" t="s">
        <v>6</v>
      </c>
      <c r="E95" s="2" t="s">
        <v>325</v>
      </c>
      <c r="F95" s="1">
        <v>47.0164341333547</v>
      </c>
    </row>
    <row r="96" spans="1:6" ht="13" hidden="1">
      <c r="A96" s="2" t="s">
        <v>32</v>
      </c>
      <c r="B96" s="1" t="s">
        <v>365</v>
      </c>
      <c r="C96" s="1">
        <v>2011</v>
      </c>
      <c r="D96" s="2" t="s">
        <v>6</v>
      </c>
      <c r="E96" s="2" t="s">
        <v>325</v>
      </c>
      <c r="F96" s="1">
        <v>52.669984657411199</v>
      </c>
    </row>
    <row r="97" spans="1:6" ht="13" hidden="1">
      <c r="A97" s="2" t="s">
        <v>33</v>
      </c>
      <c r="B97" s="1" t="s">
        <v>366</v>
      </c>
      <c r="C97" s="1">
        <v>2011</v>
      </c>
      <c r="D97" s="2" t="s">
        <v>6</v>
      </c>
      <c r="E97" s="2" t="s">
        <v>325</v>
      </c>
      <c r="F97" s="1">
        <v>48.012681671218303</v>
      </c>
    </row>
    <row r="98" spans="1:6" ht="13" hidden="1">
      <c r="A98" s="2" t="s">
        <v>34</v>
      </c>
      <c r="B98" s="1" t="s">
        <v>367</v>
      </c>
      <c r="C98" s="1">
        <v>2011</v>
      </c>
      <c r="D98" s="2" t="s">
        <v>6</v>
      </c>
      <c r="E98" s="2" t="s">
        <v>325</v>
      </c>
      <c r="F98" s="1">
        <v>48.533173678767803</v>
      </c>
    </row>
    <row r="99" spans="1:6" ht="13" hidden="1">
      <c r="A99" s="2" t="s">
        <v>35</v>
      </c>
      <c r="B99" s="1" t="s">
        <v>368</v>
      </c>
      <c r="C99" s="1">
        <v>2011</v>
      </c>
      <c r="D99" s="2" t="s">
        <v>6</v>
      </c>
      <c r="E99" s="2" t="s">
        <v>325</v>
      </c>
      <c r="F99" s="1">
        <v>50.483926719668197</v>
      </c>
    </row>
    <row r="100" spans="1:6" ht="13" hidden="1">
      <c r="A100" s="2" t="s">
        <v>3</v>
      </c>
      <c r="B100" s="1" t="s">
        <v>336</v>
      </c>
      <c r="C100" s="1">
        <v>2011</v>
      </c>
      <c r="D100" s="2" t="s">
        <v>6</v>
      </c>
      <c r="E100" s="2" t="s">
        <v>325</v>
      </c>
      <c r="F100" s="1">
        <v>49.326797746716402</v>
      </c>
    </row>
    <row r="101" spans="1:6" ht="13" hidden="1">
      <c r="A101" s="2" t="s">
        <v>4</v>
      </c>
      <c r="B101" s="1" t="s">
        <v>337</v>
      </c>
      <c r="C101" s="1">
        <v>2012</v>
      </c>
      <c r="D101" s="2" t="s">
        <v>6</v>
      </c>
      <c r="E101" s="2" t="s">
        <v>325</v>
      </c>
      <c r="F101" s="1">
        <v>49.776044287871201</v>
      </c>
    </row>
    <row r="102" spans="1:6" ht="13" hidden="1">
      <c r="A102" s="2" t="s">
        <v>5</v>
      </c>
      <c r="B102" s="1" t="s">
        <v>338</v>
      </c>
      <c r="C102" s="1">
        <v>2012</v>
      </c>
      <c r="D102" s="2" t="s">
        <v>6</v>
      </c>
      <c r="E102" s="2" t="s">
        <v>325</v>
      </c>
      <c r="F102" s="1">
        <v>49.7244899050961</v>
      </c>
    </row>
    <row r="103" spans="1:6" ht="13" hidden="1">
      <c r="A103" s="2" t="s">
        <v>6</v>
      </c>
      <c r="B103" s="1" t="s">
        <v>339</v>
      </c>
      <c r="C103" s="1">
        <v>2012</v>
      </c>
      <c r="D103" s="2" t="s">
        <v>6</v>
      </c>
      <c r="E103" s="2" t="s">
        <v>325</v>
      </c>
      <c r="F103" s="1">
        <v>49.062516885502802</v>
      </c>
    </row>
    <row r="104" spans="1:6" ht="13" hidden="1">
      <c r="A104" s="2" t="s">
        <v>7</v>
      </c>
      <c r="B104" s="1" t="s">
        <v>340</v>
      </c>
      <c r="C104" s="1">
        <v>2012</v>
      </c>
      <c r="D104" s="2" t="s">
        <v>6</v>
      </c>
      <c r="E104" s="2" t="s">
        <v>325</v>
      </c>
      <c r="F104" s="1">
        <v>48.477531308831999</v>
      </c>
    </row>
    <row r="105" spans="1:6" ht="13" hidden="1">
      <c r="A105" s="2" t="s">
        <v>10</v>
      </c>
      <c r="B105" s="1" t="s">
        <v>343</v>
      </c>
      <c r="C105" s="1">
        <v>2012</v>
      </c>
      <c r="D105" s="2" t="s">
        <v>6</v>
      </c>
      <c r="E105" s="2" t="s">
        <v>325</v>
      </c>
      <c r="F105" s="1">
        <v>48.071830519695503</v>
      </c>
    </row>
    <row r="106" spans="1:6" ht="13" hidden="1">
      <c r="A106" s="2" t="s">
        <v>11</v>
      </c>
      <c r="B106" s="1" t="s">
        <v>344</v>
      </c>
      <c r="C106" s="1">
        <v>2012</v>
      </c>
      <c r="D106" s="2" t="s">
        <v>6</v>
      </c>
      <c r="E106" s="2" t="s">
        <v>325</v>
      </c>
      <c r="F106" s="1">
        <v>47.288565003273597</v>
      </c>
    </row>
    <row r="107" spans="1:6" ht="13" hidden="1">
      <c r="A107" s="2" t="s">
        <v>8</v>
      </c>
      <c r="B107" s="1" t="s">
        <v>341</v>
      </c>
      <c r="C107" s="1">
        <v>2012</v>
      </c>
      <c r="D107" s="2" t="s">
        <v>6</v>
      </c>
      <c r="E107" s="2" t="s">
        <v>325</v>
      </c>
      <c r="F107" s="1">
        <v>46.131610480414103</v>
      </c>
    </row>
    <row r="108" spans="1:6" ht="13" hidden="1">
      <c r="A108" s="2" t="s">
        <v>9</v>
      </c>
      <c r="B108" s="1" t="s">
        <v>342</v>
      </c>
      <c r="C108" s="1">
        <v>2012</v>
      </c>
      <c r="D108" s="2" t="s">
        <v>6</v>
      </c>
      <c r="E108" s="2" t="s">
        <v>325</v>
      </c>
      <c r="F108" s="1">
        <v>50.623441396508703</v>
      </c>
    </row>
    <row r="109" spans="1:6" ht="13" hidden="1">
      <c r="A109" s="2" t="s">
        <v>12</v>
      </c>
      <c r="B109" s="1" t="s">
        <v>345</v>
      </c>
      <c r="C109" s="1">
        <v>2012</v>
      </c>
      <c r="D109" s="2" t="s">
        <v>6</v>
      </c>
      <c r="E109" s="2" t="s">
        <v>325</v>
      </c>
      <c r="F109" s="1">
        <v>49.146612165344699</v>
      </c>
    </row>
    <row r="110" spans="1:6" ht="13" hidden="1">
      <c r="A110" s="2" t="s">
        <v>13</v>
      </c>
      <c r="B110" s="1" t="s">
        <v>346</v>
      </c>
      <c r="C110" s="1">
        <v>2012</v>
      </c>
      <c r="D110" s="2" t="s">
        <v>6</v>
      </c>
      <c r="E110" s="2" t="s">
        <v>325</v>
      </c>
      <c r="F110" s="1">
        <v>48.470391501081998</v>
      </c>
    </row>
    <row r="111" spans="1:6" ht="13">
      <c r="A111" s="2" t="s">
        <v>14</v>
      </c>
      <c r="B111" s="1" t="s">
        <v>347</v>
      </c>
      <c r="C111" s="1">
        <v>2012</v>
      </c>
      <c r="D111" s="2" t="s">
        <v>6</v>
      </c>
      <c r="E111" s="2" t="s">
        <v>325</v>
      </c>
      <c r="F111" s="1">
        <v>49.735708301751302</v>
      </c>
    </row>
    <row r="112" spans="1:6" ht="13" hidden="1">
      <c r="A112" s="2" t="s">
        <v>15</v>
      </c>
      <c r="B112" s="1" t="s">
        <v>348</v>
      </c>
      <c r="C112" s="1">
        <v>2012</v>
      </c>
      <c r="D112" s="2" t="s">
        <v>6</v>
      </c>
      <c r="E112" s="2" t="s">
        <v>325</v>
      </c>
      <c r="F112" s="1">
        <v>51.9202671676059</v>
      </c>
    </row>
    <row r="113" spans="1:6" ht="13" hidden="1">
      <c r="A113" s="2" t="s">
        <v>16</v>
      </c>
      <c r="B113" s="1" t="s">
        <v>349</v>
      </c>
      <c r="C113" s="1">
        <v>2012</v>
      </c>
      <c r="D113" s="2" t="s">
        <v>6</v>
      </c>
      <c r="E113" s="2" t="s">
        <v>325</v>
      </c>
      <c r="F113" s="1">
        <v>51.136348106542002</v>
      </c>
    </row>
    <row r="114" spans="1:6" ht="13" hidden="1">
      <c r="A114" s="2" t="s">
        <v>17</v>
      </c>
      <c r="B114" s="1" t="s">
        <v>350</v>
      </c>
      <c r="C114" s="1">
        <v>2012</v>
      </c>
      <c r="D114" s="2" t="s">
        <v>6</v>
      </c>
      <c r="E114" s="2" t="s">
        <v>325</v>
      </c>
      <c r="F114" s="1">
        <v>49.210372590353799</v>
      </c>
    </row>
    <row r="115" spans="1:6" ht="13" hidden="1">
      <c r="A115" s="2" t="s">
        <v>18</v>
      </c>
      <c r="B115" s="1" t="s">
        <v>351</v>
      </c>
      <c r="C115" s="1">
        <v>2012</v>
      </c>
      <c r="D115" s="2" t="s">
        <v>6</v>
      </c>
      <c r="E115" s="2" t="s">
        <v>325</v>
      </c>
      <c r="F115" s="1">
        <v>50.434132614176001</v>
      </c>
    </row>
    <row r="116" spans="1:6" ht="13" hidden="1">
      <c r="A116" s="2" t="s">
        <v>19</v>
      </c>
      <c r="B116" s="1" t="s">
        <v>352</v>
      </c>
      <c r="C116" s="1">
        <v>2012</v>
      </c>
      <c r="D116" s="2" t="s">
        <v>6</v>
      </c>
      <c r="E116" s="2" t="s">
        <v>325</v>
      </c>
      <c r="F116" s="1">
        <v>49.785712747399501</v>
      </c>
    </row>
    <row r="117" spans="1:6" ht="13" hidden="1">
      <c r="A117" s="2" t="s">
        <v>20</v>
      </c>
      <c r="B117" s="1" t="s">
        <v>353</v>
      </c>
      <c r="C117" s="1">
        <v>2012</v>
      </c>
      <c r="D117" s="2" t="s">
        <v>6</v>
      </c>
      <c r="E117" s="2" t="s">
        <v>325</v>
      </c>
      <c r="F117" s="1">
        <v>50.217558228820103</v>
      </c>
    </row>
    <row r="118" spans="1:6" ht="13" hidden="1">
      <c r="A118" s="2" t="s">
        <v>21</v>
      </c>
      <c r="B118" s="1" t="s">
        <v>354</v>
      </c>
      <c r="C118" s="1">
        <v>2012</v>
      </c>
      <c r="D118" s="2" t="s">
        <v>6</v>
      </c>
      <c r="E118" s="2" t="s">
        <v>325</v>
      </c>
      <c r="F118" s="1">
        <v>49.297925311203301</v>
      </c>
    </row>
    <row r="119" spans="1:6" ht="13" hidden="1">
      <c r="A119" s="2" t="s">
        <v>22</v>
      </c>
      <c r="B119" s="1" t="s">
        <v>355</v>
      </c>
      <c r="C119" s="1">
        <v>2012</v>
      </c>
      <c r="D119" s="2" t="s">
        <v>6</v>
      </c>
      <c r="E119" s="2" t="s">
        <v>325</v>
      </c>
      <c r="F119" s="1">
        <v>47.798475604055902</v>
      </c>
    </row>
    <row r="120" spans="1:6" ht="13" hidden="1">
      <c r="A120" s="2" t="s">
        <v>23</v>
      </c>
      <c r="B120" s="1" t="s">
        <v>356</v>
      </c>
      <c r="C120" s="1">
        <v>2012</v>
      </c>
      <c r="D120" s="2" t="s">
        <v>6</v>
      </c>
      <c r="E120" s="2" t="s">
        <v>325</v>
      </c>
      <c r="F120" s="1">
        <v>50.270677173425597</v>
      </c>
    </row>
    <row r="121" spans="1:6" ht="13" hidden="1">
      <c r="A121" s="2" t="s">
        <v>24</v>
      </c>
      <c r="B121" s="1" t="s">
        <v>357</v>
      </c>
      <c r="C121" s="1">
        <v>2012</v>
      </c>
      <c r="D121" s="2" t="s">
        <v>6</v>
      </c>
      <c r="E121" s="2" t="s">
        <v>325</v>
      </c>
      <c r="F121" s="1">
        <v>50.328287987807201</v>
      </c>
    </row>
    <row r="122" spans="1:6" ht="13" hidden="1">
      <c r="A122" s="2" t="s">
        <v>25</v>
      </c>
      <c r="B122" s="1" t="s">
        <v>358</v>
      </c>
      <c r="C122" s="1">
        <v>2012</v>
      </c>
      <c r="D122" s="2" t="s">
        <v>6</v>
      </c>
      <c r="E122" s="2" t="s">
        <v>325</v>
      </c>
      <c r="F122" s="1">
        <v>47.755766827014099</v>
      </c>
    </row>
    <row r="123" spans="1:6" ht="13" hidden="1">
      <c r="A123" s="2" t="s">
        <v>26</v>
      </c>
      <c r="B123" s="1" t="s">
        <v>359</v>
      </c>
      <c r="C123" s="1">
        <v>2012</v>
      </c>
      <c r="D123" s="2" t="s">
        <v>6</v>
      </c>
      <c r="E123" s="2" t="s">
        <v>325</v>
      </c>
      <c r="F123" s="1">
        <v>47.271910785120902</v>
      </c>
    </row>
    <row r="124" spans="1:6" ht="13" hidden="1">
      <c r="A124" s="2" t="s">
        <v>27</v>
      </c>
      <c r="B124" s="1" t="s">
        <v>360</v>
      </c>
      <c r="C124" s="1">
        <v>2012</v>
      </c>
      <c r="D124" s="2" t="s">
        <v>6</v>
      </c>
      <c r="E124" s="2" t="s">
        <v>325</v>
      </c>
      <c r="F124" s="1">
        <v>49.937091092098598</v>
      </c>
    </row>
    <row r="125" spans="1:6" ht="13" hidden="1">
      <c r="A125" s="2" t="s">
        <v>28</v>
      </c>
      <c r="B125" s="1" t="s">
        <v>361</v>
      </c>
      <c r="C125" s="1">
        <v>2012</v>
      </c>
      <c r="D125" s="2" t="s">
        <v>6</v>
      </c>
      <c r="E125" s="2" t="s">
        <v>325</v>
      </c>
      <c r="F125" s="1">
        <v>48.635326706859999</v>
      </c>
    </row>
    <row r="126" spans="1:6" ht="13" hidden="1">
      <c r="A126" s="2" t="s">
        <v>29</v>
      </c>
      <c r="B126" s="1" t="s">
        <v>362</v>
      </c>
      <c r="C126" s="1">
        <v>2012</v>
      </c>
      <c r="D126" s="2" t="s">
        <v>6</v>
      </c>
      <c r="E126" s="2" t="s">
        <v>325</v>
      </c>
      <c r="F126" s="1">
        <v>48.0353386621792</v>
      </c>
    </row>
    <row r="127" spans="1:6" ht="13" hidden="1">
      <c r="A127" s="2" t="s">
        <v>30</v>
      </c>
      <c r="B127" s="1" t="s">
        <v>363</v>
      </c>
      <c r="C127" s="1">
        <v>2012</v>
      </c>
      <c r="D127" s="2" t="s">
        <v>6</v>
      </c>
      <c r="E127" s="2" t="s">
        <v>325</v>
      </c>
      <c r="F127" s="1">
        <v>48.900957206353098</v>
      </c>
    </row>
    <row r="128" spans="1:6" ht="13">
      <c r="A128" s="2" t="s">
        <v>31</v>
      </c>
      <c r="B128" s="1" t="s">
        <v>364</v>
      </c>
      <c r="C128" s="1">
        <v>2012</v>
      </c>
      <c r="D128" s="2" t="s">
        <v>6</v>
      </c>
      <c r="E128" s="2" t="s">
        <v>325</v>
      </c>
      <c r="F128" s="1">
        <v>47.250686229498598</v>
      </c>
    </row>
    <row r="129" spans="1:6" ht="13" hidden="1">
      <c r="A129" s="2" t="s">
        <v>32</v>
      </c>
      <c r="B129" s="1" t="s">
        <v>365</v>
      </c>
      <c r="C129" s="1">
        <v>2012</v>
      </c>
      <c r="D129" s="2" t="s">
        <v>6</v>
      </c>
      <c r="E129" s="2" t="s">
        <v>325</v>
      </c>
      <c r="F129" s="1">
        <v>52.738738738738697</v>
      </c>
    </row>
    <row r="130" spans="1:6" ht="13" hidden="1">
      <c r="A130" s="2" t="s">
        <v>33</v>
      </c>
      <c r="B130" s="1" t="s">
        <v>366</v>
      </c>
      <c r="C130" s="1">
        <v>2012</v>
      </c>
      <c r="D130" s="2" t="s">
        <v>6</v>
      </c>
      <c r="E130" s="2" t="s">
        <v>325</v>
      </c>
      <c r="F130" s="1">
        <v>47.610134076266803</v>
      </c>
    </row>
    <row r="131" spans="1:6" ht="13" hidden="1">
      <c r="A131" s="2" t="s">
        <v>34</v>
      </c>
      <c r="B131" s="1" t="s">
        <v>367</v>
      </c>
      <c r="C131" s="1">
        <v>2012</v>
      </c>
      <c r="D131" s="2" t="s">
        <v>6</v>
      </c>
      <c r="E131" s="2" t="s">
        <v>325</v>
      </c>
      <c r="F131" s="1">
        <v>47.968052215733401</v>
      </c>
    </row>
    <row r="132" spans="1:6" ht="13" hidden="1">
      <c r="A132" s="2" t="s">
        <v>35</v>
      </c>
      <c r="B132" s="1" t="s">
        <v>368</v>
      </c>
      <c r="C132" s="1">
        <v>2012</v>
      </c>
      <c r="D132" s="2" t="s">
        <v>6</v>
      </c>
      <c r="E132" s="2" t="s">
        <v>325</v>
      </c>
      <c r="F132" s="1">
        <v>49.470367754902497</v>
      </c>
    </row>
    <row r="133" spans="1:6" ht="13" hidden="1">
      <c r="A133" s="2" t="s">
        <v>3</v>
      </c>
      <c r="B133" s="1" t="s">
        <v>336</v>
      </c>
      <c r="C133" s="1">
        <v>2012</v>
      </c>
      <c r="D133" s="2" t="s">
        <v>6</v>
      </c>
      <c r="E133" s="2" t="s">
        <v>325</v>
      </c>
      <c r="F133" s="1">
        <v>49.1141700868992</v>
      </c>
    </row>
    <row r="134" spans="1:6" ht="13" hidden="1">
      <c r="A134" s="2" t="s">
        <v>4</v>
      </c>
      <c r="B134" s="1" t="s">
        <v>337</v>
      </c>
      <c r="C134" s="1">
        <v>2013</v>
      </c>
      <c r="D134" s="2" t="s">
        <v>6</v>
      </c>
      <c r="E134" s="2" t="s">
        <v>325</v>
      </c>
      <c r="F134" s="1">
        <v>49.556087766407799</v>
      </c>
    </row>
    <row r="135" spans="1:6" ht="13" hidden="1">
      <c r="A135" s="2" t="s">
        <v>5</v>
      </c>
      <c r="B135" s="1" t="s">
        <v>338</v>
      </c>
      <c r="C135" s="1">
        <v>2013</v>
      </c>
      <c r="D135" s="2" t="s">
        <v>6</v>
      </c>
      <c r="E135" s="2" t="s">
        <v>325</v>
      </c>
      <c r="F135" s="1">
        <v>49.6214842814449</v>
      </c>
    </row>
    <row r="136" spans="1:6" ht="13" hidden="1">
      <c r="A136" s="2" t="s">
        <v>6</v>
      </c>
      <c r="B136" s="1" t="s">
        <v>339</v>
      </c>
      <c r="C136" s="1">
        <v>2013</v>
      </c>
      <c r="D136" s="2" t="s">
        <v>6</v>
      </c>
      <c r="E136" s="2" t="s">
        <v>325</v>
      </c>
      <c r="F136" s="1">
        <v>48.843241000103703</v>
      </c>
    </row>
    <row r="137" spans="1:6" ht="13" hidden="1">
      <c r="A137" s="2" t="s">
        <v>7</v>
      </c>
      <c r="B137" s="1" t="s">
        <v>340</v>
      </c>
      <c r="C137" s="1">
        <v>2013</v>
      </c>
      <c r="D137" s="2" t="s">
        <v>6</v>
      </c>
      <c r="E137" s="2" t="s">
        <v>325</v>
      </c>
      <c r="F137" s="1">
        <v>48.921859545004899</v>
      </c>
    </row>
    <row r="138" spans="1:6" ht="13" hidden="1">
      <c r="A138" s="2" t="s">
        <v>10</v>
      </c>
      <c r="B138" s="1" t="s">
        <v>343</v>
      </c>
      <c r="C138" s="1">
        <v>2013</v>
      </c>
      <c r="D138" s="2" t="s">
        <v>6</v>
      </c>
      <c r="E138" s="2" t="s">
        <v>325</v>
      </c>
      <c r="F138" s="1">
        <v>48.197790496472798</v>
      </c>
    </row>
    <row r="139" spans="1:6" ht="13" hidden="1">
      <c r="A139" s="2" t="s">
        <v>11</v>
      </c>
      <c r="B139" s="1" t="s">
        <v>344</v>
      </c>
      <c r="C139" s="1">
        <v>2013</v>
      </c>
      <c r="D139" s="2" t="s">
        <v>6</v>
      </c>
      <c r="E139" s="2" t="s">
        <v>325</v>
      </c>
      <c r="F139" s="1">
        <v>48.067396156568101</v>
      </c>
    </row>
    <row r="140" spans="1:6" ht="13" hidden="1">
      <c r="A140" s="2" t="s">
        <v>8</v>
      </c>
      <c r="B140" s="1" t="s">
        <v>341</v>
      </c>
      <c r="C140" s="1">
        <v>2013</v>
      </c>
      <c r="D140" s="2" t="s">
        <v>6</v>
      </c>
      <c r="E140" s="2" t="s">
        <v>325</v>
      </c>
      <c r="F140" s="1">
        <v>46.162478883887999</v>
      </c>
    </row>
    <row r="141" spans="1:6" ht="13" hidden="1">
      <c r="A141" s="2" t="s">
        <v>9</v>
      </c>
      <c r="B141" s="1" t="s">
        <v>342</v>
      </c>
      <c r="C141" s="1">
        <v>2013</v>
      </c>
      <c r="D141" s="2" t="s">
        <v>6</v>
      </c>
      <c r="E141" s="2" t="s">
        <v>325</v>
      </c>
      <c r="F141" s="1">
        <v>50.897050535412397</v>
      </c>
    </row>
    <row r="142" spans="1:6" ht="13" hidden="1">
      <c r="A142" s="2" t="s">
        <v>12</v>
      </c>
      <c r="B142" s="1" t="s">
        <v>345</v>
      </c>
      <c r="C142" s="1">
        <v>2013</v>
      </c>
      <c r="D142" s="2" t="s">
        <v>6</v>
      </c>
      <c r="E142" s="2" t="s">
        <v>325</v>
      </c>
      <c r="F142" s="1">
        <v>49.082466631256104</v>
      </c>
    </row>
    <row r="143" spans="1:6" ht="13" hidden="1">
      <c r="A143" s="2" t="s">
        <v>13</v>
      </c>
      <c r="B143" s="1" t="s">
        <v>346</v>
      </c>
      <c r="C143" s="1">
        <v>2013</v>
      </c>
      <c r="D143" s="2" t="s">
        <v>6</v>
      </c>
      <c r="E143" s="2" t="s">
        <v>325</v>
      </c>
      <c r="F143" s="1">
        <v>47.868207643373999</v>
      </c>
    </row>
    <row r="144" spans="1:6" ht="13">
      <c r="A144" s="2" t="s">
        <v>14</v>
      </c>
      <c r="B144" s="1" t="s">
        <v>347</v>
      </c>
      <c r="C144" s="1">
        <v>2013</v>
      </c>
      <c r="D144" s="2" t="s">
        <v>6</v>
      </c>
      <c r="E144" s="2" t="s">
        <v>325</v>
      </c>
      <c r="F144" s="1">
        <v>49.935716615815601</v>
      </c>
    </row>
    <row r="145" spans="1:6" ht="13" hidden="1">
      <c r="A145" s="2" t="s">
        <v>15</v>
      </c>
      <c r="B145" s="1" t="s">
        <v>348</v>
      </c>
      <c r="C145" s="1">
        <v>2013</v>
      </c>
      <c r="D145" s="2" t="s">
        <v>6</v>
      </c>
      <c r="E145" s="2" t="s">
        <v>325</v>
      </c>
      <c r="F145" s="1">
        <v>51.664747409002203</v>
      </c>
    </row>
    <row r="146" spans="1:6" ht="13" hidden="1">
      <c r="A146" s="2" t="s">
        <v>16</v>
      </c>
      <c r="B146" s="1" t="s">
        <v>349</v>
      </c>
      <c r="C146" s="1">
        <v>2013</v>
      </c>
      <c r="D146" s="2" t="s">
        <v>6</v>
      </c>
      <c r="E146" s="2" t="s">
        <v>325</v>
      </c>
      <c r="F146" s="1">
        <v>50.8625415970726</v>
      </c>
    </row>
    <row r="147" spans="1:6" ht="13" hidden="1">
      <c r="A147" s="2" t="s">
        <v>17</v>
      </c>
      <c r="B147" s="1" t="s">
        <v>350</v>
      </c>
      <c r="C147" s="1">
        <v>2013</v>
      </c>
      <c r="D147" s="2" t="s">
        <v>6</v>
      </c>
      <c r="E147" s="2" t="s">
        <v>325</v>
      </c>
      <c r="F147" s="1">
        <v>49.112622405202103</v>
      </c>
    </row>
    <row r="148" spans="1:6" ht="13" hidden="1">
      <c r="A148" s="2" t="s">
        <v>18</v>
      </c>
      <c r="B148" s="1" t="s">
        <v>351</v>
      </c>
      <c r="C148" s="1">
        <v>2013</v>
      </c>
      <c r="D148" s="2" t="s">
        <v>6</v>
      </c>
      <c r="E148" s="2" t="s">
        <v>325</v>
      </c>
      <c r="F148" s="1">
        <v>50.4533451312751</v>
      </c>
    </row>
    <row r="149" spans="1:6" ht="13" hidden="1">
      <c r="A149" s="2" t="s">
        <v>19</v>
      </c>
      <c r="B149" s="1" t="s">
        <v>352</v>
      </c>
      <c r="C149" s="1">
        <v>2013</v>
      </c>
      <c r="D149" s="2" t="s">
        <v>6</v>
      </c>
      <c r="E149" s="2" t="s">
        <v>325</v>
      </c>
      <c r="F149" s="1">
        <v>49.453469281949403</v>
      </c>
    </row>
    <row r="150" spans="1:6" ht="13" hidden="1">
      <c r="A150" s="2" t="s">
        <v>20</v>
      </c>
      <c r="B150" s="1" t="s">
        <v>353</v>
      </c>
      <c r="C150" s="1">
        <v>2013</v>
      </c>
      <c r="D150" s="2" t="s">
        <v>6</v>
      </c>
      <c r="E150" s="2" t="s">
        <v>325</v>
      </c>
      <c r="F150" s="1">
        <v>50.6285888289542</v>
      </c>
    </row>
    <row r="151" spans="1:6" ht="13" hidden="1">
      <c r="A151" s="2" t="s">
        <v>21</v>
      </c>
      <c r="B151" s="1" t="s">
        <v>354</v>
      </c>
      <c r="C151" s="1">
        <v>2013</v>
      </c>
      <c r="D151" s="2" t="s">
        <v>6</v>
      </c>
      <c r="E151" s="2" t="s">
        <v>325</v>
      </c>
      <c r="F151" s="1">
        <v>48.852564102564102</v>
      </c>
    </row>
    <row r="152" spans="1:6" ht="13" hidden="1">
      <c r="A152" s="2" t="s">
        <v>22</v>
      </c>
      <c r="B152" s="1" t="s">
        <v>355</v>
      </c>
      <c r="C152" s="1">
        <v>2013</v>
      </c>
      <c r="D152" s="2" t="s">
        <v>6</v>
      </c>
      <c r="E152" s="2" t="s">
        <v>325</v>
      </c>
      <c r="F152" s="1">
        <v>47.429490458026997</v>
      </c>
    </row>
    <row r="153" spans="1:6" ht="13" hidden="1">
      <c r="A153" s="2" t="s">
        <v>23</v>
      </c>
      <c r="B153" s="1" t="s">
        <v>356</v>
      </c>
      <c r="C153" s="1">
        <v>2013</v>
      </c>
      <c r="D153" s="2" t="s">
        <v>6</v>
      </c>
      <c r="E153" s="2" t="s">
        <v>325</v>
      </c>
      <c r="F153" s="1">
        <v>50.128737738322798</v>
      </c>
    </row>
    <row r="154" spans="1:6" ht="13" hidden="1">
      <c r="A154" s="2" t="s">
        <v>24</v>
      </c>
      <c r="B154" s="1" t="s">
        <v>357</v>
      </c>
      <c r="C154" s="1">
        <v>2013</v>
      </c>
      <c r="D154" s="2" t="s">
        <v>6</v>
      </c>
      <c r="E154" s="2" t="s">
        <v>325</v>
      </c>
      <c r="F154" s="1">
        <v>49.961784268128099</v>
      </c>
    </row>
    <row r="155" spans="1:6" ht="13" hidden="1">
      <c r="A155" s="2" t="s">
        <v>25</v>
      </c>
      <c r="B155" s="1" t="s">
        <v>358</v>
      </c>
      <c r="C155" s="1">
        <v>2013</v>
      </c>
      <c r="D155" s="2" t="s">
        <v>6</v>
      </c>
      <c r="E155" s="2" t="s">
        <v>325</v>
      </c>
      <c r="F155" s="1">
        <v>48.115050651230099</v>
      </c>
    </row>
    <row r="156" spans="1:6" ht="13" hidden="1">
      <c r="A156" s="2" t="s">
        <v>26</v>
      </c>
      <c r="B156" s="1" t="s">
        <v>359</v>
      </c>
      <c r="C156" s="1">
        <v>2013</v>
      </c>
      <c r="D156" s="2" t="s">
        <v>6</v>
      </c>
      <c r="E156" s="2" t="s">
        <v>325</v>
      </c>
      <c r="F156" s="1">
        <v>47.6645291933851</v>
      </c>
    </row>
    <row r="157" spans="1:6" ht="13" hidden="1">
      <c r="A157" s="2" t="s">
        <v>27</v>
      </c>
      <c r="B157" s="1" t="s">
        <v>360</v>
      </c>
      <c r="C157" s="1">
        <v>2013</v>
      </c>
      <c r="D157" s="2" t="s">
        <v>6</v>
      </c>
      <c r="E157" s="2" t="s">
        <v>325</v>
      </c>
      <c r="F157" s="1">
        <v>50.581517655897798</v>
      </c>
    </row>
    <row r="158" spans="1:6" ht="13" hidden="1">
      <c r="A158" s="2" t="s">
        <v>28</v>
      </c>
      <c r="B158" s="1" t="s">
        <v>361</v>
      </c>
      <c r="C158" s="1">
        <v>2013</v>
      </c>
      <c r="D158" s="2" t="s">
        <v>6</v>
      </c>
      <c r="E158" s="2" t="s">
        <v>325</v>
      </c>
      <c r="F158" s="1">
        <v>49.256001077980301</v>
      </c>
    </row>
    <row r="159" spans="1:6" ht="13" hidden="1">
      <c r="A159" s="2" t="s">
        <v>29</v>
      </c>
      <c r="B159" s="1" t="s">
        <v>362</v>
      </c>
      <c r="C159" s="1">
        <v>2013</v>
      </c>
      <c r="D159" s="2" t="s">
        <v>6</v>
      </c>
      <c r="E159" s="2" t="s">
        <v>325</v>
      </c>
      <c r="F159" s="1">
        <v>48.593252967397198</v>
      </c>
    </row>
    <row r="160" spans="1:6" ht="13" hidden="1">
      <c r="A160" s="2" t="s">
        <v>30</v>
      </c>
      <c r="B160" s="1" t="s">
        <v>363</v>
      </c>
      <c r="C160" s="1">
        <v>2013</v>
      </c>
      <c r="D160" s="2" t="s">
        <v>6</v>
      </c>
      <c r="E160" s="2" t="s">
        <v>325</v>
      </c>
      <c r="F160" s="1">
        <v>49.0765639313259</v>
      </c>
    </row>
    <row r="161" spans="1:6" ht="13">
      <c r="A161" s="2" t="s">
        <v>31</v>
      </c>
      <c r="B161" s="1" t="s">
        <v>364</v>
      </c>
      <c r="C161" s="1">
        <v>2013</v>
      </c>
      <c r="D161" s="2" t="s">
        <v>6</v>
      </c>
      <c r="E161" s="2" t="s">
        <v>325</v>
      </c>
      <c r="F161" s="1">
        <v>47.5966189475741</v>
      </c>
    </row>
    <row r="162" spans="1:6" ht="13" hidden="1">
      <c r="A162" s="2" t="s">
        <v>32</v>
      </c>
      <c r="B162" s="1" t="s">
        <v>365</v>
      </c>
      <c r="C162" s="1">
        <v>2013</v>
      </c>
      <c r="D162" s="2" t="s">
        <v>6</v>
      </c>
      <c r="E162" s="2" t="s">
        <v>325</v>
      </c>
      <c r="F162" s="1">
        <v>52.055573321962797</v>
      </c>
    </row>
    <row r="163" spans="1:6" ht="13" hidden="1">
      <c r="A163" s="2" t="s">
        <v>33</v>
      </c>
      <c r="B163" s="1" t="s">
        <v>366</v>
      </c>
      <c r="C163" s="1">
        <v>2013</v>
      </c>
      <c r="D163" s="2" t="s">
        <v>6</v>
      </c>
      <c r="E163" s="2" t="s">
        <v>325</v>
      </c>
      <c r="F163" s="1">
        <v>47.4441444543099</v>
      </c>
    </row>
    <row r="164" spans="1:6" ht="13" hidden="1">
      <c r="A164" s="2" t="s">
        <v>34</v>
      </c>
      <c r="B164" s="1" t="s">
        <v>367</v>
      </c>
      <c r="C164" s="1">
        <v>2013</v>
      </c>
      <c r="D164" s="2" t="s">
        <v>6</v>
      </c>
      <c r="E164" s="2" t="s">
        <v>325</v>
      </c>
      <c r="F164" s="1">
        <v>48.118552480759803</v>
      </c>
    </row>
    <row r="165" spans="1:6" ht="13" hidden="1">
      <c r="A165" s="2" t="s">
        <v>35</v>
      </c>
      <c r="B165" s="1" t="s">
        <v>368</v>
      </c>
      <c r="C165" s="1">
        <v>2013</v>
      </c>
      <c r="D165" s="2" t="s">
        <v>6</v>
      </c>
      <c r="E165" s="2" t="s">
        <v>325</v>
      </c>
      <c r="F165" s="1">
        <v>49.911696437582002</v>
      </c>
    </row>
    <row r="166" spans="1:6" ht="13" hidden="1">
      <c r="A166" s="2" t="s">
        <v>3</v>
      </c>
      <c r="B166" s="1" t="s">
        <v>336</v>
      </c>
      <c r="C166" s="1">
        <v>2013</v>
      </c>
      <c r="D166" s="2" t="s">
        <v>6</v>
      </c>
      <c r="E166" s="2" t="s">
        <v>325</v>
      </c>
      <c r="F166" s="1">
        <v>49.1383585303697</v>
      </c>
    </row>
    <row r="167" spans="1:6" ht="13" hidden="1">
      <c r="A167" s="2" t="s">
        <v>4</v>
      </c>
      <c r="B167" s="1" t="s">
        <v>337</v>
      </c>
      <c r="C167" s="1">
        <v>2014</v>
      </c>
      <c r="D167" s="2" t="s">
        <v>6</v>
      </c>
      <c r="E167" s="2" t="s">
        <v>325</v>
      </c>
      <c r="F167" s="1">
        <v>49.262358123383102</v>
      </c>
    </row>
    <row r="168" spans="1:6" ht="13" hidden="1">
      <c r="A168" s="2" t="s">
        <v>5</v>
      </c>
      <c r="B168" s="1" t="s">
        <v>338</v>
      </c>
      <c r="C168" s="1">
        <v>2014</v>
      </c>
      <c r="D168" s="2" t="s">
        <v>6</v>
      </c>
      <c r="E168" s="2" t="s">
        <v>325</v>
      </c>
      <c r="F168" s="1">
        <v>49.5440668635203</v>
      </c>
    </row>
    <row r="169" spans="1:6" ht="13" hidden="1">
      <c r="A169" s="2" t="s">
        <v>6</v>
      </c>
      <c r="B169" s="1" t="s">
        <v>339</v>
      </c>
      <c r="C169" s="1">
        <v>2014</v>
      </c>
      <c r="D169" s="2" t="s">
        <v>6</v>
      </c>
      <c r="E169" s="2" t="s">
        <v>325</v>
      </c>
      <c r="F169" s="1">
        <v>49.492024539877299</v>
      </c>
    </row>
    <row r="170" spans="1:6" ht="13" hidden="1">
      <c r="A170" s="2" t="s">
        <v>7</v>
      </c>
      <c r="B170" s="1" t="s">
        <v>340</v>
      </c>
      <c r="C170" s="1">
        <v>2014</v>
      </c>
      <c r="D170" s="2" t="s">
        <v>6</v>
      </c>
      <c r="E170" s="2" t="s">
        <v>325</v>
      </c>
      <c r="F170" s="1">
        <v>48.730374103508403</v>
      </c>
    </row>
    <row r="171" spans="1:6" ht="13" hidden="1">
      <c r="A171" s="2" t="s">
        <v>10</v>
      </c>
      <c r="B171" s="1" t="s">
        <v>343</v>
      </c>
      <c r="C171" s="1">
        <v>2014</v>
      </c>
      <c r="D171" s="2" t="s">
        <v>6</v>
      </c>
      <c r="E171" s="2" t="s">
        <v>325</v>
      </c>
      <c r="F171" s="1">
        <v>47.281272497588901</v>
      </c>
    </row>
    <row r="172" spans="1:6" ht="13" hidden="1">
      <c r="A172" s="2" t="s">
        <v>11</v>
      </c>
      <c r="B172" s="1" t="s">
        <v>344</v>
      </c>
      <c r="C172" s="1">
        <v>2014</v>
      </c>
      <c r="D172" s="2" t="s">
        <v>6</v>
      </c>
      <c r="E172" s="2" t="s">
        <v>325</v>
      </c>
      <c r="F172" s="1">
        <v>48.339736196265797</v>
      </c>
    </row>
    <row r="173" spans="1:6" ht="13" hidden="1">
      <c r="A173" s="2" t="s">
        <v>8</v>
      </c>
      <c r="B173" s="1" t="s">
        <v>341</v>
      </c>
      <c r="C173" s="1">
        <v>2014</v>
      </c>
      <c r="D173" s="2" t="s">
        <v>6</v>
      </c>
      <c r="E173" s="2" t="s">
        <v>325</v>
      </c>
      <c r="F173" s="1">
        <v>46.166370117108002</v>
      </c>
    </row>
    <row r="174" spans="1:6" ht="13" hidden="1">
      <c r="A174" s="2" t="s">
        <v>9</v>
      </c>
      <c r="B174" s="1" t="s">
        <v>342</v>
      </c>
      <c r="C174" s="1">
        <v>2014</v>
      </c>
      <c r="D174" s="2" t="s">
        <v>6</v>
      </c>
      <c r="E174" s="2" t="s">
        <v>325</v>
      </c>
      <c r="F174" s="1">
        <v>48.772624694883199</v>
      </c>
    </row>
    <row r="175" spans="1:6" ht="13" hidden="1">
      <c r="A175" s="2" t="s">
        <v>12</v>
      </c>
      <c r="B175" s="1" t="s">
        <v>345</v>
      </c>
      <c r="C175" s="1">
        <v>2014</v>
      </c>
      <c r="D175" s="2" t="s">
        <v>6</v>
      </c>
      <c r="E175" s="2" t="s">
        <v>325</v>
      </c>
      <c r="F175" s="1">
        <v>49.035215398318499</v>
      </c>
    </row>
    <row r="176" spans="1:6" ht="13" hidden="1">
      <c r="A176" s="2" t="s">
        <v>13</v>
      </c>
      <c r="B176" s="1" t="s">
        <v>346</v>
      </c>
      <c r="C176" s="1">
        <v>2014</v>
      </c>
      <c r="D176" s="2" t="s">
        <v>6</v>
      </c>
      <c r="E176" s="2" t="s">
        <v>325</v>
      </c>
      <c r="F176" s="1">
        <v>47.884850865235798</v>
      </c>
    </row>
    <row r="177" spans="1:6" ht="13">
      <c r="A177" s="2" t="s">
        <v>14</v>
      </c>
      <c r="B177" s="1" t="s">
        <v>347</v>
      </c>
      <c r="C177" s="1">
        <v>2014</v>
      </c>
      <c r="D177" s="2" t="s">
        <v>6</v>
      </c>
      <c r="E177" s="2" t="s">
        <v>325</v>
      </c>
      <c r="F177" s="1">
        <v>49.661473432210499</v>
      </c>
    </row>
    <row r="178" spans="1:6" ht="13" hidden="1">
      <c r="A178" s="2" t="s">
        <v>15</v>
      </c>
      <c r="B178" s="1" t="s">
        <v>348</v>
      </c>
      <c r="C178" s="1">
        <v>2014</v>
      </c>
      <c r="D178" s="2" t="s">
        <v>6</v>
      </c>
      <c r="E178" s="2" t="s">
        <v>325</v>
      </c>
      <c r="F178" s="1">
        <v>51.287726028295502</v>
      </c>
    </row>
    <row r="179" spans="1:6" ht="13" hidden="1">
      <c r="A179" s="2" t="s">
        <v>16</v>
      </c>
      <c r="B179" s="1" t="s">
        <v>349</v>
      </c>
      <c r="C179" s="1">
        <v>2014</v>
      </c>
      <c r="D179" s="2" t="s">
        <v>6</v>
      </c>
      <c r="E179" s="2" t="s">
        <v>325</v>
      </c>
      <c r="F179" s="1">
        <v>50.549687174763399</v>
      </c>
    </row>
    <row r="180" spans="1:6" ht="13" hidden="1">
      <c r="A180" s="2" t="s">
        <v>17</v>
      </c>
      <c r="B180" s="1" t="s">
        <v>350</v>
      </c>
      <c r="C180" s="1">
        <v>2014</v>
      </c>
      <c r="D180" s="2" t="s">
        <v>6</v>
      </c>
      <c r="E180" s="2" t="s">
        <v>325</v>
      </c>
      <c r="F180" s="1">
        <v>49.286323412226899</v>
      </c>
    </row>
    <row r="181" spans="1:6" ht="13" hidden="1">
      <c r="A181" s="2" t="s">
        <v>18</v>
      </c>
      <c r="B181" s="1" t="s">
        <v>351</v>
      </c>
      <c r="C181" s="1">
        <v>2014</v>
      </c>
      <c r="D181" s="2" t="s">
        <v>6</v>
      </c>
      <c r="E181" s="2" t="s">
        <v>325</v>
      </c>
      <c r="F181" s="1">
        <v>50.082615114835001</v>
      </c>
    </row>
    <row r="182" spans="1:6" ht="13" hidden="1">
      <c r="A182" s="2" t="s">
        <v>19</v>
      </c>
      <c r="B182" s="1" t="s">
        <v>352</v>
      </c>
      <c r="C182" s="1">
        <v>2014</v>
      </c>
      <c r="D182" s="2" t="s">
        <v>6</v>
      </c>
      <c r="E182" s="2" t="s">
        <v>325</v>
      </c>
      <c r="F182" s="1">
        <v>48.907380376530199</v>
      </c>
    </row>
    <row r="183" spans="1:6" ht="13" hidden="1">
      <c r="A183" s="2" t="s">
        <v>20</v>
      </c>
      <c r="B183" s="1" t="s">
        <v>353</v>
      </c>
      <c r="C183" s="1">
        <v>2014</v>
      </c>
      <c r="D183" s="2" t="s">
        <v>6</v>
      </c>
      <c r="E183" s="2" t="s">
        <v>325</v>
      </c>
      <c r="F183" s="1">
        <v>51.145894861193199</v>
      </c>
    </row>
    <row r="184" spans="1:6" ht="13" hidden="1">
      <c r="A184" s="2" t="s">
        <v>21</v>
      </c>
      <c r="B184" s="1" t="s">
        <v>354</v>
      </c>
      <c r="C184" s="1">
        <v>2014</v>
      </c>
      <c r="D184" s="2" t="s">
        <v>6</v>
      </c>
      <c r="E184" s="2" t="s">
        <v>325</v>
      </c>
      <c r="F184" s="1">
        <v>49.364300100704902</v>
      </c>
    </row>
    <row r="185" spans="1:6" ht="13" hidden="1">
      <c r="A185" s="2" t="s">
        <v>22</v>
      </c>
      <c r="B185" s="1" t="s">
        <v>355</v>
      </c>
      <c r="C185" s="1">
        <v>2014</v>
      </c>
      <c r="D185" s="2" t="s">
        <v>6</v>
      </c>
      <c r="E185" s="2" t="s">
        <v>325</v>
      </c>
      <c r="F185" s="1">
        <v>47.500181760899601</v>
      </c>
    </row>
    <row r="186" spans="1:6" ht="13" hidden="1">
      <c r="A186" s="2" t="s">
        <v>23</v>
      </c>
      <c r="B186" s="1" t="s">
        <v>356</v>
      </c>
      <c r="C186" s="1">
        <v>2014</v>
      </c>
      <c r="D186" s="2" t="s">
        <v>6</v>
      </c>
      <c r="E186" s="2" t="s">
        <v>325</v>
      </c>
      <c r="F186" s="1">
        <v>50.887511179154501</v>
      </c>
    </row>
    <row r="187" spans="1:6" ht="13" hidden="1">
      <c r="A187" s="2" t="s">
        <v>24</v>
      </c>
      <c r="B187" s="1" t="s">
        <v>357</v>
      </c>
      <c r="C187" s="1">
        <v>2014</v>
      </c>
      <c r="D187" s="2" t="s">
        <v>6</v>
      </c>
      <c r="E187" s="2" t="s">
        <v>325</v>
      </c>
      <c r="F187" s="1">
        <v>50.007523283264597</v>
      </c>
    </row>
    <row r="188" spans="1:6" ht="13" hidden="1">
      <c r="A188" s="2" t="s">
        <v>25</v>
      </c>
      <c r="B188" s="1" t="s">
        <v>358</v>
      </c>
      <c r="C188" s="1">
        <v>2014</v>
      </c>
      <c r="D188" s="2" t="s">
        <v>6</v>
      </c>
      <c r="E188" s="2" t="s">
        <v>325</v>
      </c>
      <c r="F188" s="1">
        <v>48.322932917316699</v>
      </c>
    </row>
    <row r="189" spans="1:6" ht="13" hidden="1">
      <c r="A189" s="2" t="s">
        <v>26</v>
      </c>
      <c r="B189" s="1" t="s">
        <v>359</v>
      </c>
      <c r="C189" s="1">
        <v>2014</v>
      </c>
      <c r="D189" s="2" t="s">
        <v>6</v>
      </c>
      <c r="E189" s="2" t="s">
        <v>325</v>
      </c>
      <c r="F189" s="1">
        <v>48.974326705260502</v>
      </c>
    </row>
    <row r="190" spans="1:6" ht="13" hidden="1">
      <c r="A190" s="2" t="s">
        <v>27</v>
      </c>
      <c r="B190" s="1" t="s">
        <v>360</v>
      </c>
      <c r="C190" s="1">
        <v>2014</v>
      </c>
      <c r="D190" s="2" t="s">
        <v>6</v>
      </c>
      <c r="E190" s="2" t="s">
        <v>325</v>
      </c>
      <c r="F190" s="1">
        <v>50.511657654514799</v>
      </c>
    </row>
    <row r="191" spans="1:6" ht="13" hidden="1">
      <c r="A191" s="2" t="s">
        <v>28</v>
      </c>
      <c r="B191" s="1" t="s">
        <v>361</v>
      </c>
      <c r="C191" s="1">
        <v>2014</v>
      </c>
      <c r="D191" s="2" t="s">
        <v>6</v>
      </c>
      <c r="E191" s="2" t="s">
        <v>325</v>
      </c>
      <c r="F191" s="1">
        <v>49.019928722088899</v>
      </c>
    </row>
    <row r="192" spans="1:6" ht="13" hidden="1">
      <c r="A192" s="2" t="s">
        <v>29</v>
      </c>
      <c r="B192" s="1" t="s">
        <v>362</v>
      </c>
      <c r="C192" s="1">
        <v>2014</v>
      </c>
      <c r="D192" s="2" t="s">
        <v>6</v>
      </c>
      <c r="E192" s="2" t="s">
        <v>325</v>
      </c>
      <c r="F192" s="1">
        <v>48.379844882026497</v>
      </c>
    </row>
    <row r="193" spans="1:6" ht="13" hidden="1">
      <c r="A193" s="2" t="s">
        <v>30</v>
      </c>
      <c r="B193" s="1" t="s">
        <v>363</v>
      </c>
      <c r="C193" s="1">
        <v>2014</v>
      </c>
      <c r="D193" s="2" t="s">
        <v>6</v>
      </c>
      <c r="E193" s="2" t="s">
        <v>325</v>
      </c>
      <c r="F193" s="1">
        <v>48.453074433657001</v>
      </c>
    </row>
    <row r="194" spans="1:6" ht="13">
      <c r="A194" s="2" t="s">
        <v>31</v>
      </c>
      <c r="B194" s="1" t="s">
        <v>364</v>
      </c>
      <c r="C194" s="1">
        <v>2014</v>
      </c>
      <c r="D194" s="2" t="s">
        <v>6</v>
      </c>
      <c r="E194" s="2" t="s">
        <v>325</v>
      </c>
      <c r="F194" s="1">
        <v>48.542774449754297</v>
      </c>
    </row>
    <row r="195" spans="1:6" ht="13" hidden="1">
      <c r="A195" s="2" t="s">
        <v>32</v>
      </c>
      <c r="B195" s="1" t="s">
        <v>365</v>
      </c>
      <c r="C195" s="1">
        <v>2014</v>
      </c>
      <c r="D195" s="2" t="s">
        <v>6</v>
      </c>
      <c r="E195" s="2" t="s">
        <v>325</v>
      </c>
      <c r="F195" s="1">
        <v>52.003241833750302</v>
      </c>
    </row>
    <row r="196" spans="1:6" ht="13" hidden="1">
      <c r="A196" s="2" t="s">
        <v>33</v>
      </c>
      <c r="B196" s="1" t="s">
        <v>366</v>
      </c>
      <c r="C196" s="1">
        <v>2014</v>
      </c>
      <c r="D196" s="2" t="s">
        <v>6</v>
      </c>
      <c r="E196" s="2" t="s">
        <v>325</v>
      </c>
      <c r="F196" s="1">
        <v>47.457035680014002</v>
      </c>
    </row>
    <row r="197" spans="1:6" ht="13" hidden="1">
      <c r="A197" s="2" t="s">
        <v>34</v>
      </c>
      <c r="B197" s="1" t="s">
        <v>367</v>
      </c>
      <c r="C197" s="1">
        <v>2014</v>
      </c>
      <c r="D197" s="2" t="s">
        <v>6</v>
      </c>
      <c r="E197" s="2" t="s">
        <v>325</v>
      </c>
      <c r="F197" s="1">
        <v>48.575562851052602</v>
      </c>
    </row>
    <row r="198" spans="1:6" ht="13" hidden="1">
      <c r="A198" s="2" t="s">
        <v>35</v>
      </c>
      <c r="B198" s="1" t="s">
        <v>368</v>
      </c>
      <c r="C198" s="1">
        <v>2014</v>
      </c>
      <c r="D198" s="2" t="s">
        <v>6</v>
      </c>
      <c r="E198" s="2" t="s">
        <v>325</v>
      </c>
      <c r="F198" s="1">
        <v>49.6004186090762</v>
      </c>
    </row>
    <row r="199" spans="1:6" ht="13" hidden="1">
      <c r="A199" s="2" t="s">
        <v>3</v>
      </c>
      <c r="B199" s="1" t="s">
        <v>336</v>
      </c>
      <c r="C199" s="1">
        <v>2014</v>
      </c>
      <c r="D199" s="2" t="s">
        <v>6</v>
      </c>
      <c r="E199" s="2" t="s">
        <v>325</v>
      </c>
      <c r="F199" s="1">
        <v>49.095464097213501</v>
      </c>
    </row>
    <row r="200" spans="1:6" ht="13" hidden="1">
      <c r="A200" s="2" t="s">
        <v>4</v>
      </c>
      <c r="B200" s="1" t="s">
        <v>337</v>
      </c>
      <c r="C200" s="1">
        <v>2015</v>
      </c>
      <c r="D200" s="2" t="s">
        <v>6</v>
      </c>
      <c r="E200" s="2" t="s">
        <v>325</v>
      </c>
      <c r="F200" s="1">
        <v>49.731562588301799</v>
      </c>
    </row>
    <row r="201" spans="1:6" ht="13" hidden="1">
      <c r="A201" s="2" t="s">
        <v>5</v>
      </c>
      <c r="B201" s="1" t="s">
        <v>338</v>
      </c>
      <c r="C201" s="1">
        <v>2015</v>
      </c>
      <c r="D201" s="2" t="s">
        <v>6</v>
      </c>
      <c r="E201" s="2" t="s">
        <v>325</v>
      </c>
      <c r="F201" s="1">
        <v>49.952747150931202</v>
      </c>
    </row>
    <row r="202" spans="1:6" ht="13" hidden="1">
      <c r="A202" s="2" t="s">
        <v>6</v>
      </c>
      <c r="B202" s="1" t="s">
        <v>339</v>
      </c>
      <c r="C202" s="1">
        <v>2015</v>
      </c>
      <c r="D202" s="2" t="s">
        <v>6</v>
      </c>
      <c r="E202" s="2" t="s">
        <v>325</v>
      </c>
      <c r="F202" s="1">
        <v>49.596680188371302</v>
      </c>
    </row>
    <row r="203" spans="1:6" ht="13" hidden="1">
      <c r="A203" s="2" t="s">
        <v>7</v>
      </c>
      <c r="B203" s="1" t="s">
        <v>340</v>
      </c>
      <c r="C203" s="1">
        <v>2015</v>
      </c>
      <c r="D203" s="2" t="s">
        <v>6</v>
      </c>
      <c r="E203" s="2" t="s">
        <v>325</v>
      </c>
      <c r="F203" s="1">
        <v>48.351150228534699</v>
      </c>
    </row>
    <row r="204" spans="1:6" ht="13" hidden="1">
      <c r="A204" s="2" t="s">
        <v>10</v>
      </c>
      <c r="B204" s="1" t="s">
        <v>343</v>
      </c>
      <c r="C204" s="1">
        <v>2015</v>
      </c>
      <c r="D204" s="2" t="s">
        <v>6</v>
      </c>
      <c r="E204" s="2" t="s">
        <v>325</v>
      </c>
      <c r="F204" s="1">
        <v>47.048939298466699</v>
      </c>
    </row>
    <row r="205" spans="1:6" ht="13" hidden="1">
      <c r="A205" s="2" t="s">
        <v>11</v>
      </c>
      <c r="B205" s="1" t="s">
        <v>344</v>
      </c>
      <c r="C205" s="1">
        <v>2015</v>
      </c>
      <c r="D205" s="2" t="s">
        <v>6</v>
      </c>
      <c r="E205" s="2" t="s">
        <v>325</v>
      </c>
      <c r="F205" s="1">
        <v>48.372925341995199</v>
      </c>
    </row>
    <row r="206" spans="1:6" ht="13" hidden="1">
      <c r="A206" s="2" t="s">
        <v>12</v>
      </c>
      <c r="B206" s="1" t="s">
        <v>345</v>
      </c>
      <c r="C206" s="1">
        <v>2015</v>
      </c>
      <c r="D206" s="2" t="s">
        <v>6</v>
      </c>
      <c r="E206" s="2" t="s">
        <v>325</v>
      </c>
      <c r="F206" s="1">
        <v>48.570128015394602</v>
      </c>
    </row>
    <row r="207" spans="1:6" ht="13" hidden="1">
      <c r="A207" s="2" t="s">
        <v>8</v>
      </c>
      <c r="B207" s="1" t="s">
        <v>341</v>
      </c>
      <c r="C207" s="1">
        <v>2015</v>
      </c>
      <c r="D207" s="2" t="s">
        <v>6</v>
      </c>
      <c r="E207" s="2" t="s">
        <v>325</v>
      </c>
      <c r="F207" s="1">
        <v>46.451562254671103</v>
      </c>
    </row>
    <row r="208" spans="1:6" ht="13" hidden="1">
      <c r="A208" s="2" t="s">
        <v>9</v>
      </c>
      <c r="B208" s="1" t="s">
        <v>342</v>
      </c>
      <c r="C208" s="1">
        <v>2015</v>
      </c>
      <c r="D208" s="2" t="s">
        <v>6</v>
      </c>
      <c r="E208" s="2" t="s">
        <v>325</v>
      </c>
      <c r="F208" s="1">
        <v>48.712566470752897</v>
      </c>
    </row>
    <row r="209" spans="1:6" ht="13" hidden="1">
      <c r="A209" s="2" t="s">
        <v>13</v>
      </c>
      <c r="B209" s="1" t="s">
        <v>346</v>
      </c>
      <c r="C209" s="1">
        <v>2015</v>
      </c>
      <c r="D209" s="2" t="s">
        <v>6</v>
      </c>
      <c r="E209" s="2" t="s">
        <v>325</v>
      </c>
      <c r="F209" s="1">
        <v>48.555489141263202</v>
      </c>
    </row>
    <row r="210" spans="1:6" ht="13">
      <c r="A210" s="2" t="s">
        <v>14</v>
      </c>
      <c r="B210" s="1" t="s">
        <v>347</v>
      </c>
      <c r="C210" s="1">
        <v>2015</v>
      </c>
      <c r="D210" s="2" t="s">
        <v>6</v>
      </c>
      <c r="E210" s="2" t="s">
        <v>325</v>
      </c>
      <c r="F210" s="1">
        <v>49.859893724263998</v>
      </c>
    </row>
    <row r="211" spans="1:6" ht="13" hidden="1">
      <c r="A211" s="2" t="s">
        <v>15</v>
      </c>
      <c r="B211" s="1" t="s">
        <v>348</v>
      </c>
      <c r="C211" s="1">
        <v>2015</v>
      </c>
      <c r="D211" s="2" t="s">
        <v>6</v>
      </c>
      <c r="E211" s="2" t="s">
        <v>325</v>
      </c>
      <c r="F211" s="1">
        <v>51.713205706621103</v>
      </c>
    </row>
    <row r="212" spans="1:6" ht="13" hidden="1">
      <c r="A212" s="2" t="s">
        <v>16</v>
      </c>
      <c r="B212" s="1" t="s">
        <v>349</v>
      </c>
      <c r="C212" s="1">
        <v>2015</v>
      </c>
      <c r="D212" s="2" t="s">
        <v>6</v>
      </c>
      <c r="E212" s="2" t="s">
        <v>325</v>
      </c>
      <c r="F212" s="1">
        <v>50.321123418623998</v>
      </c>
    </row>
    <row r="213" spans="1:6" ht="13" hidden="1">
      <c r="A213" s="2" t="s">
        <v>17</v>
      </c>
      <c r="B213" s="1" t="s">
        <v>350</v>
      </c>
      <c r="C213" s="1">
        <v>2015</v>
      </c>
      <c r="D213" s="2" t="s">
        <v>6</v>
      </c>
      <c r="E213" s="2" t="s">
        <v>325</v>
      </c>
      <c r="F213" s="1">
        <v>49.399180512570503</v>
      </c>
    </row>
    <row r="214" spans="1:6" ht="13" hidden="1">
      <c r="A214" s="2" t="s">
        <v>18</v>
      </c>
      <c r="B214" s="1" t="s">
        <v>351</v>
      </c>
      <c r="C214" s="1">
        <v>2015</v>
      </c>
      <c r="D214" s="2" t="s">
        <v>6</v>
      </c>
      <c r="E214" s="2" t="s">
        <v>325</v>
      </c>
      <c r="F214" s="1">
        <v>50.058644446370899</v>
      </c>
    </row>
    <row r="215" spans="1:6" ht="13" hidden="1">
      <c r="A215" s="2" t="s">
        <v>19</v>
      </c>
      <c r="B215" s="1" t="s">
        <v>352</v>
      </c>
      <c r="C215" s="1">
        <v>2015</v>
      </c>
      <c r="D215" s="2" t="s">
        <v>6</v>
      </c>
      <c r="E215" s="2" t="s">
        <v>325</v>
      </c>
      <c r="F215" s="1">
        <v>49.271119667364601</v>
      </c>
    </row>
    <row r="216" spans="1:6" ht="13" hidden="1">
      <c r="A216" s="2" t="s">
        <v>20</v>
      </c>
      <c r="B216" s="1" t="s">
        <v>353</v>
      </c>
      <c r="C216" s="1">
        <v>2015</v>
      </c>
      <c r="D216" s="2" t="s">
        <v>6</v>
      </c>
      <c r="E216" s="2" t="s">
        <v>325</v>
      </c>
      <c r="F216" s="1">
        <v>51.410706115601599</v>
      </c>
    </row>
    <row r="217" spans="1:6" ht="13" hidden="1">
      <c r="A217" s="2" t="s">
        <v>21</v>
      </c>
      <c r="B217" s="1" t="s">
        <v>354</v>
      </c>
      <c r="C217" s="1">
        <v>2015</v>
      </c>
      <c r="D217" s="2" t="s">
        <v>6</v>
      </c>
      <c r="E217" s="2" t="s">
        <v>325</v>
      </c>
      <c r="F217" s="1">
        <v>49.0960505830394</v>
      </c>
    </row>
    <row r="218" spans="1:6" ht="13" hidden="1">
      <c r="A218" s="2" t="s">
        <v>22</v>
      </c>
      <c r="B218" s="1" t="s">
        <v>355</v>
      </c>
      <c r="C218" s="1">
        <v>2015</v>
      </c>
      <c r="D218" s="2" t="s">
        <v>6</v>
      </c>
      <c r="E218" s="2" t="s">
        <v>325</v>
      </c>
      <c r="F218" s="1">
        <v>47.3791706714266</v>
      </c>
    </row>
    <row r="219" spans="1:6" ht="13" hidden="1">
      <c r="A219" s="2" t="s">
        <v>23</v>
      </c>
      <c r="B219" s="1" t="s">
        <v>356</v>
      </c>
      <c r="C219" s="1">
        <v>2015</v>
      </c>
      <c r="D219" s="2" t="s">
        <v>6</v>
      </c>
      <c r="E219" s="2" t="s">
        <v>325</v>
      </c>
      <c r="F219" s="1">
        <v>51.042403081761897</v>
      </c>
    </row>
    <row r="220" spans="1:6" ht="13" hidden="1">
      <c r="A220" s="2" t="s">
        <v>24</v>
      </c>
      <c r="B220" s="1" t="s">
        <v>357</v>
      </c>
      <c r="C220" s="1">
        <v>2015</v>
      </c>
      <c r="D220" s="2" t="s">
        <v>6</v>
      </c>
      <c r="E220" s="2" t="s">
        <v>325</v>
      </c>
      <c r="F220" s="1">
        <v>50.254182183602303</v>
      </c>
    </row>
    <row r="221" spans="1:6" ht="13" hidden="1">
      <c r="A221" s="2" t="s">
        <v>25</v>
      </c>
      <c r="B221" s="1" t="s">
        <v>358</v>
      </c>
      <c r="C221" s="1">
        <v>2015</v>
      </c>
      <c r="D221" s="2" t="s">
        <v>6</v>
      </c>
      <c r="E221" s="2" t="s">
        <v>325</v>
      </c>
      <c r="F221" s="1">
        <v>49.760025013679403</v>
      </c>
    </row>
    <row r="222" spans="1:6" ht="13" hidden="1">
      <c r="A222" s="2" t="s">
        <v>26</v>
      </c>
      <c r="B222" s="1" t="s">
        <v>359</v>
      </c>
      <c r="C222" s="1">
        <v>2015</v>
      </c>
      <c r="D222" s="2" t="s">
        <v>6</v>
      </c>
      <c r="E222" s="2" t="s">
        <v>325</v>
      </c>
      <c r="F222" s="1">
        <v>48.599840656260099</v>
      </c>
    </row>
    <row r="223" spans="1:6" ht="13" hidden="1">
      <c r="A223" s="2" t="s">
        <v>27</v>
      </c>
      <c r="B223" s="1" t="s">
        <v>360</v>
      </c>
      <c r="C223" s="1">
        <v>2015</v>
      </c>
      <c r="D223" s="2" t="s">
        <v>6</v>
      </c>
      <c r="E223" s="2" t="s">
        <v>325</v>
      </c>
      <c r="F223" s="1">
        <v>50.312508798108098</v>
      </c>
    </row>
    <row r="224" spans="1:6" ht="13" hidden="1">
      <c r="A224" s="2" t="s">
        <v>28</v>
      </c>
      <c r="B224" s="1" t="s">
        <v>361</v>
      </c>
      <c r="C224" s="1">
        <v>2015</v>
      </c>
      <c r="D224" s="2" t="s">
        <v>6</v>
      </c>
      <c r="E224" s="2" t="s">
        <v>325</v>
      </c>
      <c r="F224" s="1">
        <v>49.392965155073398</v>
      </c>
    </row>
    <row r="225" spans="1:6" ht="13" hidden="1">
      <c r="A225" s="2" t="s">
        <v>29</v>
      </c>
      <c r="B225" s="1" t="s">
        <v>362</v>
      </c>
      <c r="C225" s="1">
        <v>2015</v>
      </c>
      <c r="D225" s="2" t="s">
        <v>6</v>
      </c>
      <c r="E225" s="2" t="s">
        <v>325</v>
      </c>
      <c r="F225" s="1">
        <v>48.525537939403499</v>
      </c>
    </row>
    <row r="226" spans="1:6" ht="13" hidden="1">
      <c r="A226" s="2" t="s">
        <v>30</v>
      </c>
      <c r="B226" s="1" t="s">
        <v>363</v>
      </c>
      <c r="C226" s="1">
        <v>2015</v>
      </c>
      <c r="D226" s="2" t="s">
        <v>6</v>
      </c>
      <c r="E226" s="2" t="s">
        <v>325</v>
      </c>
      <c r="F226" s="1">
        <v>48.097378171623397</v>
      </c>
    </row>
    <row r="227" spans="1:6" ht="13">
      <c r="A227" s="2" t="s">
        <v>31</v>
      </c>
      <c r="B227" s="1" t="s">
        <v>364</v>
      </c>
      <c r="C227" s="1">
        <v>2015</v>
      </c>
      <c r="D227" s="2" t="s">
        <v>6</v>
      </c>
      <c r="E227" s="2" t="s">
        <v>325</v>
      </c>
      <c r="F227" s="1">
        <v>48.431013827880498</v>
      </c>
    </row>
    <row r="228" spans="1:6" ht="13" hidden="1">
      <c r="A228" s="2" t="s">
        <v>32</v>
      </c>
      <c r="B228" s="1" t="s">
        <v>365</v>
      </c>
      <c r="C228" s="1">
        <v>2015</v>
      </c>
      <c r="D228" s="2" t="s">
        <v>6</v>
      </c>
      <c r="E228" s="2" t="s">
        <v>325</v>
      </c>
      <c r="F228" s="1">
        <v>52.100242522231198</v>
      </c>
    </row>
    <row r="229" spans="1:6" ht="13" hidden="1">
      <c r="A229" s="2" t="s">
        <v>33</v>
      </c>
      <c r="B229" s="1" t="s">
        <v>366</v>
      </c>
      <c r="C229" s="1">
        <v>2015</v>
      </c>
      <c r="D229" s="2" t="s">
        <v>6</v>
      </c>
      <c r="E229" s="2" t="s">
        <v>325</v>
      </c>
      <c r="F229" s="1">
        <v>47.211556248143197</v>
      </c>
    </row>
    <row r="230" spans="1:6" ht="13" hidden="1">
      <c r="A230" s="2" t="s">
        <v>34</v>
      </c>
      <c r="B230" s="1" t="s">
        <v>367</v>
      </c>
      <c r="C230" s="1">
        <v>2015</v>
      </c>
      <c r="D230" s="2" t="s">
        <v>6</v>
      </c>
      <c r="E230" s="2" t="s">
        <v>325</v>
      </c>
      <c r="F230" s="1">
        <v>48.6167615947925</v>
      </c>
    </row>
    <row r="231" spans="1:6" ht="13" hidden="1">
      <c r="A231" s="2" t="s">
        <v>35</v>
      </c>
      <c r="B231" s="1" t="s">
        <v>368</v>
      </c>
      <c r="C231" s="1">
        <v>2015</v>
      </c>
      <c r="D231" s="2" t="s">
        <v>6</v>
      </c>
      <c r="E231" s="2" t="s">
        <v>325</v>
      </c>
      <c r="F231" s="1">
        <v>50.331858407079601</v>
      </c>
    </row>
    <row r="232" spans="1:6" ht="13" hidden="1">
      <c r="A232" s="2" t="s">
        <v>3</v>
      </c>
      <c r="B232" s="1" t="s">
        <v>336</v>
      </c>
      <c r="C232" s="1">
        <v>2015</v>
      </c>
      <c r="D232" s="2" t="s">
        <v>6</v>
      </c>
      <c r="E232" s="2" t="s">
        <v>325</v>
      </c>
      <c r="F232" s="1">
        <v>49.127084818580897</v>
      </c>
    </row>
    <row r="233" spans="1:6" ht="13" hidden="1">
      <c r="A233" s="2" t="s">
        <v>4</v>
      </c>
      <c r="B233" s="1" t="s">
        <v>337</v>
      </c>
      <c r="C233" s="1">
        <v>2016</v>
      </c>
      <c r="D233" s="2" t="s">
        <v>6</v>
      </c>
      <c r="E233" s="2" t="s">
        <v>325</v>
      </c>
      <c r="F233" s="1">
        <v>50.007096080935902</v>
      </c>
    </row>
    <row r="234" spans="1:6" ht="13" hidden="1">
      <c r="A234" s="2" t="s">
        <v>5</v>
      </c>
      <c r="B234" s="1" t="s">
        <v>338</v>
      </c>
      <c r="C234" s="1">
        <v>2016</v>
      </c>
      <c r="D234" s="2" t="s">
        <v>6</v>
      </c>
      <c r="E234" s="2" t="s">
        <v>325</v>
      </c>
      <c r="F234" s="1">
        <v>50.077395877651099</v>
      </c>
    </row>
    <row r="235" spans="1:6" ht="13" hidden="1">
      <c r="A235" s="2" t="s">
        <v>6</v>
      </c>
      <c r="B235" s="1" t="s">
        <v>339</v>
      </c>
      <c r="C235" s="1">
        <v>2016</v>
      </c>
      <c r="D235" s="2" t="s">
        <v>6</v>
      </c>
      <c r="E235" s="2" t="s">
        <v>325</v>
      </c>
      <c r="F235" s="1">
        <v>50.295777211503498</v>
      </c>
    </row>
    <row r="236" spans="1:6" ht="13" hidden="1">
      <c r="A236" s="2" t="s">
        <v>7</v>
      </c>
      <c r="B236" s="1" t="s">
        <v>340</v>
      </c>
      <c r="C236" s="1">
        <v>2016</v>
      </c>
      <c r="D236" s="2" t="s">
        <v>6</v>
      </c>
      <c r="E236" s="2" t="s">
        <v>325</v>
      </c>
      <c r="F236" s="1">
        <v>48.791966204698703</v>
      </c>
    </row>
    <row r="237" spans="1:6" ht="13" hidden="1">
      <c r="A237" s="2" t="s">
        <v>10</v>
      </c>
      <c r="B237" s="1" t="s">
        <v>343</v>
      </c>
      <c r="C237" s="1">
        <v>2016</v>
      </c>
      <c r="D237" s="2" t="s">
        <v>6</v>
      </c>
      <c r="E237" s="2" t="s">
        <v>325</v>
      </c>
      <c r="F237" s="1">
        <v>47.323266548183803</v>
      </c>
    </row>
    <row r="238" spans="1:6" ht="13" hidden="1">
      <c r="A238" s="2" t="s">
        <v>11</v>
      </c>
      <c r="B238" s="1" t="s">
        <v>344</v>
      </c>
      <c r="C238" s="1">
        <v>2016</v>
      </c>
      <c r="D238" s="2" t="s">
        <v>6</v>
      </c>
      <c r="E238" s="2" t="s">
        <v>325</v>
      </c>
      <c r="F238" s="1">
        <v>48.974098320660403</v>
      </c>
    </row>
    <row r="239" spans="1:6" ht="13" hidden="1">
      <c r="A239" s="2" t="s">
        <v>12</v>
      </c>
      <c r="B239" s="1" t="s">
        <v>345</v>
      </c>
      <c r="C239" s="1">
        <v>2016</v>
      </c>
      <c r="D239" s="2" t="s">
        <v>6</v>
      </c>
      <c r="E239" s="2" t="s">
        <v>325</v>
      </c>
      <c r="F239" s="1">
        <v>48.637772898905197</v>
      </c>
    </row>
    <row r="240" spans="1:6" ht="13" hidden="1">
      <c r="A240" s="2" t="s">
        <v>8</v>
      </c>
      <c r="B240" s="1" t="s">
        <v>341</v>
      </c>
      <c r="C240" s="1">
        <v>2016</v>
      </c>
      <c r="D240" s="2" t="s">
        <v>6</v>
      </c>
      <c r="E240" s="2" t="s">
        <v>325</v>
      </c>
      <c r="F240" s="1">
        <v>46.447291788002303</v>
      </c>
    </row>
    <row r="241" spans="1:6" ht="13" hidden="1">
      <c r="A241" s="2" t="s">
        <v>9</v>
      </c>
      <c r="B241" s="1" t="s">
        <v>342</v>
      </c>
      <c r="C241" s="1">
        <v>2016</v>
      </c>
      <c r="D241" s="2" t="s">
        <v>6</v>
      </c>
      <c r="E241" s="2" t="s">
        <v>325</v>
      </c>
      <c r="F241" s="1">
        <v>50.572509941072198</v>
      </c>
    </row>
    <row r="242" spans="1:6" ht="13" hidden="1">
      <c r="A242" s="2" t="s">
        <v>13</v>
      </c>
      <c r="B242" s="1" t="s">
        <v>346</v>
      </c>
      <c r="C242" s="1">
        <v>2016</v>
      </c>
      <c r="D242" s="2" t="s">
        <v>6</v>
      </c>
      <c r="E242" s="2" t="s">
        <v>325</v>
      </c>
      <c r="F242" s="1">
        <v>48.327225695192901</v>
      </c>
    </row>
    <row r="243" spans="1:6" ht="13">
      <c r="A243" s="2" t="s">
        <v>14</v>
      </c>
      <c r="B243" s="1" t="s">
        <v>347</v>
      </c>
      <c r="C243" s="1">
        <v>2016</v>
      </c>
      <c r="D243" s="2" t="s">
        <v>6</v>
      </c>
      <c r="E243" s="2" t="s">
        <v>325</v>
      </c>
      <c r="F243" s="1">
        <v>49.177986493829103</v>
      </c>
    </row>
    <row r="244" spans="1:6" ht="13" hidden="1">
      <c r="A244" s="2" t="s">
        <v>15</v>
      </c>
      <c r="B244" s="1" t="s">
        <v>348</v>
      </c>
      <c r="C244" s="1">
        <v>2016</v>
      </c>
      <c r="D244" s="2" t="s">
        <v>6</v>
      </c>
      <c r="E244" s="2" t="s">
        <v>325</v>
      </c>
      <c r="F244" s="1">
        <v>51.825423407942502</v>
      </c>
    </row>
    <row r="245" spans="1:6" ht="13" hidden="1">
      <c r="A245" s="2" t="s">
        <v>16</v>
      </c>
      <c r="B245" s="1" t="s">
        <v>349</v>
      </c>
      <c r="C245" s="1">
        <v>2016</v>
      </c>
      <c r="D245" s="2" t="s">
        <v>6</v>
      </c>
      <c r="E245" s="2" t="s">
        <v>325</v>
      </c>
      <c r="F245" s="1">
        <v>50.659567008502101</v>
      </c>
    </row>
    <row r="246" spans="1:6" ht="13" hidden="1">
      <c r="A246" s="2" t="s">
        <v>17</v>
      </c>
      <c r="B246" s="1" t="s">
        <v>350</v>
      </c>
      <c r="C246" s="1">
        <v>2016</v>
      </c>
      <c r="D246" s="2" t="s">
        <v>6</v>
      </c>
      <c r="E246" s="2" t="s">
        <v>325</v>
      </c>
      <c r="F246" s="1">
        <v>49.9952380304494</v>
      </c>
    </row>
    <row r="247" spans="1:6" ht="13" hidden="1">
      <c r="A247" s="2" t="s">
        <v>18</v>
      </c>
      <c r="B247" s="1" t="s">
        <v>351</v>
      </c>
      <c r="C247" s="1">
        <v>2016</v>
      </c>
      <c r="D247" s="2" t="s">
        <v>6</v>
      </c>
      <c r="E247" s="2" t="s">
        <v>325</v>
      </c>
      <c r="F247" s="1">
        <v>50.056614340179998</v>
      </c>
    </row>
    <row r="248" spans="1:6" ht="13" hidden="1">
      <c r="A248" s="2" t="s">
        <v>19</v>
      </c>
      <c r="B248" s="1" t="s">
        <v>352</v>
      </c>
      <c r="C248" s="1">
        <v>2016</v>
      </c>
      <c r="D248" s="2" t="s">
        <v>6</v>
      </c>
      <c r="E248" s="2" t="s">
        <v>325</v>
      </c>
      <c r="F248" s="1">
        <v>49.315797775849802</v>
      </c>
    </row>
    <row r="249" spans="1:6" ht="13" hidden="1">
      <c r="A249" s="2" t="s">
        <v>20</v>
      </c>
      <c r="B249" s="1" t="s">
        <v>353</v>
      </c>
      <c r="C249" s="1">
        <v>2016</v>
      </c>
      <c r="D249" s="2" t="s">
        <v>6</v>
      </c>
      <c r="E249" s="2" t="s">
        <v>325</v>
      </c>
      <c r="F249" s="1">
        <v>51.567501833073997</v>
      </c>
    </row>
    <row r="250" spans="1:6" ht="13" hidden="1">
      <c r="A250" s="2" t="s">
        <v>21</v>
      </c>
      <c r="B250" s="1" t="s">
        <v>354</v>
      </c>
      <c r="C250" s="1">
        <v>2016</v>
      </c>
      <c r="D250" s="2" t="s">
        <v>6</v>
      </c>
      <c r="E250" s="2" t="s">
        <v>325</v>
      </c>
      <c r="F250" s="1">
        <v>49.618109873930301</v>
      </c>
    </row>
    <row r="251" spans="1:6" ht="13" hidden="1">
      <c r="A251" s="2" t="s">
        <v>22</v>
      </c>
      <c r="B251" s="1" t="s">
        <v>355</v>
      </c>
      <c r="C251" s="1">
        <v>2016</v>
      </c>
      <c r="D251" s="2" t="s">
        <v>6</v>
      </c>
      <c r="E251" s="2" t="s">
        <v>325</v>
      </c>
      <c r="F251" s="1">
        <v>48.041689702927997</v>
      </c>
    </row>
    <row r="252" spans="1:6" ht="13" hidden="1">
      <c r="A252" s="2" t="s">
        <v>23</v>
      </c>
      <c r="B252" s="1" t="s">
        <v>356</v>
      </c>
      <c r="C252" s="1">
        <v>2016</v>
      </c>
      <c r="D252" s="2" t="s">
        <v>6</v>
      </c>
      <c r="E252" s="2" t="s">
        <v>325</v>
      </c>
      <c r="F252" s="1">
        <v>50.771288452964797</v>
      </c>
    </row>
    <row r="253" spans="1:6" ht="13" hidden="1">
      <c r="A253" s="2" t="s">
        <v>24</v>
      </c>
      <c r="B253" s="1" t="s">
        <v>357</v>
      </c>
      <c r="C253" s="1">
        <v>2016</v>
      </c>
      <c r="D253" s="2" t="s">
        <v>6</v>
      </c>
      <c r="E253" s="2" t="s">
        <v>325</v>
      </c>
      <c r="F253" s="1">
        <v>50.755977742078201</v>
      </c>
    </row>
    <row r="254" spans="1:6" ht="13" hidden="1">
      <c r="A254" s="2" t="s">
        <v>25</v>
      </c>
      <c r="B254" s="1" t="s">
        <v>358</v>
      </c>
      <c r="C254" s="1">
        <v>2016</v>
      </c>
      <c r="D254" s="2" t="s">
        <v>6</v>
      </c>
      <c r="E254" s="2" t="s">
        <v>325</v>
      </c>
      <c r="F254" s="1">
        <v>49.589268219157397</v>
      </c>
    </row>
    <row r="255" spans="1:6" ht="13" hidden="1">
      <c r="A255" s="2" t="s">
        <v>26</v>
      </c>
      <c r="B255" s="1" t="s">
        <v>359</v>
      </c>
      <c r="C255" s="1">
        <v>2016</v>
      </c>
      <c r="D255" s="2" t="s">
        <v>6</v>
      </c>
      <c r="E255" s="2" t="s">
        <v>325</v>
      </c>
      <c r="F255" s="1">
        <v>48.505127759429897</v>
      </c>
    </row>
    <row r="256" spans="1:6" ht="13" hidden="1">
      <c r="A256" s="2" t="s">
        <v>27</v>
      </c>
      <c r="B256" s="1" t="s">
        <v>360</v>
      </c>
      <c r="C256" s="1">
        <v>2016</v>
      </c>
      <c r="D256" s="2" t="s">
        <v>6</v>
      </c>
      <c r="E256" s="2" t="s">
        <v>325</v>
      </c>
      <c r="F256" s="1">
        <v>50.493705257960997</v>
      </c>
    </row>
    <row r="257" spans="1:6" ht="13" hidden="1">
      <c r="A257" s="2" t="s">
        <v>28</v>
      </c>
      <c r="B257" s="1" t="s">
        <v>361</v>
      </c>
      <c r="C257" s="1">
        <v>2016</v>
      </c>
      <c r="D257" s="2" t="s">
        <v>6</v>
      </c>
      <c r="E257" s="2" t="s">
        <v>325</v>
      </c>
      <c r="F257" s="1">
        <v>49.600937984171502</v>
      </c>
    </row>
    <row r="258" spans="1:6" ht="13" hidden="1">
      <c r="A258" s="2" t="s">
        <v>29</v>
      </c>
      <c r="B258" s="1" t="s">
        <v>362</v>
      </c>
      <c r="C258" s="1">
        <v>2016</v>
      </c>
      <c r="D258" s="2" t="s">
        <v>6</v>
      </c>
      <c r="E258" s="2" t="s">
        <v>325</v>
      </c>
      <c r="F258" s="1">
        <v>48.9837339441561</v>
      </c>
    </row>
    <row r="259" spans="1:6" ht="13" hidden="1">
      <c r="A259" s="2" t="s">
        <v>30</v>
      </c>
      <c r="B259" s="1" t="s">
        <v>363</v>
      </c>
      <c r="C259" s="1">
        <v>2016</v>
      </c>
      <c r="D259" s="2" t="s">
        <v>6</v>
      </c>
      <c r="E259" s="2" t="s">
        <v>325</v>
      </c>
      <c r="F259" s="1">
        <v>48.120494704710602</v>
      </c>
    </row>
    <row r="260" spans="1:6" ht="13">
      <c r="A260" s="2" t="s">
        <v>31</v>
      </c>
      <c r="B260" s="1" t="s">
        <v>364</v>
      </c>
      <c r="C260" s="1">
        <v>2016</v>
      </c>
      <c r="D260" s="2" t="s">
        <v>6</v>
      </c>
      <c r="E260" s="2" t="s">
        <v>325</v>
      </c>
      <c r="F260" s="1">
        <v>49.021204193270997</v>
      </c>
    </row>
    <row r="261" spans="1:6" ht="13" hidden="1">
      <c r="A261" s="2" t="s">
        <v>32</v>
      </c>
      <c r="B261" s="1" t="s">
        <v>365</v>
      </c>
      <c r="C261" s="1">
        <v>2016</v>
      </c>
      <c r="D261" s="2" t="s">
        <v>6</v>
      </c>
      <c r="E261" s="2" t="s">
        <v>325</v>
      </c>
      <c r="F261" s="1">
        <v>51.664312473131503</v>
      </c>
    </row>
    <row r="262" spans="1:6" ht="13" hidden="1">
      <c r="A262" s="2" t="s">
        <v>33</v>
      </c>
      <c r="B262" s="1" t="s">
        <v>366</v>
      </c>
      <c r="C262" s="1">
        <v>2016</v>
      </c>
      <c r="D262" s="2" t="s">
        <v>6</v>
      </c>
      <c r="E262" s="2" t="s">
        <v>325</v>
      </c>
      <c r="F262" s="1">
        <v>47.308477132591101</v>
      </c>
    </row>
    <row r="263" spans="1:6" ht="13" hidden="1">
      <c r="A263" s="2" t="s">
        <v>34</v>
      </c>
      <c r="B263" s="1" t="s">
        <v>367</v>
      </c>
      <c r="C263" s="1">
        <v>2016</v>
      </c>
      <c r="D263" s="2" t="s">
        <v>6</v>
      </c>
      <c r="E263" s="2" t="s">
        <v>325</v>
      </c>
      <c r="F263" s="1">
        <v>49.073756687879097</v>
      </c>
    </row>
    <row r="264" spans="1:6" ht="13" hidden="1">
      <c r="A264" s="2" t="s">
        <v>35</v>
      </c>
      <c r="B264" s="1" t="s">
        <v>368</v>
      </c>
      <c r="C264" s="1">
        <v>2016</v>
      </c>
      <c r="D264" s="2" t="s">
        <v>6</v>
      </c>
      <c r="E264" s="2" t="s">
        <v>325</v>
      </c>
      <c r="F264" s="1">
        <v>50.612092941768999</v>
      </c>
    </row>
    <row r="265" spans="1:6" ht="13" hidden="1">
      <c r="A265" s="2" t="s">
        <v>3</v>
      </c>
      <c r="B265" s="1" t="s">
        <v>336</v>
      </c>
      <c r="C265" s="1">
        <v>2016</v>
      </c>
      <c r="D265" s="2" t="s">
        <v>6</v>
      </c>
      <c r="E265" s="2" t="s">
        <v>325</v>
      </c>
      <c r="F265" s="1">
        <v>49.337009660290697</v>
      </c>
    </row>
    <row r="266" spans="1:6" ht="13" hidden="1">
      <c r="A266" s="2" t="s">
        <v>4</v>
      </c>
      <c r="B266" s="1" t="s">
        <v>337</v>
      </c>
      <c r="C266" s="1">
        <v>2017</v>
      </c>
      <c r="D266" s="2" t="s">
        <v>6</v>
      </c>
      <c r="E266" s="2" t="s">
        <v>325</v>
      </c>
      <c r="F266" s="1">
        <v>50.649966415109198</v>
      </c>
    </row>
    <row r="267" spans="1:6" ht="13" hidden="1">
      <c r="A267" s="2" t="s">
        <v>5</v>
      </c>
      <c r="B267" s="1" t="s">
        <v>338</v>
      </c>
      <c r="C267" s="1">
        <v>2017</v>
      </c>
      <c r="D267" s="2" t="s">
        <v>6</v>
      </c>
      <c r="E267" s="2" t="s">
        <v>325</v>
      </c>
      <c r="F267" s="1">
        <v>50.324525810011203</v>
      </c>
    </row>
    <row r="268" spans="1:6" ht="13" hidden="1">
      <c r="A268" s="2" t="s">
        <v>6</v>
      </c>
      <c r="B268" s="1" t="s">
        <v>339</v>
      </c>
      <c r="C268" s="1">
        <v>2017</v>
      </c>
      <c r="D268" s="2" t="s">
        <v>6</v>
      </c>
      <c r="E268" s="2" t="s">
        <v>325</v>
      </c>
      <c r="F268" s="1">
        <v>50.489560513256102</v>
      </c>
    </row>
    <row r="269" spans="1:6" ht="13" hidden="1">
      <c r="A269" s="2" t="s">
        <v>7</v>
      </c>
      <c r="B269" s="1" t="s">
        <v>340</v>
      </c>
      <c r="C269" s="1">
        <v>2017</v>
      </c>
      <c r="D269" s="2" t="s">
        <v>6</v>
      </c>
      <c r="E269" s="2" t="s">
        <v>325</v>
      </c>
      <c r="F269" s="1">
        <v>48.380938120016502</v>
      </c>
    </row>
    <row r="270" spans="1:6" ht="13" hidden="1">
      <c r="A270" s="2" t="s">
        <v>10</v>
      </c>
      <c r="B270" s="1" t="s">
        <v>343</v>
      </c>
      <c r="C270" s="1">
        <v>2017</v>
      </c>
      <c r="D270" s="2" t="s">
        <v>6</v>
      </c>
      <c r="E270" s="2" t="s">
        <v>325</v>
      </c>
      <c r="F270" s="1">
        <v>47.5316008982997</v>
      </c>
    </row>
    <row r="271" spans="1:6" ht="13" hidden="1">
      <c r="A271" s="2" t="s">
        <v>11</v>
      </c>
      <c r="B271" s="1" t="s">
        <v>344</v>
      </c>
      <c r="C271" s="1">
        <v>2017</v>
      </c>
      <c r="D271" s="2" t="s">
        <v>6</v>
      </c>
      <c r="E271" s="2" t="s">
        <v>325</v>
      </c>
      <c r="F271" s="1">
        <v>49.698422144660903</v>
      </c>
    </row>
    <row r="272" spans="1:6" ht="13" hidden="1">
      <c r="A272" s="2" t="s">
        <v>12</v>
      </c>
      <c r="B272" s="1" t="s">
        <v>345</v>
      </c>
      <c r="C272" s="1">
        <v>2017</v>
      </c>
      <c r="D272" s="2" t="s">
        <v>6</v>
      </c>
      <c r="E272" s="2" t="s">
        <v>325</v>
      </c>
      <c r="F272" s="1">
        <v>49.010253225468098</v>
      </c>
    </row>
    <row r="273" spans="1:6" ht="13" hidden="1">
      <c r="A273" s="2" t="s">
        <v>8</v>
      </c>
      <c r="B273" s="1" t="s">
        <v>341</v>
      </c>
      <c r="C273" s="1">
        <v>2017</v>
      </c>
      <c r="D273" s="2" t="s">
        <v>6</v>
      </c>
      <c r="E273" s="2" t="s">
        <v>325</v>
      </c>
      <c r="F273" s="1">
        <v>46.792276063082298</v>
      </c>
    </row>
    <row r="274" spans="1:6" ht="13" hidden="1">
      <c r="A274" s="2" t="s">
        <v>9</v>
      </c>
      <c r="B274" s="1" t="s">
        <v>342</v>
      </c>
      <c r="C274" s="1">
        <v>2017</v>
      </c>
      <c r="D274" s="2" t="s">
        <v>6</v>
      </c>
      <c r="E274" s="2" t="s">
        <v>325</v>
      </c>
      <c r="F274" s="1">
        <v>51.168003187727301</v>
      </c>
    </row>
    <row r="275" spans="1:6" ht="13" hidden="1">
      <c r="A275" s="2" t="s">
        <v>13</v>
      </c>
      <c r="B275" s="1" t="s">
        <v>346</v>
      </c>
      <c r="C275" s="1">
        <v>2017</v>
      </c>
      <c r="D275" s="2" t="s">
        <v>6</v>
      </c>
      <c r="E275" s="2" t="s">
        <v>325</v>
      </c>
      <c r="F275" s="1">
        <v>48.531639178727701</v>
      </c>
    </row>
    <row r="276" spans="1:6" ht="13">
      <c r="A276" s="2" t="s">
        <v>14</v>
      </c>
      <c r="B276" s="1" t="s">
        <v>347</v>
      </c>
      <c r="C276" s="1">
        <v>2017</v>
      </c>
      <c r="D276" s="2" t="s">
        <v>6</v>
      </c>
      <c r="E276" s="2" t="s">
        <v>325</v>
      </c>
      <c r="F276" s="1">
        <v>49.446383527893502</v>
      </c>
    </row>
    <row r="277" spans="1:6" ht="13" hidden="1">
      <c r="A277" s="2" t="s">
        <v>15</v>
      </c>
      <c r="B277" s="1" t="s">
        <v>348</v>
      </c>
      <c r="C277" s="1">
        <v>2017</v>
      </c>
      <c r="D277" s="2" t="s">
        <v>6</v>
      </c>
      <c r="E277" s="2" t="s">
        <v>325</v>
      </c>
      <c r="F277" s="1">
        <v>51.999262421809597</v>
      </c>
    </row>
    <row r="278" spans="1:6" ht="13" hidden="1">
      <c r="A278" s="2" t="s">
        <v>16</v>
      </c>
      <c r="B278" s="1" t="s">
        <v>349</v>
      </c>
      <c r="C278" s="1">
        <v>2017</v>
      </c>
      <c r="D278" s="2" t="s">
        <v>6</v>
      </c>
      <c r="E278" s="2" t="s">
        <v>325</v>
      </c>
      <c r="F278" s="1">
        <v>50.621867069359702</v>
      </c>
    </row>
    <row r="279" spans="1:6" ht="13" hidden="1">
      <c r="A279" s="2" t="s">
        <v>17</v>
      </c>
      <c r="B279" s="1" t="s">
        <v>350</v>
      </c>
      <c r="C279" s="1">
        <v>2017</v>
      </c>
      <c r="D279" s="2" t="s">
        <v>6</v>
      </c>
      <c r="E279" s="2" t="s">
        <v>325</v>
      </c>
      <c r="F279" s="1">
        <v>50.407617671800601</v>
      </c>
    </row>
    <row r="280" spans="1:6" ht="13" hidden="1">
      <c r="A280" s="2" t="s">
        <v>18</v>
      </c>
      <c r="B280" s="1" t="s">
        <v>351</v>
      </c>
      <c r="C280" s="1">
        <v>2017</v>
      </c>
      <c r="D280" s="2" t="s">
        <v>6</v>
      </c>
      <c r="E280" s="2" t="s">
        <v>325</v>
      </c>
      <c r="F280" s="1">
        <v>50.5668654920336</v>
      </c>
    </row>
    <row r="281" spans="1:6" ht="13" hidden="1">
      <c r="A281" s="2" t="s">
        <v>19</v>
      </c>
      <c r="B281" s="1" t="s">
        <v>352</v>
      </c>
      <c r="C281" s="1">
        <v>2017</v>
      </c>
      <c r="D281" s="2" t="s">
        <v>6</v>
      </c>
      <c r="E281" s="2" t="s">
        <v>325</v>
      </c>
      <c r="F281" s="1">
        <v>49.601519829019203</v>
      </c>
    </row>
    <row r="282" spans="1:6" ht="13" hidden="1">
      <c r="A282" s="2" t="s">
        <v>20</v>
      </c>
      <c r="B282" s="1" t="s">
        <v>353</v>
      </c>
      <c r="C282" s="1">
        <v>2017</v>
      </c>
      <c r="D282" s="2" t="s">
        <v>6</v>
      </c>
      <c r="E282" s="2" t="s">
        <v>325</v>
      </c>
      <c r="F282" s="1">
        <v>51.461448740490603</v>
      </c>
    </row>
    <row r="283" spans="1:6" ht="13" hidden="1">
      <c r="A283" s="2" t="s">
        <v>21</v>
      </c>
      <c r="B283" s="1" t="s">
        <v>354</v>
      </c>
      <c r="C283" s="1">
        <v>2017</v>
      </c>
      <c r="D283" s="2" t="s">
        <v>6</v>
      </c>
      <c r="E283" s="2" t="s">
        <v>325</v>
      </c>
      <c r="F283" s="1">
        <v>50.212778892333901</v>
      </c>
    </row>
    <row r="284" spans="1:6" ht="13" hidden="1">
      <c r="A284" s="2" t="s">
        <v>22</v>
      </c>
      <c r="B284" s="1" t="s">
        <v>355</v>
      </c>
      <c r="C284" s="1">
        <v>2017</v>
      </c>
      <c r="D284" s="2" t="s">
        <v>6</v>
      </c>
      <c r="E284" s="2" t="s">
        <v>325</v>
      </c>
      <c r="F284" s="1">
        <v>48.523431525093002</v>
      </c>
    </row>
    <row r="285" spans="1:6" ht="13" hidden="1">
      <c r="A285" s="2" t="s">
        <v>23</v>
      </c>
      <c r="B285" s="1" t="s">
        <v>356</v>
      </c>
      <c r="C285" s="1">
        <v>2017</v>
      </c>
      <c r="D285" s="2" t="s">
        <v>6</v>
      </c>
      <c r="E285" s="2" t="s">
        <v>325</v>
      </c>
      <c r="F285" s="1">
        <v>51.255919736292803</v>
      </c>
    </row>
    <row r="286" spans="1:6" ht="13" hidden="1">
      <c r="A286" s="2" t="s">
        <v>24</v>
      </c>
      <c r="B286" s="1" t="s">
        <v>357</v>
      </c>
      <c r="C286" s="1">
        <v>2017</v>
      </c>
      <c r="D286" s="2" t="s">
        <v>6</v>
      </c>
      <c r="E286" s="2" t="s">
        <v>325</v>
      </c>
      <c r="F286" s="1">
        <v>51.4015286248449</v>
      </c>
    </row>
    <row r="287" spans="1:6" ht="13" hidden="1">
      <c r="A287" s="2" t="s">
        <v>25</v>
      </c>
      <c r="B287" s="1" t="s">
        <v>358</v>
      </c>
      <c r="C287" s="1">
        <v>2017</v>
      </c>
      <c r="D287" s="2" t="s">
        <v>6</v>
      </c>
      <c r="E287" s="2" t="s">
        <v>325</v>
      </c>
      <c r="F287" s="1">
        <v>50.266982667542301</v>
      </c>
    </row>
    <row r="288" spans="1:6" ht="13" hidden="1">
      <c r="A288" s="2" t="s">
        <v>26</v>
      </c>
      <c r="B288" s="1" t="s">
        <v>359</v>
      </c>
      <c r="C288" s="1">
        <v>2017</v>
      </c>
      <c r="D288" s="2" t="s">
        <v>6</v>
      </c>
      <c r="E288" s="2" t="s">
        <v>325</v>
      </c>
      <c r="F288" s="1">
        <v>48.487080689029902</v>
      </c>
    </row>
    <row r="289" spans="1:6" ht="13" hidden="1">
      <c r="A289" s="2" t="s">
        <v>27</v>
      </c>
      <c r="B289" s="1" t="s">
        <v>360</v>
      </c>
      <c r="C289" s="1">
        <v>2017</v>
      </c>
      <c r="D289" s="2" t="s">
        <v>6</v>
      </c>
      <c r="E289" s="2" t="s">
        <v>325</v>
      </c>
      <c r="F289" s="1">
        <v>50.7494531017906</v>
      </c>
    </row>
    <row r="290" spans="1:6" ht="13" hidden="1">
      <c r="A290" s="2" t="s">
        <v>28</v>
      </c>
      <c r="B290" s="1" t="s">
        <v>361</v>
      </c>
      <c r="C290" s="1">
        <v>2017</v>
      </c>
      <c r="D290" s="2" t="s">
        <v>6</v>
      </c>
      <c r="E290" s="2" t="s">
        <v>325</v>
      </c>
      <c r="F290" s="1">
        <v>50.215069030894803</v>
      </c>
    </row>
    <row r="291" spans="1:6" ht="13" hidden="1">
      <c r="A291" s="2" t="s">
        <v>29</v>
      </c>
      <c r="B291" s="1" t="s">
        <v>362</v>
      </c>
      <c r="C291" s="1">
        <v>2017</v>
      </c>
      <c r="D291" s="2" t="s">
        <v>6</v>
      </c>
      <c r="E291" s="2" t="s">
        <v>325</v>
      </c>
      <c r="F291" s="1">
        <v>49.029200428069103</v>
      </c>
    </row>
    <row r="292" spans="1:6" ht="13" hidden="1">
      <c r="A292" s="2" t="s">
        <v>30</v>
      </c>
      <c r="B292" s="1" t="s">
        <v>363</v>
      </c>
      <c r="C292" s="1">
        <v>2017</v>
      </c>
      <c r="D292" s="2" t="s">
        <v>6</v>
      </c>
      <c r="E292" s="2" t="s">
        <v>325</v>
      </c>
      <c r="F292" s="1">
        <v>48.494168165728503</v>
      </c>
    </row>
    <row r="293" spans="1:6" ht="13">
      <c r="A293" s="2" t="s">
        <v>31</v>
      </c>
      <c r="B293" s="1" t="s">
        <v>364</v>
      </c>
      <c r="C293" s="1">
        <v>2017</v>
      </c>
      <c r="D293" s="2" t="s">
        <v>6</v>
      </c>
      <c r="E293" s="2" t="s">
        <v>325</v>
      </c>
      <c r="F293" s="1">
        <v>49.129700479095597</v>
      </c>
    </row>
    <row r="294" spans="1:6" ht="13" hidden="1">
      <c r="A294" s="2" t="s">
        <v>32</v>
      </c>
      <c r="B294" s="1" t="s">
        <v>365</v>
      </c>
      <c r="C294" s="1">
        <v>2017</v>
      </c>
      <c r="D294" s="2" t="s">
        <v>6</v>
      </c>
      <c r="E294" s="2" t="s">
        <v>325</v>
      </c>
      <c r="F294" s="1">
        <v>52.291554919840301</v>
      </c>
    </row>
    <row r="295" spans="1:6" ht="13" hidden="1">
      <c r="A295" s="2" t="s">
        <v>33</v>
      </c>
      <c r="B295" s="1" t="s">
        <v>366</v>
      </c>
      <c r="C295" s="1">
        <v>2017</v>
      </c>
      <c r="D295" s="2" t="s">
        <v>6</v>
      </c>
      <c r="E295" s="2" t="s">
        <v>325</v>
      </c>
      <c r="F295" s="1">
        <v>47.582940459866798</v>
      </c>
    </row>
    <row r="296" spans="1:6" ht="13" hidden="1">
      <c r="A296" s="2" t="s">
        <v>34</v>
      </c>
      <c r="B296" s="1" t="s">
        <v>367</v>
      </c>
      <c r="C296" s="1">
        <v>2017</v>
      </c>
      <c r="D296" s="2" t="s">
        <v>6</v>
      </c>
      <c r="E296" s="2" t="s">
        <v>325</v>
      </c>
      <c r="F296" s="1">
        <v>49.446192113541599</v>
      </c>
    </row>
    <row r="297" spans="1:6" ht="13" hidden="1">
      <c r="A297" s="2" t="s">
        <v>35</v>
      </c>
      <c r="B297" s="1" t="s">
        <v>368</v>
      </c>
      <c r="C297" s="1">
        <v>2017</v>
      </c>
      <c r="D297" s="2" t="s">
        <v>6</v>
      </c>
      <c r="E297" s="2" t="s">
        <v>325</v>
      </c>
      <c r="F297" s="1">
        <v>51.4520122539762</v>
      </c>
    </row>
    <row r="298" spans="1:6" ht="13" hidden="1">
      <c r="A298" s="2" t="s">
        <v>3</v>
      </c>
      <c r="B298" s="1" t="s">
        <v>336</v>
      </c>
      <c r="C298" s="1">
        <v>2017</v>
      </c>
      <c r="D298" s="2" t="s">
        <v>6</v>
      </c>
      <c r="E298" s="2" t="s">
        <v>325</v>
      </c>
      <c r="F298" s="1">
        <v>49.728072491197999</v>
      </c>
    </row>
    <row r="299" spans="1:6" ht="13" hidden="1">
      <c r="A299" s="2" t="s">
        <v>4</v>
      </c>
      <c r="B299" s="1" t="s">
        <v>337</v>
      </c>
      <c r="C299" s="1">
        <v>2018</v>
      </c>
      <c r="D299" s="2" t="s">
        <v>6</v>
      </c>
      <c r="E299" s="2" t="s">
        <v>325</v>
      </c>
      <c r="F299" s="1">
        <v>51.047973024752899</v>
      </c>
    </row>
    <row r="300" spans="1:6" ht="13" hidden="1">
      <c r="A300" s="2" t="s">
        <v>5</v>
      </c>
      <c r="B300" s="1" t="s">
        <v>338</v>
      </c>
      <c r="C300" s="1">
        <v>2018</v>
      </c>
      <c r="D300" s="2" t="s">
        <v>6</v>
      </c>
      <c r="E300" s="2" t="s">
        <v>325</v>
      </c>
      <c r="F300" s="1">
        <v>50.536848710961301</v>
      </c>
    </row>
    <row r="301" spans="1:6" ht="13" hidden="1">
      <c r="A301" s="2" t="s">
        <v>6</v>
      </c>
      <c r="B301" s="1" t="s">
        <v>339</v>
      </c>
      <c r="C301" s="1">
        <v>2018</v>
      </c>
      <c r="D301" s="2" t="s">
        <v>6</v>
      </c>
      <c r="E301" s="2" t="s">
        <v>325</v>
      </c>
      <c r="F301" s="1">
        <v>51.254992642421698</v>
      </c>
    </row>
    <row r="302" spans="1:6" ht="13" hidden="1">
      <c r="A302" s="2" t="s">
        <v>7</v>
      </c>
      <c r="B302" s="1" t="s">
        <v>340</v>
      </c>
      <c r="C302" s="1">
        <v>2018</v>
      </c>
      <c r="D302" s="2" t="s">
        <v>6</v>
      </c>
      <c r="E302" s="2" t="s">
        <v>325</v>
      </c>
      <c r="F302" s="1">
        <v>48.478926214093399</v>
      </c>
    </row>
    <row r="303" spans="1:6" ht="13" hidden="1">
      <c r="A303" s="2" t="s">
        <v>10</v>
      </c>
      <c r="B303" s="1" t="s">
        <v>343</v>
      </c>
      <c r="C303" s="1">
        <v>2018</v>
      </c>
      <c r="D303" s="2" t="s">
        <v>6</v>
      </c>
      <c r="E303" s="2" t="s">
        <v>325</v>
      </c>
      <c r="F303" s="1">
        <v>47.981340007600302</v>
      </c>
    </row>
    <row r="304" spans="1:6" ht="13" hidden="1">
      <c r="A304" s="2" t="s">
        <v>11</v>
      </c>
      <c r="B304" s="1" t="s">
        <v>344</v>
      </c>
      <c r="C304" s="1">
        <v>2018</v>
      </c>
      <c r="D304" s="2" t="s">
        <v>6</v>
      </c>
      <c r="E304" s="2" t="s">
        <v>325</v>
      </c>
      <c r="F304" s="1">
        <v>50.160008828073302</v>
      </c>
    </row>
    <row r="305" spans="1:6" ht="13" hidden="1">
      <c r="A305" s="2" t="s">
        <v>12</v>
      </c>
      <c r="B305" s="1" t="s">
        <v>345</v>
      </c>
      <c r="C305" s="1">
        <v>2018</v>
      </c>
      <c r="D305" s="2" t="s">
        <v>6</v>
      </c>
      <c r="E305" s="2" t="s">
        <v>325</v>
      </c>
      <c r="F305" s="1">
        <v>49.025486939133899</v>
      </c>
    </row>
    <row r="306" spans="1:6" ht="13" hidden="1">
      <c r="A306" s="2" t="s">
        <v>8</v>
      </c>
      <c r="B306" s="1" t="s">
        <v>341</v>
      </c>
      <c r="C306" s="1">
        <v>2018</v>
      </c>
      <c r="D306" s="2" t="s">
        <v>6</v>
      </c>
      <c r="E306" s="2" t="s">
        <v>325</v>
      </c>
      <c r="F306" s="1">
        <v>47.022952655150299</v>
      </c>
    </row>
    <row r="307" spans="1:6" ht="13" hidden="1">
      <c r="A307" s="2" t="s">
        <v>9</v>
      </c>
      <c r="B307" s="1" t="s">
        <v>342</v>
      </c>
      <c r="C307" s="1">
        <v>2018</v>
      </c>
      <c r="D307" s="2" t="s">
        <v>6</v>
      </c>
      <c r="E307" s="2" t="s">
        <v>325</v>
      </c>
      <c r="F307" s="1">
        <v>51.366799204771397</v>
      </c>
    </row>
    <row r="308" spans="1:6" ht="13" hidden="1">
      <c r="A308" s="2" t="s">
        <v>13</v>
      </c>
      <c r="B308" s="1" t="s">
        <v>346</v>
      </c>
      <c r="C308" s="1">
        <v>2018</v>
      </c>
      <c r="D308" s="2" t="s">
        <v>6</v>
      </c>
      <c r="E308" s="2" t="s">
        <v>325</v>
      </c>
      <c r="F308" s="1">
        <v>49.107459018100798</v>
      </c>
    </row>
    <row r="309" spans="1:6" ht="13">
      <c r="A309" s="2" t="s">
        <v>14</v>
      </c>
      <c r="B309" s="1" t="s">
        <v>347</v>
      </c>
      <c r="C309" s="1">
        <v>2018</v>
      </c>
      <c r="D309" s="2" t="s">
        <v>6</v>
      </c>
      <c r="E309" s="2" t="s">
        <v>325</v>
      </c>
      <c r="F309" s="1">
        <v>50.177614380211999</v>
      </c>
    </row>
    <row r="310" spans="1:6" ht="13" hidden="1">
      <c r="A310" s="2" t="s">
        <v>15</v>
      </c>
      <c r="B310" s="1" t="s">
        <v>348</v>
      </c>
      <c r="C310" s="1">
        <v>2018</v>
      </c>
      <c r="D310" s="2" t="s">
        <v>6</v>
      </c>
      <c r="E310" s="2" t="s">
        <v>325</v>
      </c>
      <c r="F310" s="1">
        <v>52.386638120333799</v>
      </c>
    </row>
    <row r="311" spans="1:6" ht="13" hidden="1">
      <c r="A311" s="2" t="s">
        <v>16</v>
      </c>
      <c r="B311" s="1" t="s">
        <v>349</v>
      </c>
      <c r="C311" s="1">
        <v>2018</v>
      </c>
      <c r="D311" s="2" t="s">
        <v>6</v>
      </c>
      <c r="E311" s="2" t="s">
        <v>325</v>
      </c>
      <c r="F311" s="1">
        <v>51.060912384650798</v>
      </c>
    </row>
    <row r="312" spans="1:6" ht="13" hidden="1">
      <c r="A312" s="2" t="s">
        <v>17</v>
      </c>
      <c r="B312" s="1" t="s">
        <v>350</v>
      </c>
      <c r="C312" s="1">
        <v>2018</v>
      </c>
      <c r="D312" s="2" t="s">
        <v>6</v>
      </c>
      <c r="E312" s="2" t="s">
        <v>325</v>
      </c>
      <c r="F312" s="1">
        <v>50.888955298866598</v>
      </c>
    </row>
    <row r="313" spans="1:6" ht="13" hidden="1">
      <c r="A313" s="2" t="s">
        <v>18</v>
      </c>
      <c r="B313" s="1" t="s">
        <v>351</v>
      </c>
      <c r="C313" s="1">
        <v>2018</v>
      </c>
      <c r="D313" s="2" t="s">
        <v>6</v>
      </c>
      <c r="E313" s="2" t="s">
        <v>325</v>
      </c>
      <c r="F313" s="1">
        <v>50.8053144343112</v>
      </c>
    </row>
    <row r="314" spans="1:6" ht="13" hidden="1">
      <c r="A314" s="2" t="s">
        <v>19</v>
      </c>
      <c r="B314" s="1" t="s">
        <v>352</v>
      </c>
      <c r="C314" s="1">
        <v>2018</v>
      </c>
      <c r="D314" s="2" t="s">
        <v>6</v>
      </c>
      <c r="E314" s="2" t="s">
        <v>325</v>
      </c>
      <c r="F314" s="1">
        <v>50.5914577530176</v>
      </c>
    </row>
    <row r="315" spans="1:6" ht="13" hidden="1">
      <c r="A315" s="2" t="s">
        <v>20</v>
      </c>
      <c r="B315" s="1" t="s">
        <v>353</v>
      </c>
      <c r="C315" s="1">
        <v>2018</v>
      </c>
      <c r="D315" s="2" t="s">
        <v>6</v>
      </c>
      <c r="E315" s="2" t="s">
        <v>325</v>
      </c>
      <c r="F315" s="1">
        <v>52.318058846263703</v>
      </c>
    </row>
    <row r="316" spans="1:6" ht="13" hidden="1">
      <c r="A316" s="2" t="s">
        <v>21</v>
      </c>
      <c r="B316" s="1" t="s">
        <v>354</v>
      </c>
      <c r="C316" s="1">
        <v>2018</v>
      </c>
      <c r="D316" s="2" t="s">
        <v>6</v>
      </c>
      <c r="E316" s="2" t="s">
        <v>325</v>
      </c>
      <c r="F316" s="1">
        <v>51.1540689697228</v>
      </c>
    </row>
    <row r="317" spans="1:6" ht="13" hidden="1">
      <c r="A317" s="2" t="s">
        <v>22</v>
      </c>
      <c r="B317" s="1" t="s">
        <v>355</v>
      </c>
      <c r="C317" s="1">
        <v>2018</v>
      </c>
      <c r="D317" s="2" t="s">
        <v>6</v>
      </c>
      <c r="E317" s="2" t="s">
        <v>325</v>
      </c>
      <c r="F317" s="1">
        <v>48.786641929499098</v>
      </c>
    </row>
    <row r="318" spans="1:6" ht="13" hidden="1">
      <c r="A318" s="2" t="s">
        <v>23</v>
      </c>
      <c r="B318" s="1" t="s">
        <v>356</v>
      </c>
      <c r="C318" s="1">
        <v>2018</v>
      </c>
      <c r="D318" s="2" t="s">
        <v>6</v>
      </c>
      <c r="E318" s="2" t="s">
        <v>325</v>
      </c>
      <c r="F318" s="1">
        <v>51.887725948740801</v>
      </c>
    </row>
    <row r="319" spans="1:6" ht="13" hidden="1">
      <c r="A319" s="2" t="s">
        <v>24</v>
      </c>
      <c r="B319" s="1" t="s">
        <v>357</v>
      </c>
      <c r="C319" s="1">
        <v>2018</v>
      </c>
      <c r="D319" s="2" t="s">
        <v>6</v>
      </c>
      <c r="E319" s="2" t="s">
        <v>325</v>
      </c>
      <c r="F319" s="1">
        <v>51.768650389601497</v>
      </c>
    </row>
    <row r="320" spans="1:6" ht="13" hidden="1">
      <c r="A320" s="2" t="s">
        <v>25</v>
      </c>
      <c r="B320" s="1" t="s">
        <v>358</v>
      </c>
      <c r="C320" s="1">
        <v>2018</v>
      </c>
      <c r="D320" s="2" t="s">
        <v>6</v>
      </c>
      <c r="E320" s="2" t="s">
        <v>325</v>
      </c>
      <c r="F320" s="1">
        <v>51.009335678527897</v>
      </c>
    </row>
    <row r="321" spans="1:6" ht="13" hidden="1">
      <c r="A321" s="2" t="s">
        <v>26</v>
      </c>
      <c r="B321" s="1" t="s">
        <v>359</v>
      </c>
      <c r="C321" s="1">
        <v>2018</v>
      </c>
      <c r="D321" s="2" t="s">
        <v>6</v>
      </c>
      <c r="E321" s="2" t="s">
        <v>325</v>
      </c>
      <c r="F321" s="1">
        <v>49.097694107162702</v>
      </c>
    </row>
    <row r="322" spans="1:6" ht="13" hidden="1">
      <c r="A322" s="2" t="s">
        <v>27</v>
      </c>
      <c r="B322" s="1" t="s">
        <v>360</v>
      </c>
      <c r="C322" s="1">
        <v>2018</v>
      </c>
      <c r="D322" s="2" t="s">
        <v>6</v>
      </c>
      <c r="E322" s="2" t="s">
        <v>325</v>
      </c>
      <c r="F322" s="1">
        <v>51.267336845500502</v>
      </c>
    </row>
    <row r="323" spans="1:6" ht="13" hidden="1">
      <c r="A323" s="2" t="s">
        <v>28</v>
      </c>
      <c r="B323" s="1" t="s">
        <v>361</v>
      </c>
      <c r="C323" s="1">
        <v>2018</v>
      </c>
      <c r="D323" s="2" t="s">
        <v>6</v>
      </c>
      <c r="E323" s="2" t="s">
        <v>325</v>
      </c>
      <c r="F323" s="1">
        <v>50.6123525041343</v>
      </c>
    </row>
    <row r="324" spans="1:6" ht="13" hidden="1">
      <c r="A324" s="2" t="s">
        <v>29</v>
      </c>
      <c r="B324" s="1" t="s">
        <v>362</v>
      </c>
      <c r="C324" s="1">
        <v>2018</v>
      </c>
      <c r="D324" s="2" t="s">
        <v>6</v>
      </c>
      <c r="E324" s="2" t="s">
        <v>325</v>
      </c>
      <c r="F324" s="1">
        <v>49.571198259990297</v>
      </c>
    </row>
    <row r="325" spans="1:6" ht="13" hidden="1">
      <c r="A325" s="2" t="s">
        <v>30</v>
      </c>
      <c r="B325" s="1" t="s">
        <v>363</v>
      </c>
      <c r="C325" s="1">
        <v>2018</v>
      </c>
      <c r="D325" s="2" t="s">
        <v>6</v>
      </c>
      <c r="E325" s="2" t="s">
        <v>325</v>
      </c>
      <c r="F325" s="1">
        <v>48.752332595582203</v>
      </c>
    </row>
    <row r="326" spans="1:6" ht="13">
      <c r="A326" s="2" t="s">
        <v>31</v>
      </c>
      <c r="B326" s="1" t="s">
        <v>364</v>
      </c>
      <c r="C326" s="1">
        <v>2018</v>
      </c>
      <c r="D326" s="2" t="s">
        <v>6</v>
      </c>
      <c r="E326" s="2" t="s">
        <v>325</v>
      </c>
      <c r="F326" s="1">
        <v>49.275004729123999</v>
      </c>
    </row>
    <row r="327" spans="1:6" ht="13" hidden="1">
      <c r="A327" s="2" t="s">
        <v>32</v>
      </c>
      <c r="B327" s="1" t="s">
        <v>365</v>
      </c>
      <c r="C327" s="1">
        <v>2018</v>
      </c>
      <c r="D327" s="2" t="s">
        <v>6</v>
      </c>
      <c r="E327" s="2" t="s">
        <v>325</v>
      </c>
      <c r="F327" s="1">
        <v>52.905154817008302</v>
      </c>
    </row>
    <row r="328" spans="1:6" ht="13" hidden="1">
      <c r="A328" s="2" t="s">
        <v>33</v>
      </c>
      <c r="B328" s="1" t="s">
        <v>366</v>
      </c>
      <c r="C328" s="1">
        <v>2018</v>
      </c>
      <c r="D328" s="2" t="s">
        <v>6</v>
      </c>
      <c r="E328" s="2" t="s">
        <v>325</v>
      </c>
      <c r="F328" s="1">
        <v>47.843510117695097</v>
      </c>
    </row>
    <row r="329" spans="1:6" ht="13" hidden="1">
      <c r="A329" s="2" t="s">
        <v>34</v>
      </c>
      <c r="B329" s="1" t="s">
        <v>367</v>
      </c>
      <c r="C329" s="1">
        <v>2018</v>
      </c>
      <c r="D329" s="2" t="s">
        <v>6</v>
      </c>
      <c r="E329" s="2" t="s">
        <v>325</v>
      </c>
      <c r="F329" s="1">
        <v>50.023958509498797</v>
      </c>
    </row>
    <row r="330" spans="1:6" ht="13" hidden="1">
      <c r="A330" s="2" t="s">
        <v>35</v>
      </c>
      <c r="B330" s="1" t="s">
        <v>368</v>
      </c>
      <c r="C330" s="1">
        <v>2018</v>
      </c>
      <c r="D330" s="2" t="s">
        <v>6</v>
      </c>
      <c r="E330" s="2" t="s">
        <v>325</v>
      </c>
      <c r="F330" s="1">
        <v>52.2235763121476</v>
      </c>
    </row>
    <row r="331" spans="1:6" ht="13" hidden="1">
      <c r="A331" s="2" t="s">
        <v>3</v>
      </c>
      <c r="B331" s="1" t="s">
        <v>336</v>
      </c>
      <c r="C331" s="1">
        <v>2018</v>
      </c>
      <c r="D331" s="2" t="s">
        <v>6</v>
      </c>
      <c r="E331" s="2" t="s">
        <v>325</v>
      </c>
      <c r="F331" s="1">
        <v>50.110351249702198</v>
      </c>
    </row>
    <row r="332" spans="1:6" ht="13" hidden="1">
      <c r="A332" s="2" t="s">
        <v>4</v>
      </c>
      <c r="B332" s="1" t="s">
        <v>337</v>
      </c>
      <c r="C332" s="1">
        <v>2019</v>
      </c>
      <c r="D332" s="2" t="s">
        <v>6</v>
      </c>
      <c r="E332" s="2" t="s">
        <v>325</v>
      </c>
      <c r="F332" s="1">
        <v>51.058903901624397</v>
      </c>
    </row>
    <row r="333" spans="1:6" ht="13" hidden="1">
      <c r="A333" s="2" t="s">
        <v>5</v>
      </c>
      <c r="B333" s="1" t="s">
        <v>338</v>
      </c>
      <c r="C333" s="1">
        <v>2019</v>
      </c>
      <c r="D333" s="2" t="s">
        <v>6</v>
      </c>
      <c r="E333" s="2" t="s">
        <v>325</v>
      </c>
      <c r="F333" s="1">
        <v>51.120609702004103</v>
      </c>
    </row>
    <row r="334" spans="1:6" ht="13" hidden="1">
      <c r="A334" s="2" t="s">
        <v>6</v>
      </c>
      <c r="B334" s="1" t="s">
        <v>339</v>
      </c>
      <c r="C334" s="1">
        <v>2019</v>
      </c>
      <c r="D334" s="2" t="s">
        <v>6</v>
      </c>
      <c r="E334" s="2" t="s">
        <v>325</v>
      </c>
      <c r="F334" s="1">
        <v>51.149378272251298</v>
      </c>
    </row>
    <row r="335" spans="1:6" ht="13" hidden="1">
      <c r="A335" s="2" t="s">
        <v>7</v>
      </c>
      <c r="B335" s="1" t="s">
        <v>340</v>
      </c>
      <c r="C335" s="1">
        <v>2019</v>
      </c>
      <c r="D335" s="2" t="s">
        <v>6</v>
      </c>
      <c r="E335" s="2" t="s">
        <v>325</v>
      </c>
      <c r="F335" s="1">
        <v>49.437226303789203</v>
      </c>
    </row>
    <row r="336" spans="1:6" ht="13" hidden="1">
      <c r="A336" s="2" t="s">
        <v>10</v>
      </c>
      <c r="B336" s="1" t="s">
        <v>343</v>
      </c>
      <c r="C336" s="1">
        <v>2019</v>
      </c>
      <c r="D336" s="2" t="s">
        <v>6</v>
      </c>
      <c r="E336" s="2" t="s">
        <v>325</v>
      </c>
      <c r="F336" s="1">
        <v>47.677675033025103</v>
      </c>
    </row>
    <row r="337" spans="1:6" ht="13" hidden="1">
      <c r="A337" s="2" t="s">
        <v>11</v>
      </c>
      <c r="B337" s="1" t="s">
        <v>344</v>
      </c>
      <c r="C337" s="1">
        <v>2019</v>
      </c>
      <c r="D337" s="2" t="s">
        <v>6</v>
      </c>
      <c r="E337" s="2" t="s">
        <v>325</v>
      </c>
      <c r="F337" s="1">
        <v>50.933302543971102</v>
      </c>
    </row>
    <row r="338" spans="1:6" ht="13" hidden="1">
      <c r="A338" s="2" t="s">
        <v>12</v>
      </c>
      <c r="B338" s="1" t="s">
        <v>345</v>
      </c>
      <c r="C338" s="1">
        <v>2019</v>
      </c>
      <c r="D338" s="2" t="s">
        <v>6</v>
      </c>
      <c r="E338" s="2" t="s">
        <v>325</v>
      </c>
      <c r="F338" s="1">
        <v>49.594787793771097</v>
      </c>
    </row>
    <row r="339" spans="1:6" ht="13" hidden="1">
      <c r="A339" s="2" t="s">
        <v>8</v>
      </c>
      <c r="B339" s="1" t="s">
        <v>341</v>
      </c>
      <c r="C339" s="1">
        <v>2019</v>
      </c>
      <c r="D339" s="2" t="s">
        <v>6</v>
      </c>
      <c r="E339" s="2" t="s">
        <v>325</v>
      </c>
      <c r="F339" s="1">
        <v>48.133401106969401</v>
      </c>
    </row>
    <row r="340" spans="1:6" ht="13" hidden="1">
      <c r="A340" s="2" t="s">
        <v>9</v>
      </c>
      <c r="B340" s="1" t="s">
        <v>342</v>
      </c>
      <c r="C340" s="1">
        <v>2019</v>
      </c>
      <c r="D340" s="2" t="s">
        <v>6</v>
      </c>
      <c r="E340" s="2" t="s">
        <v>325</v>
      </c>
      <c r="F340" s="1">
        <v>51.761355119172499</v>
      </c>
    </row>
    <row r="341" spans="1:6" ht="13" hidden="1">
      <c r="A341" s="2" t="s">
        <v>13</v>
      </c>
      <c r="B341" s="1" t="s">
        <v>346</v>
      </c>
      <c r="C341" s="1">
        <v>2019</v>
      </c>
      <c r="D341" s="2" t="s">
        <v>6</v>
      </c>
      <c r="E341" s="2" t="s">
        <v>325</v>
      </c>
      <c r="F341" s="1">
        <v>49.617214135516399</v>
      </c>
    </row>
    <row r="342" spans="1:6" ht="13">
      <c r="A342" s="2" t="s">
        <v>14</v>
      </c>
      <c r="B342" s="1" t="s">
        <v>347</v>
      </c>
      <c r="C342" s="1">
        <v>2019</v>
      </c>
      <c r="D342" s="2" t="s">
        <v>6</v>
      </c>
      <c r="E342" s="2" t="s">
        <v>325</v>
      </c>
      <c r="F342" s="1">
        <v>50.612942189241302</v>
      </c>
    </row>
    <row r="343" spans="1:6" ht="13" hidden="1">
      <c r="A343" s="2" t="s">
        <v>15</v>
      </c>
      <c r="B343" s="1" t="s">
        <v>348</v>
      </c>
      <c r="C343" s="1">
        <v>2019</v>
      </c>
      <c r="D343" s="2" t="s">
        <v>6</v>
      </c>
      <c r="E343" s="2" t="s">
        <v>325</v>
      </c>
      <c r="F343" s="1">
        <v>53.517920482820699</v>
      </c>
    </row>
    <row r="344" spans="1:6" ht="13" hidden="1">
      <c r="A344" s="2" t="s">
        <v>16</v>
      </c>
      <c r="B344" s="1" t="s">
        <v>349</v>
      </c>
      <c r="C344" s="1">
        <v>2019</v>
      </c>
      <c r="D344" s="2" t="s">
        <v>6</v>
      </c>
      <c r="E344" s="2" t="s">
        <v>325</v>
      </c>
      <c r="F344" s="1">
        <v>51.637073967171098</v>
      </c>
    </row>
    <row r="345" spans="1:6" ht="13" hidden="1">
      <c r="A345" s="2" t="s">
        <v>17</v>
      </c>
      <c r="B345" s="1" t="s">
        <v>350</v>
      </c>
      <c r="C345" s="1">
        <v>2019</v>
      </c>
      <c r="D345" s="2" t="s">
        <v>6</v>
      </c>
      <c r="E345" s="2" t="s">
        <v>325</v>
      </c>
      <c r="F345" s="1">
        <v>51.466112830076703</v>
      </c>
    </row>
    <row r="346" spans="1:6" ht="13" hidden="1">
      <c r="A346" s="2" t="s">
        <v>18</v>
      </c>
      <c r="B346" s="1" t="s">
        <v>351</v>
      </c>
      <c r="C346" s="1">
        <v>2019</v>
      </c>
      <c r="D346" s="2" t="s">
        <v>6</v>
      </c>
      <c r="E346" s="2" t="s">
        <v>325</v>
      </c>
      <c r="F346" s="1">
        <v>51.028335857465102</v>
      </c>
    </row>
    <row r="347" spans="1:6" ht="13" hidden="1">
      <c r="A347" s="2" t="s">
        <v>19</v>
      </c>
      <c r="B347" s="1" t="s">
        <v>352</v>
      </c>
      <c r="C347" s="1">
        <v>2019</v>
      </c>
      <c r="D347" s="2" t="s">
        <v>6</v>
      </c>
      <c r="E347" s="2" t="s">
        <v>325</v>
      </c>
      <c r="F347" s="1">
        <v>51.0153355531586</v>
      </c>
    </row>
    <row r="348" spans="1:6" ht="13" hidden="1">
      <c r="A348" s="2" t="s">
        <v>20</v>
      </c>
      <c r="B348" s="1" t="s">
        <v>353</v>
      </c>
      <c r="C348" s="1">
        <v>2019</v>
      </c>
      <c r="D348" s="2" t="s">
        <v>6</v>
      </c>
      <c r="E348" s="2" t="s">
        <v>325</v>
      </c>
      <c r="F348" s="1">
        <v>52.744279657521801</v>
      </c>
    </row>
    <row r="349" spans="1:6" ht="13" hidden="1">
      <c r="A349" s="2" t="s">
        <v>21</v>
      </c>
      <c r="B349" s="1" t="s">
        <v>354</v>
      </c>
      <c r="C349" s="1">
        <v>2019</v>
      </c>
      <c r="D349" s="2" t="s">
        <v>6</v>
      </c>
      <c r="E349" s="2" t="s">
        <v>325</v>
      </c>
      <c r="F349" s="1">
        <v>51.637041199609598</v>
      </c>
    </row>
    <row r="350" spans="1:6" ht="13" hidden="1">
      <c r="A350" s="2" t="s">
        <v>22</v>
      </c>
      <c r="B350" s="1" t="s">
        <v>355</v>
      </c>
      <c r="C350" s="1">
        <v>2019</v>
      </c>
      <c r="D350" s="2" t="s">
        <v>6</v>
      </c>
      <c r="E350" s="2" t="s">
        <v>325</v>
      </c>
      <c r="F350" s="1">
        <v>49.435562139245</v>
      </c>
    </row>
    <row r="351" spans="1:6" ht="13" hidden="1">
      <c r="A351" s="2" t="s">
        <v>23</v>
      </c>
      <c r="B351" s="1" t="s">
        <v>356</v>
      </c>
      <c r="C351" s="1">
        <v>2019</v>
      </c>
      <c r="D351" s="2" t="s">
        <v>6</v>
      </c>
      <c r="E351" s="2" t="s">
        <v>325</v>
      </c>
      <c r="F351" s="1">
        <v>52.519015294021401</v>
      </c>
    </row>
    <row r="352" spans="1:6" ht="13" hidden="1">
      <c r="A352" s="2" t="s">
        <v>24</v>
      </c>
      <c r="B352" s="1" t="s">
        <v>357</v>
      </c>
      <c r="C352" s="1">
        <v>2019</v>
      </c>
      <c r="D352" s="2" t="s">
        <v>6</v>
      </c>
      <c r="E352" s="2" t="s">
        <v>325</v>
      </c>
      <c r="F352" s="1">
        <v>52.1919984278532</v>
      </c>
    </row>
    <row r="353" spans="1:6" ht="13" hidden="1">
      <c r="A353" s="2" t="s">
        <v>25</v>
      </c>
      <c r="B353" s="1" t="s">
        <v>358</v>
      </c>
      <c r="C353" s="1">
        <v>2019</v>
      </c>
      <c r="D353" s="2" t="s">
        <v>6</v>
      </c>
      <c r="E353" s="2" t="s">
        <v>325</v>
      </c>
      <c r="F353" s="1">
        <v>51.2715413314383</v>
      </c>
    </row>
    <row r="354" spans="1:6" ht="13" hidden="1">
      <c r="A354" s="2" t="s">
        <v>26</v>
      </c>
      <c r="B354" s="1" t="s">
        <v>359</v>
      </c>
      <c r="C354" s="1">
        <v>2019</v>
      </c>
      <c r="D354" s="2" t="s">
        <v>6</v>
      </c>
      <c r="E354" s="2" t="s">
        <v>325</v>
      </c>
      <c r="F354" s="1">
        <v>50.129557900360602</v>
      </c>
    </row>
    <row r="355" spans="1:6" ht="13" hidden="1">
      <c r="A355" s="2" t="s">
        <v>27</v>
      </c>
      <c r="B355" s="1" t="s">
        <v>360</v>
      </c>
      <c r="C355" s="1">
        <v>2019</v>
      </c>
      <c r="D355" s="2" t="s">
        <v>6</v>
      </c>
      <c r="E355" s="2" t="s">
        <v>325</v>
      </c>
      <c r="F355" s="1">
        <v>51.839320140063698</v>
      </c>
    </row>
    <row r="356" spans="1:6" ht="13" hidden="1">
      <c r="A356" s="2" t="s">
        <v>28</v>
      </c>
      <c r="B356" s="1" t="s">
        <v>361</v>
      </c>
      <c r="C356" s="1">
        <v>2019</v>
      </c>
      <c r="D356" s="2" t="s">
        <v>6</v>
      </c>
      <c r="E356" s="2" t="s">
        <v>325</v>
      </c>
      <c r="F356" s="1">
        <v>51.298536770760698</v>
      </c>
    </row>
    <row r="357" spans="1:6" ht="13" hidden="1">
      <c r="A357" s="2" t="s">
        <v>29</v>
      </c>
      <c r="B357" s="1" t="s">
        <v>362</v>
      </c>
      <c r="C357" s="1">
        <v>2019</v>
      </c>
      <c r="D357" s="2" t="s">
        <v>6</v>
      </c>
      <c r="E357" s="2" t="s">
        <v>325</v>
      </c>
      <c r="F357" s="1">
        <v>50.520683052225699</v>
      </c>
    </row>
    <row r="358" spans="1:6" ht="13" hidden="1">
      <c r="A358" s="2" t="s">
        <v>30</v>
      </c>
      <c r="B358" s="1" t="s">
        <v>363</v>
      </c>
      <c r="C358" s="1">
        <v>2019</v>
      </c>
      <c r="D358" s="2" t="s">
        <v>6</v>
      </c>
      <c r="E358" s="2" t="s">
        <v>325</v>
      </c>
      <c r="F358" s="1">
        <v>48.994827345169902</v>
      </c>
    </row>
    <row r="359" spans="1:6" ht="13">
      <c r="A359" s="2" t="s">
        <v>31</v>
      </c>
      <c r="B359" s="1" t="s">
        <v>364</v>
      </c>
      <c r="C359" s="1">
        <v>2019</v>
      </c>
      <c r="D359" s="2" t="s">
        <v>6</v>
      </c>
      <c r="E359" s="2" t="s">
        <v>325</v>
      </c>
      <c r="F359" s="1">
        <v>50.748521344733497</v>
      </c>
    </row>
    <row r="360" spans="1:6" ht="13" hidden="1">
      <c r="A360" s="2" t="s">
        <v>32</v>
      </c>
      <c r="B360" s="1" t="s">
        <v>365</v>
      </c>
      <c r="C360" s="1">
        <v>2019</v>
      </c>
      <c r="D360" s="2" t="s">
        <v>6</v>
      </c>
      <c r="E360" s="2" t="s">
        <v>325</v>
      </c>
      <c r="F360" s="1">
        <v>53.109521188772703</v>
      </c>
    </row>
    <row r="361" spans="1:6" ht="13" hidden="1">
      <c r="A361" s="2" t="s">
        <v>33</v>
      </c>
      <c r="B361" s="1" t="s">
        <v>366</v>
      </c>
      <c r="C361" s="1">
        <v>2019</v>
      </c>
      <c r="D361" s="2" t="s">
        <v>6</v>
      </c>
      <c r="E361" s="2" t="s">
        <v>325</v>
      </c>
      <c r="F361" s="1">
        <v>48.3565304003668</v>
      </c>
    </row>
    <row r="362" spans="1:6" ht="13" hidden="1">
      <c r="A362" s="2" t="s">
        <v>34</v>
      </c>
      <c r="B362" s="1" t="s">
        <v>367</v>
      </c>
      <c r="C362" s="1">
        <v>2019</v>
      </c>
      <c r="D362" s="2" t="s">
        <v>6</v>
      </c>
      <c r="E362" s="2" t="s">
        <v>325</v>
      </c>
      <c r="F362" s="1">
        <v>50.8179179540682</v>
      </c>
    </row>
    <row r="363" spans="1:6" ht="13" hidden="1">
      <c r="A363" s="2" t="s">
        <v>35</v>
      </c>
      <c r="B363" s="1" t="s">
        <v>368</v>
      </c>
      <c r="C363" s="1">
        <v>2019</v>
      </c>
      <c r="D363" s="2" t="s">
        <v>6</v>
      </c>
      <c r="E363" s="2" t="s">
        <v>325</v>
      </c>
      <c r="F363" s="1">
        <v>52.856765917716999</v>
      </c>
    </row>
    <row r="364" spans="1:6" ht="13" hidden="1">
      <c r="A364" s="2" t="s">
        <v>3</v>
      </c>
      <c r="B364" s="1" t="s">
        <v>336</v>
      </c>
      <c r="C364" s="1">
        <v>2019</v>
      </c>
      <c r="D364" s="2" t="s">
        <v>6</v>
      </c>
      <c r="E364" s="2" t="s">
        <v>325</v>
      </c>
      <c r="F364" s="1">
        <v>50.661548877629798</v>
      </c>
    </row>
    <row r="365" spans="1:6" ht="13" hidden="1">
      <c r="A365" s="2" t="s">
        <v>4</v>
      </c>
      <c r="B365" s="1" t="s">
        <v>337</v>
      </c>
      <c r="C365" s="1">
        <v>2020</v>
      </c>
      <c r="D365" s="2" t="s">
        <v>6</v>
      </c>
      <c r="E365" s="2" t="s">
        <v>325</v>
      </c>
      <c r="F365" s="1">
        <v>52.8654677369558</v>
      </c>
    </row>
    <row r="366" spans="1:6" ht="13" hidden="1">
      <c r="A366" s="2" t="s">
        <v>5</v>
      </c>
      <c r="B366" s="1" t="s">
        <v>338</v>
      </c>
      <c r="C366" s="1">
        <v>2020</v>
      </c>
      <c r="D366" s="2" t="s">
        <v>6</v>
      </c>
      <c r="E366" s="2" t="s">
        <v>325</v>
      </c>
      <c r="F366" s="1">
        <v>51.929712929198999</v>
      </c>
    </row>
    <row r="367" spans="1:6" ht="13" hidden="1">
      <c r="A367" s="2" t="s">
        <v>6</v>
      </c>
      <c r="B367" s="1" t="s">
        <v>339</v>
      </c>
      <c r="C367" s="1">
        <v>2020</v>
      </c>
      <c r="D367" s="2" t="s">
        <v>6</v>
      </c>
      <c r="E367" s="2" t="s">
        <v>325</v>
      </c>
      <c r="F367" s="1">
        <v>52.379716164762897</v>
      </c>
    </row>
    <row r="368" spans="1:6" ht="13" hidden="1">
      <c r="A368" s="2" t="s">
        <v>7</v>
      </c>
      <c r="B368" s="1" t="s">
        <v>340</v>
      </c>
      <c r="C368" s="1">
        <v>2020</v>
      </c>
      <c r="D368" s="2" t="s">
        <v>6</v>
      </c>
      <c r="E368" s="2" t="s">
        <v>325</v>
      </c>
      <c r="F368" s="1">
        <v>50.536859551776303</v>
      </c>
    </row>
    <row r="369" spans="1:6" ht="13" hidden="1">
      <c r="A369" s="2" t="s">
        <v>10</v>
      </c>
      <c r="B369" s="1" t="s">
        <v>343</v>
      </c>
      <c r="C369" s="1">
        <v>2020</v>
      </c>
      <c r="D369" s="2" t="s">
        <v>6</v>
      </c>
      <c r="E369" s="2" t="s">
        <v>325</v>
      </c>
      <c r="F369" s="1">
        <v>48.917052236303903</v>
      </c>
    </row>
    <row r="370" spans="1:6" ht="13" hidden="1">
      <c r="A370" s="2" t="s">
        <v>11</v>
      </c>
      <c r="B370" s="1" t="s">
        <v>344</v>
      </c>
      <c r="C370" s="1">
        <v>2020</v>
      </c>
      <c r="D370" s="2" t="s">
        <v>6</v>
      </c>
      <c r="E370" s="2" t="s">
        <v>325</v>
      </c>
      <c r="F370" s="1">
        <v>52.226528755666699</v>
      </c>
    </row>
    <row r="371" spans="1:6" ht="13" hidden="1">
      <c r="A371" s="2" t="s">
        <v>12</v>
      </c>
      <c r="B371" s="1" t="s">
        <v>345</v>
      </c>
      <c r="C371" s="1">
        <v>2020</v>
      </c>
      <c r="D371" s="2" t="s">
        <v>6</v>
      </c>
      <c r="E371" s="2" t="s">
        <v>325</v>
      </c>
      <c r="F371" s="1">
        <v>50.430111511917097</v>
      </c>
    </row>
    <row r="372" spans="1:6" ht="13" hidden="1">
      <c r="A372" s="2" t="s">
        <v>8</v>
      </c>
      <c r="B372" s="1" t="s">
        <v>341</v>
      </c>
      <c r="C372" s="1">
        <v>2020</v>
      </c>
      <c r="D372" s="2" t="s">
        <v>6</v>
      </c>
      <c r="E372" s="2" t="s">
        <v>325</v>
      </c>
      <c r="F372" s="1">
        <v>49.588615034086203</v>
      </c>
    </row>
    <row r="373" spans="1:6" ht="13" hidden="1">
      <c r="A373" s="2" t="s">
        <v>9</v>
      </c>
      <c r="B373" s="1" t="s">
        <v>342</v>
      </c>
      <c r="C373" s="1">
        <v>2020</v>
      </c>
      <c r="D373" s="2" t="s">
        <v>6</v>
      </c>
      <c r="E373" s="2" t="s">
        <v>325</v>
      </c>
      <c r="F373" s="1">
        <v>53.068646009763903</v>
      </c>
    </row>
    <row r="374" spans="1:6" ht="13" hidden="1">
      <c r="A374" s="2" t="s">
        <v>13</v>
      </c>
      <c r="B374" s="1" t="s">
        <v>346</v>
      </c>
      <c r="C374" s="1">
        <v>2020</v>
      </c>
      <c r="D374" s="2" t="s">
        <v>6</v>
      </c>
      <c r="E374" s="2" t="s">
        <v>325</v>
      </c>
      <c r="F374" s="1">
        <v>50.448112251105101</v>
      </c>
    </row>
    <row r="375" spans="1:6" ht="13">
      <c r="A375" s="2" t="s">
        <v>14</v>
      </c>
      <c r="B375" s="1" t="s">
        <v>347</v>
      </c>
      <c r="C375" s="1">
        <v>2020</v>
      </c>
      <c r="D375" s="2" t="s">
        <v>6</v>
      </c>
      <c r="E375" s="2" t="s">
        <v>325</v>
      </c>
      <c r="F375" s="1">
        <v>51.674841569040801</v>
      </c>
    </row>
    <row r="376" spans="1:6" ht="13" hidden="1">
      <c r="A376" s="2" t="s">
        <v>15</v>
      </c>
      <c r="B376" s="1" t="s">
        <v>348</v>
      </c>
      <c r="C376" s="1">
        <v>2020</v>
      </c>
      <c r="D376" s="2" t="s">
        <v>6</v>
      </c>
      <c r="E376" s="2" t="s">
        <v>325</v>
      </c>
      <c r="F376" s="1">
        <v>54.201788339379902</v>
      </c>
    </row>
    <row r="377" spans="1:6" ht="13" hidden="1">
      <c r="A377" s="2" t="s">
        <v>16</v>
      </c>
      <c r="B377" s="1" t="s">
        <v>349</v>
      </c>
      <c r="C377" s="1">
        <v>2020</v>
      </c>
      <c r="D377" s="2" t="s">
        <v>6</v>
      </c>
      <c r="E377" s="2" t="s">
        <v>325</v>
      </c>
      <c r="F377" s="1">
        <v>52.405483279490099</v>
      </c>
    </row>
    <row r="378" spans="1:6" ht="13" hidden="1">
      <c r="A378" s="2" t="s">
        <v>17</v>
      </c>
      <c r="B378" s="1" t="s">
        <v>350</v>
      </c>
      <c r="C378" s="1">
        <v>2020</v>
      </c>
      <c r="D378" s="2" t="s">
        <v>6</v>
      </c>
      <c r="E378" s="2" t="s">
        <v>325</v>
      </c>
      <c r="F378" s="1">
        <v>52.269622493200998</v>
      </c>
    </row>
    <row r="379" spans="1:6" ht="13" hidden="1">
      <c r="A379" s="2" t="s">
        <v>18</v>
      </c>
      <c r="B379" s="1" t="s">
        <v>351</v>
      </c>
      <c r="C379" s="1">
        <v>2020</v>
      </c>
      <c r="D379" s="2" t="s">
        <v>6</v>
      </c>
      <c r="E379" s="2" t="s">
        <v>325</v>
      </c>
      <c r="F379" s="1">
        <v>51.9774184568492</v>
      </c>
    </row>
    <row r="380" spans="1:6" ht="13" hidden="1">
      <c r="A380" s="2" t="s">
        <v>19</v>
      </c>
      <c r="B380" s="1" t="s">
        <v>352</v>
      </c>
      <c r="C380" s="1">
        <v>2020</v>
      </c>
      <c r="D380" s="2" t="s">
        <v>6</v>
      </c>
      <c r="E380" s="2" t="s">
        <v>325</v>
      </c>
      <c r="F380" s="1">
        <v>52.173671952977699</v>
      </c>
    </row>
    <row r="381" spans="1:6" ht="13" hidden="1">
      <c r="A381" s="2" t="s">
        <v>20</v>
      </c>
      <c r="B381" s="1" t="s">
        <v>353</v>
      </c>
      <c r="C381" s="1">
        <v>2020</v>
      </c>
      <c r="D381" s="2" t="s">
        <v>6</v>
      </c>
      <c r="E381" s="2" t="s">
        <v>325</v>
      </c>
      <c r="F381" s="1">
        <v>53.227797067583801</v>
      </c>
    </row>
    <row r="382" spans="1:6" ht="13" hidden="1">
      <c r="A382" s="2" t="s">
        <v>21</v>
      </c>
      <c r="B382" s="1" t="s">
        <v>354</v>
      </c>
      <c r="C382" s="1">
        <v>2020</v>
      </c>
      <c r="D382" s="2" t="s">
        <v>6</v>
      </c>
      <c r="E382" s="2" t="s">
        <v>325</v>
      </c>
      <c r="F382" s="1">
        <v>53.442522577682503</v>
      </c>
    </row>
    <row r="383" spans="1:6" ht="13" hidden="1">
      <c r="A383" s="2" t="s">
        <v>22</v>
      </c>
      <c r="B383" s="1" t="s">
        <v>355</v>
      </c>
      <c r="C383" s="1">
        <v>2020</v>
      </c>
      <c r="D383" s="2" t="s">
        <v>6</v>
      </c>
      <c r="E383" s="2" t="s">
        <v>325</v>
      </c>
      <c r="F383" s="1">
        <v>50.268886498786699</v>
      </c>
    </row>
    <row r="384" spans="1:6" ht="13" hidden="1">
      <c r="A384" s="2" t="s">
        <v>23</v>
      </c>
      <c r="B384" s="1" t="s">
        <v>356</v>
      </c>
      <c r="C384" s="1">
        <v>2020</v>
      </c>
      <c r="D384" s="2" t="s">
        <v>6</v>
      </c>
      <c r="E384" s="2" t="s">
        <v>325</v>
      </c>
      <c r="F384" s="1">
        <v>53.764799604428198</v>
      </c>
    </row>
    <row r="385" spans="1:6" ht="13" hidden="1">
      <c r="A385" s="2" t="s">
        <v>24</v>
      </c>
      <c r="B385" s="1" t="s">
        <v>357</v>
      </c>
      <c r="C385" s="1">
        <v>2020</v>
      </c>
      <c r="D385" s="2" t="s">
        <v>6</v>
      </c>
      <c r="E385" s="2" t="s">
        <v>325</v>
      </c>
      <c r="F385" s="1">
        <v>53.336990230039</v>
      </c>
    </row>
    <row r="386" spans="1:6" ht="13" hidden="1">
      <c r="A386" s="2" t="s">
        <v>25</v>
      </c>
      <c r="B386" s="1" t="s">
        <v>358</v>
      </c>
      <c r="C386" s="1">
        <v>2020</v>
      </c>
      <c r="D386" s="2" t="s">
        <v>6</v>
      </c>
      <c r="E386" s="2" t="s">
        <v>325</v>
      </c>
      <c r="F386" s="1">
        <v>52.403569548665097</v>
      </c>
    </row>
    <row r="387" spans="1:6" ht="13" hidden="1">
      <c r="A387" s="2" t="s">
        <v>26</v>
      </c>
      <c r="B387" s="1" t="s">
        <v>359</v>
      </c>
      <c r="C387" s="1">
        <v>2020</v>
      </c>
      <c r="D387" s="2" t="s">
        <v>6</v>
      </c>
      <c r="E387" s="2" t="s">
        <v>325</v>
      </c>
      <c r="F387" s="1">
        <v>50.437572928821503</v>
      </c>
    </row>
    <row r="388" spans="1:6" ht="13" hidden="1">
      <c r="A388" s="2" t="s">
        <v>27</v>
      </c>
      <c r="B388" s="1" t="s">
        <v>360</v>
      </c>
      <c r="C388" s="1">
        <v>2020</v>
      </c>
      <c r="D388" s="2" t="s">
        <v>6</v>
      </c>
      <c r="E388" s="2" t="s">
        <v>325</v>
      </c>
      <c r="F388" s="1">
        <v>52.570783508131697</v>
      </c>
    </row>
    <row r="389" spans="1:6" ht="13" hidden="1">
      <c r="A389" s="2" t="s">
        <v>28</v>
      </c>
      <c r="B389" s="1" t="s">
        <v>361</v>
      </c>
      <c r="C389" s="1">
        <v>2020</v>
      </c>
      <c r="D389" s="2" t="s">
        <v>6</v>
      </c>
      <c r="E389" s="2" t="s">
        <v>325</v>
      </c>
      <c r="F389" s="1">
        <v>52.366730443168898</v>
      </c>
    </row>
    <row r="390" spans="1:6" ht="13" hidden="1">
      <c r="A390" s="2" t="s">
        <v>29</v>
      </c>
      <c r="B390" s="1" t="s">
        <v>362</v>
      </c>
      <c r="C390" s="1">
        <v>2020</v>
      </c>
      <c r="D390" s="2" t="s">
        <v>6</v>
      </c>
      <c r="E390" s="2" t="s">
        <v>325</v>
      </c>
      <c r="F390" s="1">
        <v>52.0376309235441</v>
      </c>
    </row>
    <row r="391" spans="1:6" ht="13" hidden="1">
      <c r="A391" s="2" t="s">
        <v>30</v>
      </c>
      <c r="B391" s="1" t="s">
        <v>363</v>
      </c>
      <c r="C391" s="1">
        <v>2020</v>
      </c>
      <c r="D391" s="2" t="s">
        <v>6</v>
      </c>
      <c r="E391" s="2" t="s">
        <v>325</v>
      </c>
      <c r="F391" s="1">
        <v>48.773216105626602</v>
      </c>
    </row>
    <row r="392" spans="1:6" ht="13">
      <c r="A392" s="2" t="s">
        <v>31</v>
      </c>
      <c r="B392" s="1" t="s">
        <v>364</v>
      </c>
      <c r="C392" s="1">
        <v>2020</v>
      </c>
      <c r="D392" s="2" t="s">
        <v>6</v>
      </c>
      <c r="E392" s="2" t="s">
        <v>325</v>
      </c>
      <c r="F392" s="1">
        <v>51.925909845089897</v>
      </c>
    </row>
    <row r="393" spans="1:6" ht="13" hidden="1">
      <c r="A393" s="2" t="s">
        <v>32</v>
      </c>
      <c r="B393" s="1" t="s">
        <v>365</v>
      </c>
      <c r="C393" s="1">
        <v>2020</v>
      </c>
      <c r="D393" s="2" t="s">
        <v>6</v>
      </c>
      <c r="E393" s="2" t="s">
        <v>325</v>
      </c>
      <c r="F393" s="1">
        <v>53.873487690008197</v>
      </c>
    </row>
    <row r="394" spans="1:6" ht="13" hidden="1">
      <c r="A394" s="2" t="s">
        <v>33</v>
      </c>
      <c r="B394" s="1" t="s">
        <v>366</v>
      </c>
      <c r="C394" s="1">
        <v>2020</v>
      </c>
      <c r="D394" s="2" t="s">
        <v>6</v>
      </c>
      <c r="E394" s="2" t="s">
        <v>325</v>
      </c>
      <c r="F394" s="1">
        <v>49.353417493435302</v>
      </c>
    </row>
    <row r="395" spans="1:6" ht="13" hidden="1">
      <c r="A395" s="2" t="s">
        <v>34</v>
      </c>
      <c r="B395" s="1" t="s">
        <v>367</v>
      </c>
      <c r="C395" s="1">
        <v>2020</v>
      </c>
      <c r="D395" s="2" t="s">
        <v>6</v>
      </c>
      <c r="E395" s="2" t="s">
        <v>325</v>
      </c>
      <c r="F395" s="1">
        <v>51.214193013205602</v>
      </c>
    </row>
    <row r="396" spans="1:6" ht="13" hidden="1">
      <c r="A396" s="2" t="s">
        <v>35</v>
      </c>
      <c r="B396" s="1" t="s">
        <v>368</v>
      </c>
      <c r="C396" s="1">
        <v>2020</v>
      </c>
      <c r="D396" s="2" t="s">
        <v>6</v>
      </c>
      <c r="E396" s="2" t="s">
        <v>325</v>
      </c>
      <c r="F396" s="1">
        <v>53.679857514279298</v>
      </c>
    </row>
    <row r="397" spans="1:6" ht="13" hidden="1">
      <c r="A397" s="2" t="s">
        <v>3</v>
      </c>
      <c r="B397" s="1" t="s">
        <v>336</v>
      </c>
      <c r="C397" s="1">
        <v>2020</v>
      </c>
      <c r="D397" s="2" t="s">
        <v>6</v>
      </c>
      <c r="E397" s="2" t="s">
        <v>325</v>
      </c>
      <c r="F397" s="1">
        <v>51.624384680793597</v>
      </c>
    </row>
    <row r="398" spans="1:6" ht="13" hidden="1">
      <c r="A398" s="2" t="s">
        <v>4</v>
      </c>
      <c r="B398" s="1" t="s">
        <v>337</v>
      </c>
      <c r="C398" s="1">
        <v>2021</v>
      </c>
      <c r="D398" s="2" t="s">
        <v>6</v>
      </c>
      <c r="E398" s="2" t="s">
        <v>325</v>
      </c>
      <c r="F398" s="1">
        <v>53.847037867034402</v>
      </c>
    </row>
    <row r="399" spans="1:6" ht="13" hidden="1">
      <c r="A399" s="2" t="s">
        <v>5</v>
      </c>
      <c r="B399" s="1" t="s">
        <v>338</v>
      </c>
      <c r="C399" s="1">
        <v>2021</v>
      </c>
      <c r="D399" s="2" t="s">
        <v>6</v>
      </c>
      <c r="E399" s="2" t="s">
        <v>325</v>
      </c>
      <c r="F399" s="1">
        <v>52.727592914261898</v>
      </c>
    </row>
    <row r="400" spans="1:6" ht="13" hidden="1">
      <c r="A400" s="2" t="s">
        <v>6</v>
      </c>
      <c r="B400" s="1" t="s">
        <v>339</v>
      </c>
      <c r="C400" s="1">
        <v>2021</v>
      </c>
      <c r="D400" s="2" t="s">
        <v>6</v>
      </c>
      <c r="E400" s="2" t="s">
        <v>325</v>
      </c>
      <c r="F400" s="1">
        <v>53.811842883801397</v>
      </c>
    </row>
    <row r="401" spans="1:6" ht="13" hidden="1">
      <c r="A401" s="2" t="s">
        <v>7</v>
      </c>
      <c r="B401" s="1" t="s">
        <v>340</v>
      </c>
      <c r="C401" s="1">
        <v>2021</v>
      </c>
      <c r="D401" s="2" t="s">
        <v>6</v>
      </c>
      <c r="E401" s="2" t="s">
        <v>325</v>
      </c>
      <c r="F401" s="1">
        <v>51.849339521599397</v>
      </c>
    </row>
    <row r="402" spans="1:6" ht="13" hidden="1">
      <c r="A402" s="2" t="s">
        <v>10</v>
      </c>
      <c r="B402" s="1" t="s">
        <v>343</v>
      </c>
      <c r="C402" s="1">
        <v>2021</v>
      </c>
      <c r="D402" s="2" t="s">
        <v>6</v>
      </c>
      <c r="E402" s="2" t="s">
        <v>325</v>
      </c>
      <c r="F402" s="1">
        <v>50.112493985148198</v>
      </c>
    </row>
    <row r="403" spans="1:6" ht="13" hidden="1">
      <c r="A403" s="2" t="s">
        <v>11</v>
      </c>
      <c r="B403" s="1" t="s">
        <v>344</v>
      </c>
      <c r="C403" s="1">
        <v>2021</v>
      </c>
      <c r="D403" s="2" t="s">
        <v>6</v>
      </c>
      <c r="E403" s="2" t="s">
        <v>325</v>
      </c>
      <c r="F403" s="1">
        <v>53.691036337036898</v>
      </c>
    </row>
    <row r="404" spans="1:6" ht="13" hidden="1">
      <c r="A404" s="2" t="s">
        <v>12</v>
      </c>
      <c r="B404" s="1" t="s">
        <v>345</v>
      </c>
      <c r="C404" s="1">
        <v>2021</v>
      </c>
      <c r="D404" s="2" t="s">
        <v>6</v>
      </c>
      <c r="E404" s="2" t="s">
        <v>325</v>
      </c>
      <c r="F404" s="1">
        <v>50.811309977945399</v>
      </c>
    </row>
    <row r="405" spans="1:6" ht="13" hidden="1">
      <c r="A405" s="2" t="s">
        <v>8</v>
      </c>
      <c r="B405" s="1" t="s">
        <v>341</v>
      </c>
      <c r="C405" s="1">
        <v>2021</v>
      </c>
      <c r="D405" s="2" t="s">
        <v>6</v>
      </c>
      <c r="E405" s="2" t="s">
        <v>325</v>
      </c>
      <c r="F405" s="1">
        <v>51.279321610807202</v>
      </c>
    </row>
    <row r="406" spans="1:6" ht="13" hidden="1">
      <c r="A406" s="2" t="s">
        <v>9</v>
      </c>
      <c r="B406" s="1" t="s">
        <v>342</v>
      </c>
      <c r="C406" s="1">
        <v>2021</v>
      </c>
      <c r="D406" s="2" t="s">
        <v>6</v>
      </c>
      <c r="E406" s="2" t="s">
        <v>325</v>
      </c>
      <c r="F406" s="1">
        <v>54.624121146565699</v>
      </c>
    </row>
    <row r="407" spans="1:6" ht="13" hidden="1">
      <c r="A407" s="2" t="s">
        <v>13</v>
      </c>
      <c r="B407" s="1" t="s">
        <v>346</v>
      </c>
      <c r="C407" s="1">
        <v>2021</v>
      </c>
      <c r="D407" s="2" t="s">
        <v>6</v>
      </c>
      <c r="E407" s="2" t="s">
        <v>325</v>
      </c>
      <c r="F407" s="1">
        <v>52.495476160417503</v>
      </c>
    </row>
    <row r="408" spans="1:6" ht="13">
      <c r="A408" s="2" t="s">
        <v>14</v>
      </c>
      <c r="B408" s="1" t="s">
        <v>347</v>
      </c>
      <c r="C408" s="1">
        <v>2021</v>
      </c>
      <c r="D408" s="2" t="s">
        <v>6</v>
      </c>
      <c r="E408" s="2" t="s">
        <v>325</v>
      </c>
      <c r="F408" s="1">
        <v>53.299808040662903</v>
      </c>
    </row>
    <row r="409" spans="1:6" ht="13" hidden="1">
      <c r="A409" s="2" t="s">
        <v>15</v>
      </c>
      <c r="B409" s="1" t="s">
        <v>348</v>
      </c>
      <c r="C409" s="1">
        <v>2021</v>
      </c>
      <c r="D409" s="2" t="s">
        <v>6</v>
      </c>
      <c r="E409" s="2" t="s">
        <v>325</v>
      </c>
      <c r="F409" s="1">
        <v>55.454156959512503</v>
      </c>
    </row>
    <row r="410" spans="1:6" ht="13" hidden="1">
      <c r="A410" s="2" t="s">
        <v>16</v>
      </c>
      <c r="B410" s="1" t="s">
        <v>349</v>
      </c>
      <c r="C410" s="1">
        <v>2021</v>
      </c>
      <c r="D410" s="2" t="s">
        <v>6</v>
      </c>
      <c r="E410" s="2" t="s">
        <v>325</v>
      </c>
      <c r="F410" s="1">
        <v>54.038620040033003</v>
      </c>
    </row>
    <row r="411" spans="1:6" ht="13" hidden="1">
      <c r="A411" s="2" t="s">
        <v>17</v>
      </c>
      <c r="B411" s="1" t="s">
        <v>350</v>
      </c>
      <c r="C411" s="1">
        <v>2021</v>
      </c>
      <c r="D411" s="2" t="s">
        <v>6</v>
      </c>
      <c r="E411" s="2" t="s">
        <v>325</v>
      </c>
      <c r="F411" s="1">
        <v>53.7566442822054</v>
      </c>
    </row>
    <row r="412" spans="1:6" ht="13" hidden="1">
      <c r="A412" s="2" t="s">
        <v>18</v>
      </c>
      <c r="B412" s="1" t="s">
        <v>351</v>
      </c>
      <c r="C412" s="1">
        <v>2021</v>
      </c>
      <c r="D412" s="2" t="s">
        <v>6</v>
      </c>
      <c r="E412" s="2" t="s">
        <v>325</v>
      </c>
      <c r="F412" s="1">
        <v>52.813279845601102</v>
      </c>
    </row>
    <row r="413" spans="1:6" ht="13" hidden="1">
      <c r="A413" s="2" t="s">
        <v>19</v>
      </c>
      <c r="B413" s="1" t="s">
        <v>352</v>
      </c>
      <c r="C413" s="1">
        <v>2021</v>
      </c>
      <c r="D413" s="2" t="s">
        <v>6</v>
      </c>
      <c r="E413" s="2" t="s">
        <v>325</v>
      </c>
      <c r="F413" s="1">
        <v>53.670974700550602</v>
      </c>
    </row>
    <row r="414" spans="1:6" ht="13" hidden="1">
      <c r="A414" s="2" t="s">
        <v>20</v>
      </c>
      <c r="B414" s="1" t="s">
        <v>353</v>
      </c>
      <c r="C414" s="1">
        <v>2021</v>
      </c>
      <c r="D414" s="2" t="s">
        <v>6</v>
      </c>
      <c r="E414" s="2" t="s">
        <v>325</v>
      </c>
      <c r="F414" s="1">
        <v>53.866319385718597</v>
      </c>
    </row>
    <row r="415" spans="1:6" ht="13" hidden="1">
      <c r="A415" s="2" t="s">
        <v>21</v>
      </c>
      <c r="B415" s="1" t="s">
        <v>354</v>
      </c>
      <c r="C415" s="1">
        <v>2021</v>
      </c>
      <c r="D415" s="2" t="s">
        <v>6</v>
      </c>
      <c r="E415" s="2" t="s">
        <v>325</v>
      </c>
      <c r="F415" s="1">
        <v>54.790802634789003</v>
      </c>
    </row>
    <row r="416" spans="1:6" ht="13" hidden="1">
      <c r="A416" s="2" t="s">
        <v>22</v>
      </c>
      <c r="B416" s="1" t="s">
        <v>355</v>
      </c>
      <c r="C416" s="1">
        <v>2021</v>
      </c>
      <c r="D416" s="2" t="s">
        <v>6</v>
      </c>
      <c r="E416" s="2" t="s">
        <v>325</v>
      </c>
      <c r="F416" s="1">
        <v>51.424800736277298</v>
      </c>
    </row>
    <row r="417" spans="1:6" ht="13" hidden="1">
      <c r="A417" s="2" t="s">
        <v>23</v>
      </c>
      <c r="B417" s="1" t="s">
        <v>356</v>
      </c>
      <c r="C417" s="1">
        <v>2021</v>
      </c>
      <c r="D417" s="2" t="s">
        <v>6</v>
      </c>
      <c r="E417" s="2" t="s">
        <v>325</v>
      </c>
      <c r="F417" s="1">
        <v>54.827073466240797</v>
      </c>
    </row>
    <row r="418" spans="1:6" ht="13" hidden="1">
      <c r="A418" s="2" t="s">
        <v>24</v>
      </c>
      <c r="B418" s="1" t="s">
        <v>357</v>
      </c>
      <c r="C418" s="1">
        <v>2021</v>
      </c>
      <c r="D418" s="2" t="s">
        <v>6</v>
      </c>
      <c r="E418" s="2" t="s">
        <v>325</v>
      </c>
      <c r="F418" s="1">
        <v>54.165192244335202</v>
      </c>
    </row>
    <row r="419" spans="1:6" ht="13" hidden="1">
      <c r="A419" s="2" t="s">
        <v>25</v>
      </c>
      <c r="B419" s="1" t="s">
        <v>358</v>
      </c>
      <c r="C419" s="1">
        <v>2021</v>
      </c>
      <c r="D419" s="2" t="s">
        <v>6</v>
      </c>
      <c r="E419" s="2" t="s">
        <v>325</v>
      </c>
      <c r="F419" s="1">
        <v>53.390404631397402</v>
      </c>
    </row>
    <row r="420" spans="1:6" ht="13" hidden="1">
      <c r="A420" s="2" t="s">
        <v>26</v>
      </c>
      <c r="B420" s="1" t="s">
        <v>359</v>
      </c>
      <c r="C420" s="1">
        <v>2021</v>
      </c>
      <c r="D420" s="2" t="s">
        <v>6</v>
      </c>
      <c r="E420" s="2" t="s">
        <v>325</v>
      </c>
      <c r="F420" s="1">
        <v>51.531927596407002</v>
      </c>
    </row>
    <row r="421" spans="1:6" ht="13" hidden="1">
      <c r="A421" s="2" t="s">
        <v>27</v>
      </c>
      <c r="B421" s="1" t="s">
        <v>360</v>
      </c>
      <c r="C421" s="1">
        <v>2021</v>
      </c>
      <c r="D421" s="2" t="s">
        <v>6</v>
      </c>
      <c r="E421" s="2" t="s">
        <v>325</v>
      </c>
      <c r="F421" s="1">
        <v>53.6928885927436</v>
      </c>
    </row>
    <row r="422" spans="1:6" ht="13" hidden="1">
      <c r="A422" s="2" t="s">
        <v>28</v>
      </c>
      <c r="B422" s="1" t="s">
        <v>361</v>
      </c>
      <c r="C422" s="1">
        <v>2021</v>
      </c>
      <c r="D422" s="2" t="s">
        <v>6</v>
      </c>
      <c r="E422" s="2" t="s">
        <v>325</v>
      </c>
      <c r="F422" s="1">
        <v>54.559353500054598</v>
      </c>
    </row>
    <row r="423" spans="1:6" ht="13" hidden="1">
      <c r="A423" s="2" t="s">
        <v>29</v>
      </c>
      <c r="B423" s="1" t="s">
        <v>362</v>
      </c>
      <c r="C423" s="1">
        <v>2021</v>
      </c>
      <c r="D423" s="2" t="s">
        <v>6</v>
      </c>
      <c r="E423" s="2" t="s">
        <v>325</v>
      </c>
      <c r="F423" s="1">
        <v>53.612396137435397</v>
      </c>
    </row>
    <row r="424" spans="1:6" ht="13" hidden="1">
      <c r="A424" s="2" t="s">
        <v>30</v>
      </c>
      <c r="B424" s="1" t="s">
        <v>363</v>
      </c>
      <c r="C424" s="1">
        <v>2021</v>
      </c>
      <c r="D424" s="2" t="s">
        <v>6</v>
      </c>
      <c r="E424" s="2" t="s">
        <v>325</v>
      </c>
      <c r="F424" s="1">
        <v>50.477078063284999</v>
      </c>
    </row>
    <row r="425" spans="1:6" ht="13">
      <c r="A425" s="2" t="s">
        <v>31</v>
      </c>
      <c r="B425" s="1" t="s">
        <v>364</v>
      </c>
      <c r="C425" s="1">
        <v>2021</v>
      </c>
      <c r="D425" s="2" t="s">
        <v>6</v>
      </c>
      <c r="E425" s="2" t="s">
        <v>325</v>
      </c>
      <c r="F425" s="1">
        <v>53.0628448926118</v>
      </c>
    </row>
    <row r="426" spans="1:6" ht="13" hidden="1">
      <c r="A426" s="2" t="s">
        <v>32</v>
      </c>
      <c r="B426" s="1" t="s">
        <v>365</v>
      </c>
      <c r="C426" s="1">
        <v>2021</v>
      </c>
      <c r="D426" s="2" t="s">
        <v>6</v>
      </c>
      <c r="E426" s="2" t="s">
        <v>325</v>
      </c>
      <c r="F426" s="1">
        <v>55.194895656292701</v>
      </c>
    </row>
    <row r="427" spans="1:6" ht="13" hidden="1">
      <c r="A427" s="2" t="s">
        <v>33</v>
      </c>
      <c r="B427" s="1" t="s">
        <v>366</v>
      </c>
      <c r="C427" s="1">
        <v>2021</v>
      </c>
      <c r="D427" s="2" t="s">
        <v>6</v>
      </c>
      <c r="E427" s="2" t="s">
        <v>325</v>
      </c>
      <c r="F427" s="1">
        <v>50.250651023514898</v>
      </c>
    </row>
    <row r="428" spans="1:6" ht="13" hidden="1">
      <c r="A428" s="2" t="s">
        <v>34</v>
      </c>
      <c r="B428" s="1" t="s">
        <v>367</v>
      </c>
      <c r="C428" s="1">
        <v>2021</v>
      </c>
      <c r="D428" s="2" t="s">
        <v>6</v>
      </c>
      <c r="E428" s="2" t="s">
        <v>325</v>
      </c>
      <c r="F428" s="1">
        <v>52.256046810764502</v>
      </c>
    </row>
    <row r="429" spans="1:6" ht="13" hidden="1">
      <c r="A429" s="2" t="s">
        <v>35</v>
      </c>
      <c r="B429" s="1" t="s">
        <v>368</v>
      </c>
      <c r="C429" s="1">
        <v>2021</v>
      </c>
      <c r="D429" s="2" t="s">
        <v>6</v>
      </c>
      <c r="E429" s="2" t="s">
        <v>325</v>
      </c>
      <c r="F429" s="1">
        <v>55.177505296270098</v>
      </c>
    </row>
    <row r="430" spans="1:6" ht="13" hidden="1">
      <c r="A430" s="2" t="s">
        <v>3</v>
      </c>
      <c r="B430" s="1" t="s">
        <v>336</v>
      </c>
      <c r="C430" s="1">
        <v>2021</v>
      </c>
      <c r="D430" s="2" t="s">
        <v>6</v>
      </c>
      <c r="E430" s="2" t="s">
        <v>325</v>
      </c>
      <c r="F430" s="1">
        <v>52.747605445355298</v>
      </c>
    </row>
  </sheetData>
  <autoFilter ref="A1:F430" xr:uid="{00000000-0009-0000-0000-000038000000}">
    <filterColumn colId="1">
      <filters>
        <filter val="TAM"/>
        <filter val="GTO"/>
      </filters>
    </filterColumn>
  </autoFilter>
  <pageMargins left="0.7" right="0.7" top="0.75" bottom="0.75" header="0.3" footer="0.3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900-000000000000}">
  <sheetPr filterMode="1">
    <outlinePr summaryBelow="0" summaryRight="0"/>
  </sheetPr>
  <dimension ref="A1:I463"/>
  <sheetViews>
    <sheetView workbookViewId="0"/>
  </sheetViews>
  <sheetFormatPr baseColWidth="10" defaultColWidth="12.6640625" defaultRowHeight="15.75" customHeight="1"/>
  <sheetData>
    <row r="1" spans="1:7" ht="13">
      <c r="A1" s="1" t="s">
        <v>0</v>
      </c>
      <c r="B1" s="1" t="s">
        <v>1</v>
      </c>
      <c r="C1" s="1" t="s">
        <v>334</v>
      </c>
      <c r="D1" s="1" t="s">
        <v>37</v>
      </c>
      <c r="E1" s="1" t="s">
        <v>39</v>
      </c>
      <c r="F1" s="1" t="s">
        <v>335</v>
      </c>
      <c r="G1" s="1" t="s">
        <v>574</v>
      </c>
    </row>
    <row r="2" spans="1:7" ht="13" hidden="1">
      <c r="A2" s="1">
        <v>2008</v>
      </c>
      <c r="B2" s="2" t="s">
        <v>3</v>
      </c>
      <c r="C2" s="7" t="s">
        <v>336</v>
      </c>
      <c r="D2" s="2" t="s">
        <v>6</v>
      </c>
      <c r="E2" s="2" t="s">
        <v>328</v>
      </c>
      <c r="F2" s="1">
        <v>0.978438456581606</v>
      </c>
      <c r="G2" s="1">
        <v>1072</v>
      </c>
    </row>
    <row r="3" spans="1:7" ht="13" hidden="1">
      <c r="A3" s="1">
        <v>2008</v>
      </c>
      <c r="B3" s="2" t="s">
        <v>4</v>
      </c>
      <c r="C3" s="1" t="s">
        <v>337</v>
      </c>
      <c r="D3" s="2" t="s">
        <v>6</v>
      </c>
      <c r="E3" s="2" t="s">
        <v>328</v>
      </c>
      <c r="F3" s="1">
        <v>0.70043155339083296</v>
      </c>
      <c r="G3" s="1">
        <v>8</v>
      </c>
    </row>
    <row r="4" spans="1:7" ht="13" hidden="1">
      <c r="A4" s="1">
        <v>2008</v>
      </c>
      <c r="B4" s="2" t="s">
        <v>5</v>
      </c>
      <c r="C4" s="1" t="s">
        <v>338</v>
      </c>
      <c r="D4" s="2" t="s">
        <v>6</v>
      </c>
      <c r="E4" s="2" t="s">
        <v>328</v>
      </c>
      <c r="F4" s="1">
        <v>1.8137478791516299</v>
      </c>
      <c r="G4" s="1">
        <v>55</v>
      </c>
    </row>
    <row r="5" spans="1:7" ht="13" hidden="1">
      <c r="A5" s="1">
        <v>2008</v>
      </c>
      <c r="B5" s="2" t="s">
        <v>6</v>
      </c>
      <c r="C5" s="1" t="s">
        <v>339</v>
      </c>
      <c r="D5" s="2" t="s">
        <v>6</v>
      </c>
      <c r="E5" s="2" t="s">
        <v>328</v>
      </c>
      <c r="F5" s="1">
        <v>1.21534529696094</v>
      </c>
      <c r="G5" s="1">
        <v>7</v>
      </c>
    </row>
    <row r="6" spans="1:7" ht="13" hidden="1">
      <c r="A6" s="1">
        <v>2008</v>
      </c>
      <c r="B6" s="2" t="s">
        <v>7</v>
      </c>
      <c r="C6" s="1" t="s">
        <v>340</v>
      </c>
      <c r="D6" s="2" t="s">
        <v>6</v>
      </c>
      <c r="E6" s="2" t="s">
        <v>328</v>
      </c>
    </row>
    <row r="7" spans="1:7" ht="13" hidden="1">
      <c r="A7" s="1">
        <v>2008</v>
      </c>
      <c r="B7" s="2" t="s">
        <v>8</v>
      </c>
      <c r="C7" s="7" t="s">
        <v>341</v>
      </c>
      <c r="D7" s="2" t="s">
        <v>6</v>
      </c>
      <c r="E7" s="2" t="s">
        <v>328</v>
      </c>
      <c r="F7" s="1">
        <v>1.1984255684095</v>
      </c>
      <c r="G7" s="1">
        <v>32</v>
      </c>
    </row>
    <row r="8" spans="1:7" ht="13" hidden="1">
      <c r="A8" s="1">
        <v>2008</v>
      </c>
      <c r="B8" s="2" t="s">
        <v>9</v>
      </c>
      <c r="C8" s="7" t="s">
        <v>342</v>
      </c>
      <c r="D8" s="2" t="s">
        <v>6</v>
      </c>
      <c r="E8" s="2" t="s">
        <v>328</v>
      </c>
      <c r="F8" s="1">
        <v>1.62410958192171</v>
      </c>
      <c r="G8" s="1">
        <v>10</v>
      </c>
    </row>
    <row r="9" spans="1:7" ht="13" hidden="1">
      <c r="A9" s="1">
        <v>2008</v>
      </c>
      <c r="B9" s="2" t="s">
        <v>10</v>
      </c>
      <c r="C9" s="7" t="s">
        <v>343</v>
      </c>
      <c r="D9" s="2" t="s">
        <v>6</v>
      </c>
      <c r="E9" s="2" t="s">
        <v>328</v>
      </c>
      <c r="F9" s="1">
        <v>0.108307511017582</v>
      </c>
      <c r="G9" s="1">
        <v>5</v>
      </c>
    </row>
    <row r="10" spans="1:7" ht="13" hidden="1">
      <c r="A10" s="1">
        <v>2008</v>
      </c>
      <c r="B10" s="2" t="s">
        <v>11</v>
      </c>
      <c r="C10" s="7" t="s">
        <v>344</v>
      </c>
      <c r="D10" s="2" t="s">
        <v>6</v>
      </c>
      <c r="E10" s="2" t="s">
        <v>328</v>
      </c>
      <c r="F10" s="1">
        <v>0.65024348662922005</v>
      </c>
      <c r="G10" s="1">
        <v>22</v>
      </c>
    </row>
    <row r="11" spans="1:7" ht="13" hidden="1">
      <c r="A11" s="1">
        <v>2008</v>
      </c>
      <c r="B11" s="2" t="s">
        <v>12</v>
      </c>
      <c r="C11" s="1" t="s">
        <v>345</v>
      </c>
      <c r="D11" s="2" t="s">
        <v>6</v>
      </c>
      <c r="E11" s="2" t="s">
        <v>328</v>
      </c>
      <c r="F11" s="1">
        <v>3.88035316805116</v>
      </c>
      <c r="G11" s="1">
        <v>347</v>
      </c>
    </row>
    <row r="12" spans="1:7" ht="13" hidden="1">
      <c r="A12" s="1">
        <v>2008</v>
      </c>
      <c r="B12" s="2" t="s">
        <v>13</v>
      </c>
      <c r="C12" s="1" t="s">
        <v>346</v>
      </c>
      <c r="D12" s="2" t="s">
        <v>6</v>
      </c>
      <c r="E12" s="2" t="s">
        <v>328</v>
      </c>
      <c r="F12" s="1">
        <v>0.24984447181629399</v>
      </c>
      <c r="G12" s="1">
        <v>4</v>
      </c>
    </row>
    <row r="13" spans="1:7" ht="13" hidden="1">
      <c r="A13" s="1">
        <v>2008</v>
      </c>
      <c r="B13" s="2" t="s">
        <v>14</v>
      </c>
      <c r="C13" s="1" t="s">
        <v>347</v>
      </c>
      <c r="D13" s="2" t="s">
        <v>6</v>
      </c>
      <c r="E13" s="2" t="s">
        <v>328</v>
      </c>
      <c r="F13" s="1">
        <v>0.79634560792644504</v>
      </c>
      <c r="G13" s="1">
        <v>42</v>
      </c>
    </row>
    <row r="14" spans="1:7" ht="13" hidden="1">
      <c r="A14" s="1">
        <v>2008</v>
      </c>
      <c r="B14" s="2" t="s">
        <v>15</v>
      </c>
      <c r="C14" s="1" t="s">
        <v>348</v>
      </c>
      <c r="D14" s="2" t="s">
        <v>6</v>
      </c>
      <c r="E14" s="2" t="s">
        <v>328</v>
      </c>
      <c r="F14" s="1">
        <v>6.03787984679484E-2</v>
      </c>
      <c r="G14" s="1">
        <v>2</v>
      </c>
    </row>
    <row r="15" spans="1:7" ht="13" hidden="1">
      <c r="A15" s="1">
        <v>2008</v>
      </c>
      <c r="B15" s="2" t="s">
        <v>16</v>
      </c>
      <c r="C15" s="1" t="s">
        <v>349</v>
      </c>
      <c r="D15" s="2" t="s">
        <v>6</v>
      </c>
      <c r="E15" s="2" t="s">
        <v>328</v>
      </c>
      <c r="F15" s="1">
        <v>0.43248088729351503</v>
      </c>
      <c r="G15" s="1">
        <v>11</v>
      </c>
    </row>
    <row r="16" spans="1:7" ht="13" hidden="1">
      <c r="A16" s="1">
        <v>2008</v>
      </c>
      <c r="B16" s="2" t="s">
        <v>17</v>
      </c>
      <c r="C16" s="1" t="s">
        <v>350</v>
      </c>
      <c r="D16" s="2" t="s">
        <v>6</v>
      </c>
      <c r="E16" s="2" t="s">
        <v>328</v>
      </c>
      <c r="F16" s="1">
        <v>0.933343530459666</v>
      </c>
      <c r="G16" s="1">
        <v>67</v>
      </c>
    </row>
    <row r="17" spans="1:7" ht="13" hidden="1">
      <c r="A17" s="1">
        <v>2008</v>
      </c>
      <c r="B17" s="2" t="s">
        <v>18</v>
      </c>
      <c r="C17" s="1" t="s">
        <v>351</v>
      </c>
      <c r="D17" s="2" t="s">
        <v>6</v>
      </c>
      <c r="E17" s="2" t="s">
        <v>328</v>
      </c>
      <c r="F17" s="1">
        <v>0.49989299587763902</v>
      </c>
      <c r="G17" s="1">
        <v>74</v>
      </c>
    </row>
    <row r="18" spans="1:7" ht="13" hidden="1">
      <c r="A18" s="1">
        <v>2008</v>
      </c>
      <c r="B18" s="2" t="s">
        <v>19</v>
      </c>
      <c r="C18" s="1" t="s">
        <v>352</v>
      </c>
      <c r="D18" s="2" t="s">
        <v>6</v>
      </c>
      <c r="E18" s="2" t="s">
        <v>328</v>
      </c>
      <c r="F18" s="1">
        <v>0.87459759646397806</v>
      </c>
      <c r="G18" s="1">
        <v>37</v>
      </c>
    </row>
    <row r="19" spans="1:7" ht="13" hidden="1">
      <c r="A19" s="1">
        <v>2008</v>
      </c>
      <c r="B19" s="2" t="s">
        <v>20</v>
      </c>
      <c r="C19" s="1" t="s">
        <v>353</v>
      </c>
      <c r="D19" s="2" t="s">
        <v>6</v>
      </c>
      <c r="E19" s="2" t="s">
        <v>328</v>
      </c>
      <c r="F19" s="1">
        <v>1.1640054591855999</v>
      </c>
      <c r="G19" s="1">
        <v>20</v>
      </c>
    </row>
    <row r="20" spans="1:7" ht="13" hidden="1">
      <c r="A20" s="1">
        <v>2008</v>
      </c>
      <c r="B20" s="2" t="s">
        <v>21</v>
      </c>
      <c r="C20" s="1" t="s">
        <v>354</v>
      </c>
      <c r="D20" s="2" t="s">
        <v>6</v>
      </c>
      <c r="E20" s="2" t="s">
        <v>328</v>
      </c>
      <c r="F20" s="1">
        <v>9.6889742379864002E-2</v>
      </c>
      <c r="G20" s="1">
        <v>1</v>
      </c>
    </row>
    <row r="21" spans="1:7" ht="13" hidden="1">
      <c r="A21" s="1">
        <v>2008</v>
      </c>
      <c r="B21" s="2" t="s">
        <v>22</v>
      </c>
      <c r="C21" s="1" t="s">
        <v>355</v>
      </c>
      <c r="D21" s="2" t="s">
        <v>6</v>
      </c>
      <c r="E21" s="2" t="s">
        <v>328</v>
      </c>
      <c r="F21" s="1">
        <v>1.69052155704153</v>
      </c>
      <c r="G21" s="1">
        <v>76</v>
      </c>
    </row>
    <row r="22" spans="1:7" ht="13" hidden="1">
      <c r="A22" s="1">
        <v>2008</v>
      </c>
      <c r="B22" s="2" t="s">
        <v>23</v>
      </c>
      <c r="C22" s="1" t="s">
        <v>356</v>
      </c>
      <c r="D22" s="2" t="s">
        <v>6</v>
      </c>
      <c r="E22" s="2" t="s">
        <v>328</v>
      </c>
      <c r="F22" s="1">
        <v>0.24180333704725299</v>
      </c>
      <c r="G22" s="1">
        <v>9</v>
      </c>
    </row>
    <row r="23" spans="1:7" ht="13" hidden="1">
      <c r="A23" s="1">
        <v>2008</v>
      </c>
      <c r="B23" s="2" t="s">
        <v>24</v>
      </c>
      <c r="C23" s="1" t="s">
        <v>357</v>
      </c>
      <c r="D23" s="2" t="s">
        <v>6</v>
      </c>
      <c r="E23" s="2" t="s">
        <v>328</v>
      </c>
      <c r="F23" s="1">
        <v>1.14206497646907</v>
      </c>
      <c r="G23" s="1">
        <v>65</v>
      </c>
    </row>
    <row r="24" spans="1:7" ht="13" hidden="1">
      <c r="A24" s="1">
        <v>2008</v>
      </c>
      <c r="B24" s="2" t="s">
        <v>25</v>
      </c>
      <c r="C24" s="1" t="s">
        <v>358</v>
      </c>
      <c r="D24" s="2" t="s">
        <v>6</v>
      </c>
      <c r="E24" s="2" t="s">
        <v>328</v>
      </c>
      <c r="F24" s="1">
        <v>1.1549931508906199</v>
      </c>
      <c r="G24" s="1">
        <v>20</v>
      </c>
    </row>
    <row r="25" spans="1:7" ht="13" hidden="1">
      <c r="A25" s="1">
        <v>2008</v>
      </c>
      <c r="B25" s="2" t="s">
        <v>26</v>
      </c>
      <c r="C25" s="1" t="s">
        <v>359</v>
      </c>
      <c r="D25" s="2" t="s">
        <v>6</v>
      </c>
      <c r="E25" s="2" t="s">
        <v>328</v>
      </c>
      <c r="F25" s="1">
        <v>0.16288820331053999</v>
      </c>
      <c r="G25" s="1">
        <v>2</v>
      </c>
    </row>
    <row r="26" spans="1:7" ht="13" hidden="1">
      <c r="A26" s="1">
        <v>2008</v>
      </c>
      <c r="B26" s="2" t="s">
        <v>27</v>
      </c>
      <c r="C26" s="1" t="s">
        <v>360</v>
      </c>
      <c r="D26" s="2" t="s">
        <v>6</v>
      </c>
      <c r="E26" s="2" t="s">
        <v>328</v>
      </c>
      <c r="F26" s="1">
        <v>1.6490868770378</v>
      </c>
      <c r="G26" s="1">
        <v>42</v>
      </c>
    </row>
    <row r="27" spans="1:7" ht="13" hidden="1">
      <c r="A27" s="1">
        <v>2008</v>
      </c>
      <c r="B27" s="2" t="s">
        <v>28</v>
      </c>
      <c r="C27" s="1" t="s">
        <v>361</v>
      </c>
      <c r="D27" s="2" t="s">
        <v>6</v>
      </c>
      <c r="E27" s="2" t="s">
        <v>328</v>
      </c>
      <c r="F27" s="1">
        <v>0.36595090329491198</v>
      </c>
      <c r="G27" s="1">
        <v>10</v>
      </c>
    </row>
    <row r="28" spans="1:7" ht="13" hidden="1">
      <c r="A28" s="1">
        <v>2008</v>
      </c>
      <c r="B28" s="2" t="s">
        <v>29</v>
      </c>
      <c r="C28" s="1" t="s">
        <v>362</v>
      </c>
      <c r="D28" s="2" t="s">
        <v>6</v>
      </c>
      <c r="E28" s="2" t="s">
        <v>328</v>
      </c>
      <c r="F28" s="1">
        <v>1.0523505418630901</v>
      </c>
      <c r="G28" s="1">
        <v>27</v>
      </c>
    </row>
    <row r="29" spans="1:7" ht="13" hidden="1">
      <c r="A29" s="1">
        <v>2008</v>
      </c>
      <c r="B29" s="2" t="s">
        <v>30</v>
      </c>
      <c r="C29" s="1" t="s">
        <v>363</v>
      </c>
      <c r="D29" s="2" t="s">
        <v>6</v>
      </c>
      <c r="E29" s="2" t="s">
        <v>328</v>
      </c>
      <c r="F29" s="1">
        <v>0.139908732869925</v>
      </c>
      <c r="G29" s="1">
        <v>3</v>
      </c>
    </row>
    <row r="30" spans="1:7" ht="13" hidden="1">
      <c r="A30" s="1">
        <v>2008</v>
      </c>
      <c r="B30" s="2" t="s">
        <v>31</v>
      </c>
      <c r="C30" s="1" t="s">
        <v>364</v>
      </c>
      <c r="D30" s="2" t="s">
        <v>6</v>
      </c>
      <c r="E30" s="2" t="s">
        <v>328</v>
      </c>
    </row>
    <row r="31" spans="1:7" ht="13" hidden="1">
      <c r="A31" s="1">
        <v>2008</v>
      </c>
      <c r="B31" s="2" t="s">
        <v>32</v>
      </c>
      <c r="C31" s="1" t="s">
        <v>365</v>
      </c>
      <c r="D31" s="2" t="s">
        <v>6</v>
      </c>
      <c r="E31" s="2" t="s">
        <v>328</v>
      </c>
      <c r="F31" s="1">
        <v>0.52688797132324405</v>
      </c>
      <c r="G31" s="1">
        <v>6</v>
      </c>
    </row>
    <row r="32" spans="1:7" ht="13" hidden="1">
      <c r="A32" s="1">
        <v>2008</v>
      </c>
      <c r="B32" s="2" t="s">
        <v>33</v>
      </c>
      <c r="C32" s="1" t="s">
        <v>366</v>
      </c>
      <c r="D32" s="2" t="s">
        <v>6</v>
      </c>
      <c r="E32" s="2" t="s">
        <v>328</v>
      </c>
      <c r="F32" s="1">
        <v>0.47885942070779702</v>
      </c>
      <c r="G32" s="1">
        <v>36</v>
      </c>
    </row>
    <row r="33" spans="1:7" ht="13" hidden="1">
      <c r="A33" s="1">
        <v>2008</v>
      </c>
      <c r="B33" s="2" t="s">
        <v>34</v>
      </c>
      <c r="C33" s="1" t="s">
        <v>367</v>
      </c>
      <c r="D33" s="2" t="s">
        <v>6</v>
      </c>
      <c r="E33" s="2" t="s">
        <v>328</v>
      </c>
      <c r="F33" s="1">
        <v>1.4074624702738701</v>
      </c>
      <c r="G33" s="1">
        <v>27</v>
      </c>
    </row>
    <row r="34" spans="1:7" ht="13" hidden="1">
      <c r="A34" s="1">
        <v>2008</v>
      </c>
      <c r="B34" s="2" t="s">
        <v>35</v>
      </c>
      <c r="C34" s="1" t="s">
        <v>368</v>
      </c>
      <c r="D34" s="2" t="s">
        <v>6</v>
      </c>
      <c r="E34" s="2" t="s">
        <v>328</v>
      </c>
      <c r="F34" s="1">
        <v>0.34362135675456501</v>
      </c>
      <c r="G34" s="1">
        <v>5</v>
      </c>
    </row>
    <row r="35" spans="1:7" ht="13" hidden="1">
      <c r="A35" s="1">
        <v>2009</v>
      </c>
      <c r="B35" s="2" t="s">
        <v>3</v>
      </c>
      <c r="C35" s="7" t="s">
        <v>336</v>
      </c>
      <c r="D35" s="2" t="s">
        <v>6</v>
      </c>
      <c r="E35" s="2" t="s">
        <v>328</v>
      </c>
      <c r="F35" s="1">
        <v>0.96094019899246697</v>
      </c>
      <c r="G35" s="1">
        <v>1069</v>
      </c>
    </row>
    <row r="36" spans="1:7" ht="13" hidden="1">
      <c r="A36" s="1">
        <v>2009</v>
      </c>
      <c r="B36" s="2" t="s">
        <v>4</v>
      </c>
      <c r="C36" s="1" t="s">
        <v>337</v>
      </c>
      <c r="D36" s="2" t="s">
        <v>6</v>
      </c>
      <c r="E36" s="2" t="s">
        <v>328</v>
      </c>
      <c r="F36" s="1">
        <v>0.68688277143460597</v>
      </c>
      <c r="G36" s="1">
        <v>8</v>
      </c>
    </row>
    <row r="37" spans="1:7" ht="13" hidden="1">
      <c r="A37" s="1">
        <v>2009</v>
      </c>
      <c r="B37" s="2" t="s">
        <v>5</v>
      </c>
      <c r="C37" s="1" t="s">
        <v>338</v>
      </c>
      <c r="D37" s="2" t="s">
        <v>6</v>
      </c>
      <c r="E37" s="2" t="s">
        <v>328</v>
      </c>
      <c r="F37" s="1">
        <v>1.80799190536196</v>
      </c>
      <c r="G37" s="1">
        <v>56</v>
      </c>
    </row>
    <row r="38" spans="1:7" ht="13" hidden="1">
      <c r="A38" s="1">
        <v>2009</v>
      </c>
      <c r="B38" s="2" t="s">
        <v>6</v>
      </c>
      <c r="C38" s="1" t="s">
        <v>339</v>
      </c>
      <c r="D38" s="2" t="s">
        <v>6</v>
      </c>
      <c r="E38" s="2" t="s">
        <v>328</v>
      </c>
      <c r="F38" s="1">
        <v>1.1618160845138199</v>
      </c>
      <c r="G38" s="1">
        <v>7</v>
      </c>
    </row>
    <row r="39" spans="1:7" ht="13" hidden="1">
      <c r="A39" s="1">
        <v>2009</v>
      </c>
      <c r="B39" s="2" t="s">
        <v>7</v>
      </c>
      <c r="C39" s="1" t="s">
        <v>340</v>
      </c>
      <c r="D39" s="2" t="s">
        <v>6</v>
      </c>
      <c r="E39" s="2" t="s">
        <v>328</v>
      </c>
    </row>
    <row r="40" spans="1:7" ht="13" hidden="1">
      <c r="A40" s="1">
        <v>2009</v>
      </c>
      <c r="B40" s="2" t="s">
        <v>8</v>
      </c>
      <c r="C40" s="7" t="s">
        <v>341</v>
      </c>
      <c r="D40" s="2" t="s">
        <v>6</v>
      </c>
      <c r="E40" s="2" t="s">
        <v>328</v>
      </c>
      <c r="F40" s="1">
        <v>1.1776564709830999</v>
      </c>
      <c r="G40" s="1">
        <v>32</v>
      </c>
    </row>
    <row r="41" spans="1:7" ht="13" hidden="1">
      <c r="A41" s="1">
        <v>2009</v>
      </c>
      <c r="B41" s="2" t="s">
        <v>9</v>
      </c>
      <c r="C41" s="7" t="s">
        <v>342</v>
      </c>
      <c r="D41" s="2" t="s">
        <v>6</v>
      </c>
      <c r="E41" s="2" t="s">
        <v>328</v>
      </c>
      <c r="F41" s="1">
        <v>1.5813251821291301</v>
      </c>
      <c r="G41" s="1">
        <v>10</v>
      </c>
    </row>
    <row r="42" spans="1:7" ht="13" hidden="1">
      <c r="A42" s="1">
        <v>2009</v>
      </c>
      <c r="B42" s="2" t="s">
        <v>10</v>
      </c>
      <c r="C42" s="7" t="s">
        <v>343</v>
      </c>
      <c r="D42" s="2" t="s">
        <v>6</v>
      </c>
      <c r="E42" s="2" t="s">
        <v>328</v>
      </c>
      <c r="F42" s="1">
        <v>0.10599838500860601</v>
      </c>
      <c r="G42" s="1">
        <v>5</v>
      </c>
    </row>
    <row r="43" spans="1:7" ht="13" hidden="1">
      <c r="A43" s="1">
        <v>2009</v>
      </c>
      <c r="B43" s="2" t="s">
        <v>11</v>
      </c>
      <c r="C43" s="7" t="s">
        <v>344</v>
      </c>
      <c r="D43" s="2" t="s">
        <v>6</v>
      </c>
      <c r="E43" s="2" t="s">
        <v>328</v>
      </c>
      <c r="F43" s="1">
        <v>0.64468486631580202</v>
      </c>
      <c r="G43" s="1">
        <v>22</v>
      </c>
    </row>
    <row r="44" spans="1:7" ht="13" hidden="1">
      <c r="A44" s="1">
        <v>2009</v>
      </c>
      <c r="B44" s="2" t="s">
        <v>12</v>
      </c>
      <c r="C44" s="1" t="s">
        <v>345</v>
      </c>
      <c r="D44" s="2" t="s">
        <v>6</v>
      </c>
      <c r="E44" s="2" t="s">
        <v>328</v>
      </c>
      <c r="F44" s="1">
        <v>3.8690628615365301</v>
      </c>
      <c r="G44" s="1">
        <v>346</v>
      </c>
    </row>
    <row r="45" spans="1:7" ht="13" hidden="1">
      <c r="A45" s="1">
        <v>2009</v>
      </c>
      <c r="B45" s="2" t="s">
        <v>13</v>
      </c>
      <c r="C45" s="1" t="s">
        <v>346</v>
      </c>
      <c r="D45" s="2" t="s">
        <v>6</v>
      </c>
      <c r="E45" s="2" t="s">
        <v>328</v>
      </c>
      <c r="F45" s="1">
        <v>0.24653008899736201</v>
      </c>
      <c r="G45" s="1">
        <v>4</v>
      </c>
    </row>
    <row r="46" spans="1:7" ht="13" hidden="1">
      <c r="A46" s="1">
        <v>2009</v>
      </c>
      <c r="B46" s="2" t="s">
        <v>14</v>
      </c>
      <c r="C46" s="1" t="s">
        <v>347</v>
      </c>
      <c r="D46" s="2" t="s">
        <v>6</v>
      </c>
      <c r="E46" s="2" t="s">
        <v>328</v>
      </c>
      <c r="F46" s="1">
        <v>0.77950973292140602</v>
      </c>
      <c r="G46" s="1">
        <v>42</v>
      </c>
    </row>
    <row r="47" spans="1:7" ht="13" hidden="1">
      <c r="A47" s="1">
        <v>2009</v>
      </c>
      <c r="B47" s="2" t="s">
        <v>15</v>
      </c>
      <c r="C47" s="1" t="s">
        <v>348</v>
      </c>
      <c r="D47" s="2" t="s">
        <v>6</v>
      </c>
      <c r="E47" s="2" t="s">
        <v>328</v>
      </c>
      <c r="F47" s="1">
        <v>5.9501761995927098E-2</v>
      </c>
      <c r="G47" s="1">
        <v>2</v>
      </c>
    </row>
    <row r="48" spans="1:7" ht="13" hidden="1">
      <c r="A48" s="1">
        <v>2009</v>
      </c>
      <c r="B48" s="2" t="s">
        <v>16</v>
      </c>
      <c r="C48" s="1" t="s">
        <v>349</v>
      </c>
      <c r="D48" s="2" t="s">
        <v>6</v>
      </c>
      <c r="E48" s="2" t="s">
        <v>328</v>
      </c>
      <c r="F48" s="1">
        <v>0.42219469853955199</v>
      </c>
      <c r="G48" s="1">
        <v>11</v>
      </c>
    </row>
    <row r="49" spans="1:7" ht="13" hidden="1">
      <c r="A49" s="1">
        <v>2009</v>
      </c>
      <c r="B49" s="2" t="s">
        <v>17</v>
      </c>
      <c r="C49" s="1" t="s">
        <v>350</v>
      </c>
      <c r="D49" s="2" t="s">
        <v>6</v>
      </c>
      <c r="E49" s="2" t="s">
        <v>328</v>
      </c>
      <c r="F49" s="1">
        <v>0.91866685807844795</v>
      </c>
      <c r="G49" s="1">
        <v>67</v>
      </c>
    </row>
    <row r="50" spans="1:7" ht="13" hidden="1">
      <c r="A50" s="1">
        <v>2009</v>
      </c>
      <c r="B50" s="2" t="s">
        <v>18</v>
      </c>
      <c r="C50" s="1" t="s">
        <v>351</v>
      </c>
      <c r="D50" s="2" t="s">
        <v>6</v>
      </c>
      <c r="E50" s="2" t="s">
        <v>328</v>
      </c>
      <c r="F50" s="1">
        <v>0.492199764462459</v>
      </c>
      <c r="G50" s="1">
        <v>74</v>
      </c>
    </row>
    <row r="51" spans="1:7" ht="13" hidden="1">
      <c r="A51" s="1">
        <v>2009</v>
      </c>
      <c r="B51" s="2" t="s">
        <v>19</v>
      </c>
      <c r="C51" s="1" t="s">
        <v>352</v>
      </c>
      <c r="D51" s="2" t="s">
        <v>6</v>
      </c>
      <c r="E51" s="2" t="s">
        <v>328</v>
      </c>
      <c r="F51" s="1">
        <v>0.86057238762785304</v>
      </c>
      <c r="G51" s="1">
        <v>37</v>
      </c>
    </row>
    <row r="52" spans="1:7" ht="13" hidden="1">
      <c r="A52" s="1">
        <v>2009</v>
      </c>
      <c r="B52" s="2" t="s">
        <v>20</v>
      </c>
      <c r="C52" s="1" t="s">
        <v>353</v>
      </c>
      <c r="D52" s="2" t="s">
        <v>6</v>
      </c>
      <c r="E52" s="2" t="s">
        <v>328</v>
      </c>
      <c r="F52" s="1">
        <v>1.14244977790776</v>
      </c>
      <c r="G52" s="1">
        <v>20</v>
      </c>
    </row>
    <row r="53" spans="1:7" ht="13" hidden="1">
      <c r="A53" s="1">
        <v>2009</v>
      </c>
      <c r="B53" s="2" t="s">
        <v>21</v>
      </c>
      <c r="C53" s="1" t="s">
        <v>354</v>
      </c>
      <c r="D53" s="2" t="s">
        <v>6</v>
      </c>
      <c r="E53" s="2" t="s">
        <v>328</v>
      </c>
      <c r="F53" s="1">
        <v>9.4478131146983405E-2</v>
      </c>
      <c r="G53" s="1">
        <v>1</v>
      </c>
    </row>
    <row r="54" spans="1:7" ht="13" hidden="1">
      <c r="A54" s="1">
        <v>2009</v>
      </c>
      <c r="B54" s="2" t="s">
        <v>22</v>
      </c>
      <c r="C54" s="1" t="s">
        <v>355</v>
      </c>
      <c r="D54" s="2" t="s">
        <v>6</v>
      </c>
      <c r="E54" s="2" t="s">
        <v>328</v>
      </c>
      <c r="F54" s="1">
        <v>1.59314554584876</v>
      </c>
      <c r="G54" s="1">
        <v>73</v>
      </c>
    </row>
    <row r="55" spans="1:7" ht="13" hidden="1">
      <c r="A55" s="1">
        <v>2009</v>
      </c>
      <c r="B55" s="2" t="s">
        <v>23</v>
      </c>
      <c r="C55" s="1" t="s">
        <v>356</v>
      </c>
      <c r="D55" s="2" t="s">
        <v>6</v>
      </c>
      <c r="E55" s="2" t="s">
        <v>328</v>
      </c>
      <c r="F55" s="1">
        <v>0.238555119353102</v>
      </c>
      <c r="G55" s="1">
        <v>9</v>
      </c>
    </row>
    <row r="56" spans="1:7" ht="13" hidden="1">
      <c r="A56" s="1">
        <v>2009</v>
      </c>
      <c r="B56" s="2" t="s">
        <v>24</v>
      </c>
      <c r="C56" s="1" t="s">
        <v>357</v>
      </c>
      <c r="D56" s="2" t="s">
        <v>6</v>
      </c>
      <c r="E56" s="2" t="s">
        <v>328</v>
      </c>
      <c r="F56" s="1">
        <v>1.1285825333274799</v>
      </c>
      <c r="G56" s="1">
        <v>65</v>
      </c>
    </row>
    <row r="57" spans="1:7" ht="13" hidden="1">
      <c r="A57" s="1">
        <v>2009</v>
      </c>
      <c r="B57" s="2" t="s">
        <v>25</v>
      </c>
      <c r="C57" s="1" t="s">
        <v>358</v>
      </c>
      <c r="D57" s="2" t="s">
        <v>6</v>
      </c>
      <c r="E57" s="2" t="s">
        <v>328</v>
      </c>
      <c r="F57" s="1">
        <v>1.12516504764793</v>
      </c>
      <c r="G57" s="1">
        <v>20</v>
      </c>
    </row>
    <row r="58" spans="1:7" ht="13" hidden="1">
      <c r="A58" s="1">
        <v>2009</v>
      </c>
      <c r="B58" s="2" t="s">
        <v>26</v>
      </c>
      <c r="C58" s="1" t="s">
        <v>359</v>
      </c>
      <c r="D58" s="2" t="s">
        <v>6</v>
      </c>
      <c r="E58" s="2" t="s">
        <v>328</v>
      </c>
      <c r="F58" s="1">
        <v>0.157128569666487</v>
      </c>
      <c r="G58" s="1">
        <v>2</v>
      </c>
    </row>
    <row r="59" spans="1:7" ht="13" hidden="1">
      <c r="A59" s="1">
        <v>2009</v>
      </c>
      <c r="B59" s="2" t="s">
        <v>27</v>
      </c>
      <c r="C59" s="1" t="s">
        <v>360</v>
      </c>
      <c r="D59" s="2" t="s">
        <v>6</v>
      </c>
      <c r="E59" s="2" t="s">
        <v>328</v>
      </c>
      <c r="F59" s="1">
        <v>1.63065887159959</v>
      </c>
      <c r="G59" s="1">
        <v>42</v>
      </c>
    </row>
    <row r="60" spans="1:7" ht="13" hidden="1">
      <c r="A60" s="1">
        <v>2009</v>
      </c>
      <c r="B60" s="2" t="s">
        <v>28</v>
      </c>
      <c r="C60" s="1" t="s">
        <v>361</v>
      </c>
      <c r="D60" s="2" t="s">
        <v>6</v>
      </c>
      <c r="E60" s="2" t="s">
        <v>328</v>
      </c>
      <c r="F60" s="1">
        <v>0.36244241243119502</v>
      </c>
      <c r="G60" s="1">
        <v>10</v>
      </c>
    </row>
    <row r="61" spans="1:7" ht="13" hidden="1">
      <c r="A61" s="1">
        <v>2009</v>
      </c>
      <c r="B61" s="2" t="s">
        <v>29</v>
      </c>
      <c r="C61" s="1" t="s">
        <v>362</v>
      </c>
      <c r="D61" s="2" t="s">
        <v>6</v>
      </c>
      <c r="E61" s="2" t="s">
        <v>328</v>
      </c>
      <c r="F61" s="1">
        <v>1.03203829091401</v>
      </c>
      <c r="G61" s="1">
        <v>27</v>
      </c>
    </row>
    <row r="62" spans="1:7" ht="13" hidden="1">
      <c r="A62" s="1">
        <v>2009</v>
      </c>
      <c r="B62" s="2" t="s">
        <v>30</v>
      </c>
      <c r="C62" s="1" t="s">
        <v>363</v>
      </c>
      <c r="D62" s="2" t="s">
        <v>6</v>
      </c>
      <c r="E62" s="2" t="s">
        <v>328</v>
      </c>
      <c r="F62" s="1">
        <v>0.13692321665497501</v>
      </c>
      <c r="G62" s="1">
        <v>3</v>
      </c>
    </row>
    <row r="63" spans="1:7" ht="13" hidden="1">
      <c r="A63" s="1">
        <v>2009</v>
      </c>
      <c r="B63" s="2" t="s">
        <v>31</v>
      </c>
      <c r="C63" s="1" t="s">
        <v>364</v>
      </c>
      <c r="D63" s="2" t="s">
        <v>6</v>
      </c>
      <c r="E63" s="2" t="s">
        <v>328</v>
      </c>
    </row>
    <row r="64" spans="1:7" ht="13" hidden="1">
      <c r="A64" s="1">
        <v>2009</v>
      </c>
      <c r="B64" s="2" t="s">
        <v>32</v>
      </c>
      <c r="C64" s="1" t="s">
        <v>365</v>
      </c>
      <c r="D64" s="2" t="s">
        <v>6</v>
      </c>
      <c r="E64" s="2" t="s">
        <v>328</v>
      </c>
      <c r="F64" s="1">
        <v>0.518423922153464</v>
      </c>
      <c r="G64" s="1">
        <v>6</v>
      </c>
    </row>
    <row r="65" spans="1:7" ht="13" hidden="1">
      <c r="A65" s="1">
        <v>2009</v>
      </c>
      <c r="B65" s="2" t="s">
        <v>33</v>
      </c>
      <c r="C65" s="1" t="s">
        <v>366</v>
      </c>
      <c r="D65" s="2" t="s">
        <v>6</v>
      </c>
      <c r="E65" s="2" t="s">
        <v>328</v>
      </c>
      <c r="F65" s="1">
        <v>0.47336381796320998</v>
      </c>
      <c r="G65" s="1">
        <v>36</v>
      </c>
    </row>
    <row r="66" spans="1:7" ht="13" hidden="1">
      <c r="A66" s="1">
        <v>2009</v>
      </c>
      <c r="B66" s="2" t="s">
        <v>34</v>
      </c>
      <c r="C66" s="1" t="s">
        <v>367</v>
      </c>
      <c r="D66" s="2" t="s">
        <v>6</v>
      </c>
      <c r="E66" s="2" t="s">
        <v>328</v>
      </c>
      <c r="F66" s="1">
        <v>1.3907561077372399</v>
      </c>
      <c r="G66" s="1">
        <v>27</v>
      </c>
    </row>
    <row r="67" spans="1:7" ht="13" hidden="1">
      <c r="A67" s="1">
        <v>2009</v>
      </c>
      <c r="B67" s="2" t="s">
        <v>35</v>
      </c>
      <c r="C67" s="1" t="s">
        <v>368</v>
      </c>
      <c r="D67" s="2" t="s">
        <v>6</v>
      </c>
      <c r="E67" s="2" t="s">
        <v>328</v>
      </c>
      <c r="F67" s="1">
        <v>0.33866344439688101</v>
      </c>
      <c r="G67" s="1">
        <v>5</v>
      </c>
    </row>
    <row r="68" spans="1:7" ht="13" hidden="1">
      <c r="A68" s="1">
        <v>2010</v>
      </c>
      <c r="B68" s="2" t="s">
        <v>3</v>
      </c>
      <c r="C68" s="7" t="s">
        <v>336</v>
      </c>
      <c r="D68" s="2" t="s">
        <v>6</v>
      </c>
      <c r="E68" s="2" t="s">
        <v>328</v>
      </c>
      <c r="F68" s="1">
        <v>1.1572297517022301</v>
      </c>
      <c r="G68" s="1">
        <v>1307</v>
      </c>
    </row>
    <row r="69" spans="1:7" ht="13" hidden="1">
      <c r="A69" s="1">
        <v>2010</v>
      </c>
      <c r="B69" s="2" t="s">
        <v>4</v>
      </c>
      <c r="C69" s="1" t="s">
        <v>337</v>
      </c>
      <c r="D69" s="2" t="s">
        <v>6</v>
      </c>
      <c r="E69" s="2" t="s">
        <v>328</v>
      </c>
      <c r="F69" s="1">
        <v>0.84207051666920696</v>
      </c>
      <c r="G69" s="1">
        <v>10</v>
      </c>
    </row>
    <row r="70" spans="1:7" ht="13" hidden="1">
      <c r="A70" s="1">
        <v>2010</v>
      </c>
      <c r="B70" s="2" t="s">
        <v>5</v>
      </c>
      <c r="C70" s="1" t="s">
        <v>338</v>
      </c>
      <c r="D70" s="2" t="s">
        <v>6</v>
      </c>
      <c r="E70" s="2" t="s">
        <v>328</v>
      </c>
      <c r="F70" s="1">
        <v>1.99153691645597</v>
      </c>
      <c r="G70" s="1">
        <v>63</v>
      </c>
    </row>
    <row r="71" spans="1:7" ht="13" hidden="1">
      <c r="A71" s="1">
        <v>2010</v>
      </c>
      <c r="B71" s="2" t="s">
        <v>6</v>
      </c>
      <c r="C71" s="1" t="s">
        <v>339</v>
      </c>
      <c r="D71" s="2" t="s">
        <v>6</v>
      </c>
      <c r="E71" s="2" t="s">
        <v>328</v>
      </c>
      <c r="F71" s="1">
        <v>1.1117640519034999</v>
      </c>
      <c r="G71" s="1">
        <v>7</v>
      </c>
    </row>
    <row r="72" spans="1:7" ht="13" hidden="1">
      <c r="A72" s="1">
        <v>2010</v>
      </c>
      <c r="B72" s="2" t="s">
        <v>7</v>
      </c>
      <c r="C72" s="1" t="s">
        <v>340</v>
      </c>
      <c r="D72" s="2" t="s">
        <v>6</v>
      </c>
      <c r="E72" s="2" t="s">
        <v>328</v>
      </c>
      <c r="F72" s="1">
        <v>0.36290659147242099</v>
      </c>
      <c r="G72" s="1">
        <v>3</v>
      </c>
    </row>
    <row r="73" spans="1:7" ht="13" hidden="1">
      <c r="A73" s="1">
        <v>2010</v>
      </c>
      <c r="B73" s="2" t="s">
        <v>8</v>
      </c>
      <c r="C73" s="7" t="s">
        <v>341</v>
      </c>
      <c r="D73" s="2" t="s">
        <v>6</v>
      </c>
      <c r="E73" s="2" t="s">
        <v>328</v>
      </c>
      <c r="F73" s="1">
        <v>1.5190735965839699</v>
      </c>
      <c r="G73" s="1">
        <v>42</v>
      </c>
    </row>
    <row r="74" spans="1:7" ht="13" hidden="1">
      <c r="A74" s="1">
        <v>2010</v>
      </c>
      <c r="B74" s="2" t="s">
        <v>9</v>
      </c>
      <c r="C74" s="7" t="s">
        <v>342</v>
      </c>
      <c r="D74" s="2" t="s">
        <v>6</v>
      </c>
      <c r="E74" s="2" t="s">
        <v>328</v>
      </c>
      <c r="F74" s="1">
        <v>1.8481583871737799</v>
      </c>
      <c r="G74" s="1">
        <v>12</v>
      </c>
    </row>
    <row r="75" spans="1:7" ht="13" hidden="1">
      <c r="A75" s="1">
        <v>2010</v>
      </c>
      <c r="B75" s="2" t="s">
        <v>10</v>
      </c>
      <c r="C75" s="7" t="s">
        <v>343</v>
      </c>
      <c r="D75" s="2" t="s">
        <v>6</v>
      </c>
      <c r="E75" s="2" t="s">
        <v>328</v>
      </c>
      <c r="F75" s="1">
        <v>0.207511931936086</v>
      </c>
      <c r="G75" s="1">
        <v>10</v>
      </c>
    </row>
    <row r="76" spans="1:7" ht="13" hidden="1">
      <c r="A76" s="1">
        <v>2010</v>
      </c>
      <c r="B76" s="2" t="s">
        <v>11</v>
      </c>
      <c r="C76" s="7" t="s">
        <v>344</v>
      </c>
      <c r="D76" s="2" t="s">
        <v>6</v>
      </c>
      <c r="E76" s="2" t="s">
        <v>328</v>
      </c>
      <c r="F76" s="1">
        <v>1.19144172876451</v>
      </c>
      <c r="G76" s="1">
        <v>41</v>
      </c>
    </row>
    <row r="77" spans="1:7" ht="13" hidden="1">
      <c r="A77" s="1">
        <v>2010</v>
      </c>
      <c r="B77" s="2" t="s">
        <v>12</v>
      </c>
      <c r="C77" s="1" t="s">
        <v>345</v>
      </c>
      <c r="D77" s="2" t="s">
        <v>6</v>
      </c>
      <c r="E77" s="2" t="s">
        <v>328</v>
      </c>
      <c r="F77" s="1">
        <v>4.2172796152588097</v>
      </c>
      <c r="G77" s="1">
        <v>377</v>
      </c>
    </row>
    <row r="78" spans="1:7" ht="13" hidden="1">
      <c r="A78" s="1">
        <v>2010</v>
      </c>
      <c r="B78" s="2" t="s">
        <v>13</v>
      </c>
      <c r="C78" s="1" t="s">
        <v>346</v>
      </c>
      <c r="D78" s="2" t="s">
        <v>6</v>
      </c>
      <c r="E78" s="2" t="s">
        <v>328</v>
      </c>
      <c r="F78" s="1">
        <v>0.42574698829621499</v>
      </c>
      <c r="G78" s="1">
        <v>7</v>
      </c>
    </row>
    <row r="79" spans="1:7" ht="13" hidden="1">
      <c r="A79" s="1">
        <v>2010</v>
      </c>
      <c r="B79" s="2" t="s">
        <v>14</v>
      </c>
      <c r="C79" s="1" t="s">
        <v>347</v>
      </c>
      <c r="D79" s="2" t="s">
        <v>6</v>
      </c>
      <c r="E79" s="2" t="s">
        <v>328</v>
      </c>
      <c r="F79" s="1">
        <v>0.83580349605700599</v>
      </c>
      <c r="G79" s="1">
        <v>46</v>
      </c>
    </row>
    <row r="80" spans="1:7" ht="13" hidden="1">
      <c r="A80" s="1">
        <v>2010</v>
      </c>
      <c r="B80" s="2" t="s">
        <v>15</v>
      </c>
      <c r="C80" s="1" t="s">
        <v>348</v>
      </c>
      <c r="D80" s="2" t="s">
        <v>6</v>
      </c>
      <c r="E80" s="2" t="s">
        <v>328</v>
      </c>
      <c r="F80" s="1">
        <v>5.86437346206806E-2</v>
      </c>
      <c r="G80" s="1">
        <v>2</v>
      </c>
    </row>
    <row r="81" spans="1:7" ht="13" hidden="1">
      <c r="A81" s="1">
        <v>2010</v>
      </c>
      <c r="B81" s="2" t="s">
        <v>16</v>
      </c>
      <c r="C81" s="1" t="s">
        <v>349</v>
      </c>
      <c r="D81" s="2" t="s">
        <v>6</v>
      </c>
      <c r="E81" s="2" t="s">
        <v>328</v>
      </c>
      <c r="F81" s="1">
        <v>0.71204678222311502</v>
      </c>
      <c r="G81" s="1">
        <v>19</v>
      </c>
    </row>
    <row r="82" spans="1:7" ht="13" hidden="1">
      <c r="A82" s="1">
        <v>2010</v>
      </c>
      <c r="B82" s="2" t="s">
        <v>17</v>
      </c>
      <c r="C82" s="1" t="s">
        <v>350</v>
      </c>
      <c r="D82" s="2" t="s">
        <v>6</v>
      </c>
      <c r="E82" s="2" t="s">
        <v>328</v>
      </c>
      <c r="F82" s="1">
        <v>1.2147683436768599</v>
      </c>
      <c r="G82" s="1">
        <v>90</v>
      </c>
    </row>
    <row r="83" spans="1:7" ht="13" hidden="1">
      <c r="A83" s="1">
        <v>2010</v>
      </c>
      <c r="B83" s="2" t="s">
        <v>18</v>
      </c>
      <c r="C83" s="1" t="s">
        <v>351</v>
      </c>
      <c r="D83" s="2" t="s">
        <v>6</v>
      </c>
      <c r="E83" s="2" t="s">
        <v>328</v>
      </c>
      <c r="F83" s="1">
        <v>0.56980098030656501</v>
      </c>
      <c r="G83" s="1">
        <v>87</v>
      </c>
    </row>
    <row r="84" spans="1:7" ht="13" hidden="1">
      <c r="A84" s="1">
        <v>2010</v>
      </c>
      <c r="B84" s="2" t="s">
        <v>19</v>
      </c>
      <c r="C84" s="1" t="s">
        <v>352</v>
      </c>
      <c r="D84" s="2" t="s">
        <v>6</v>
      </c>
      <c r="E84" s="2" t="s">
        <v>328</v>
      </c>
      <c r="F84" s="1">
        <v>1.05286022067492</v>
      </c>
      <c r="G84" s="1">
        <v>46</v>
      </c>
    </row>
    <row r="85" spans="1:7" ht="13" hidden="1">
      <c r="A85" s="1">
        <v>2010</v>
      </c>
      <c r="B85" s="2" t="s">
        <v>20</v>
      </c>
      <c r="C85" s="1" t="s">
        <v>353</v>
      </c>
      <c r="D85" s="2" t="s">
        <v>6</v>
      </c>
      <c r="E85" s="2" t="s">
        <v>328</v>
      </c>
      <c r="F85" s="1">
        <v>1.8503576517055</v>
      </c>
      <c r="G85" s="1">
        <v>33</v>
      </c>
    </row>
    <row r="86" spans="1:7" ht="13" hidden="1">
      <c r="A86" s="1">
        <v>2010</v>
      </c>
      <c r="B86" s="2" t="s">
        <v>21</v>
      </c>
      <c r="C86" s="1" t="s">
        <v>354</v>
      </c>
      <c r="D86" s="2" t="s">
        <v>6</v>
      </c>
      <c r="E86" s="2" t="s">
        <v>328</v>
      </c>
      <c r="F86" s="1">
        <v>0.36862316483261298</v>
      </c>
      <c r="G86" s="1">
        <v>4</v>
      </c>
    </row>
    <row r="87" spans="1:7" ht="13" hidden="1">
      <c r="A87" s="1">
        <v>2010</v>
      </c>
      <c r="B87" s="2" t="s">
        <v>22</v>
      </c>
      <c r="C87" s="1" t="s">
        <v>355</v>
      </c>
      <c r="D87" s="2" t="s">
        <v>6</v>
      </c>
      <c r="E87" s="2" t="s">
        <v>328</v>
      </c>
      <c r="F87" s="1">
        <v>2.0129919356116699</v>
      </c>
      <c r="G87" s="1">
        <v>94</v>
      </c>
    </row>
    <row r="88" spans="1:7" ht="13" hidden="1">
      <c r="A88" s="1">
        <v>2010</v>
      </c>
      <c r="B88" s="2" t="s">
        <v>23</v>
      </c>
      <c r="C88" s="1" t="s">
        <v>356</v>
      </c>
      <c r="D88" s="2" t="s">
        <v>6</v>
      </c>
      <c r="E88" s="2" t="s">
        <v>328</v>
      </c>
      <c r="F88" s="1">
        <v>0.28768383650979901</v>
      </c>
      <c r="G88" s="1">
        <v>11</v>
      </c>
    </row>
    <row r="89" spans="1:7" ht="13" hidden="1">
      <c r="A89" s="1">
        <v>2010</v>
      </c>
      <c r="B89" s="2" t="s">
        <v>24</v>
      </c>
      <c r="C89" s="1" t="s">
        <v>357</v>
      </c>
      <c r="D89" s="2" t="s">
        <v>6</v>
      </c>
      <c r="E89" s="2" t="s">
        <v>328</v>
      </c>
      <c r="F89" s="1">
        <v>1.2869672770552301</v>
      </c>
      <c r="G89" s="1">
        <v>75</v>
      </c>
    </row>
    <row r="90" spans="1:7" ht="13" hidden="1">
      <c r="A90" s="1">
        <v>2010</v>
      </c>
      <c r="B90" s="2" t="s">
        <v>25</v>
      </c>
      <c r="C90" s="1" t="s">
        <v>358</v>
      </c>
      <c r="D90" s="2" t="s">
        <v>6</v>
      </c>
      <c r="E90" s="2" t="s">
        <v>328</v>
      </c>
      <c r="F90" s="1">
        <v>1.47994834432149</v>
      </c>
      <c r="G90" s="1">
        <v>27</v>
      </c>
    </row>
    <row r="91" spans="1:7" ht="13" hidden="1">
      <c r="A91" s="1">
        <v>2010</v>
      </c>
      <c r="B91" s="2" t="s">
        <v>26</v>
      </c>
      <c r="C91" s="1" t="s">
        <v>359</v>
      </c>
      <c r="D91" s="2" t="s">
        <v>6</v>
      </c>
      <c r="E91" s="2" t="s">
        <v>328</v>
      </c>
      <c r="F91" s="1">
        <v>0.45495732879387002</v>
      </c>
      <c r="G91" s="1">
        <v>6</v>
      </c>
    </row>
    <row r="92" spans="1:7" ht="13" hidden="1">
      <c r="A92" s="1">
        <v>2010</v>
      </c>
      <c r="B92" s="2" t="s">
        <v>27</v>
      </c>
      <c r="C92" s="1" t="s">
        <v>360</v>
      </c>
      <c r="D92" s="2" t="s">
        <v>6</v>
      </c>
      <c r="E92" s="2" t="s">
        <v>328</v>
      </c>
      <c r="F92" s="1">
        <v>1.91971373228824</v>
      </c>
      <c r="G92" s="1">
        <v>50</v>
      </c>
    </row>
    <row r="93" spans="1:7" ht="13" hidden="1">
      <c r="A93" s="1">
        <v>2010</v>
      </c>
      <c r="B93" s="2" t="s">
        <v>28</v>
      </c>
      <c r="C93" s="1" t="s">
        <v>361</v>
      </c>
      <c r="D93" s="2" t="s">
        <v>6</v>
      </c>
      <c r="E93" s="2" t="s">
        <v>328</v>
      </c>
      <c r="F93" s="1">
        <v>0.61032263808729204</v>
      </c>
      <c r="G93" s="1">
        <v>17</v>
      </c>
    </row>
    <row r="94" spans="1:7" ht="13" hidden="1">
      <c r="A94" s="1">
        <v>2010</v>
      </c>
      <c r="B94" s="2" t="s">
        <v>29</v>
      </c>
      <c r="C94" s="1" t="s">
        <v>362</v>
      </c>
      <c r="D94" s="2" t="s">
        <v>6</v>
      </c>
      <c r="E94" s="2" t="s">
        <v>328</v>
      </c>
      <c r="F94" s="1">
        <v>1.19971461788527</v>
      </c>
      <c r="G94" s="1">
        <v>32</v>
      </c>
    </row>
    <row r="95" spans="1:7" ht="13" hidden="1">
      <c r="A95" s="1">
        <v>2010</v>
      </c>
      <c r="B95" s="2" t="s">
        <v>30</v>
      </c>
      <c r="C95" s="1" t="s">
        <v>363</v>
      </c>
      <c r="D95" s="2" t="s">
        <v>6</v>
      </c>
      <c r="E95" s="2" t="s">
        <v>328</v>
      </c>
      <c r="F95" s="1">
        <v>0.178686378156662</v>
      </c>
      <c r="G95" s="1">
        <v>4</v>
      </c>
    </row>
    <row r="96" spans="1:7" ht="13" hidden="1">
      <c r="A96" s="1">
        <v>2010</v>
      </c>
      <c r="B96" s="2" t="s">
        <v>31</v>
      </c>
      <c r="C96" s="1" t="s">
        <v>364</v>
      </c>
      <c r="D96" s="2" t="s">
        <v>6</v>
      </c>
      <c r="E96" s="2" t="s">
        <v>328</v>
      </c>
    </row>
    <row r="97" spans="1:7" ht="13" hidden="1">
      <c r="A97" s="1">
        <v>2010</v>
      </c>
      <c r="B97" s="2" t="s">
        <v>32</v>
      </c>
      <c r="C97" s="1" t="s">
        <v>365</v>
      </c>
      <c r="D97" s="2" t="s">
        <v>6</v>
      </c>
      <c r="E97" s="2" t="s">
        <v>328</v>
      </c>
      <c r="F97" s="1">
        <v>0.85023747132574101</v>
      </c>
      <c r="G97" s="1">
        <v>10</v>
      </c>
    </row>
    <row r="98" spans="1:7" ht="13" hidden="1">
      <c r="A98" s="1">
        <v>2010</v>
      </c>
      <c r="B98" s="2" t="s">
        <v>33</v>
      </c>
      <c r="C98" s="1" t="s">
        <v>366</v>
      </c>
      <c r="D98" s="2" t="s">
        <v>6</v>
      </c>
      <c r="E98" s="2" t="s">
        <v>328</v>
      </c>
      <c r="F98" s="1">
        <v>0.53296976995464795</v>
      </c>
      <c r="G98" s="1">
        <v>41</v>
      </c>
    </row>
    <row r="99" spans="1:7" ht="13" hidden="1">
      <c r="A99" s="1">
        <v>2010</v>
      </c>
      <c r="B99" s="2" t="s">
        <v>34</v>
      </c>
      <c r="C99" s="1" t="s">
        <v>367</v>
      </c>
      <c r="D99" s="2" t="s">
        <v>6</v>
      </c>
      <c r="E99" s="2" t="s">
        <v>328</v>
      </c>
      <c r="F99" s="1">
        <v>1.7816029641801101</v>
      </c>
      <c r="G99" s="1">
        <v>35</v>
      </c>
    </row>
    <row r="100" spans="1:7" ht="13" hidden="1">
      <c r="A100" s="1">
        <v>2010</v>
      </c>
      <c r="B100" s="2" t="s">
        <v>35</v>
      </c>
      <c r="C100" s="1" t="s">
        <v>368</v>
      </c>
      <c r="D100" s="2" t="s">
        <v>6</v>
      </c>
      <c r="E100" s="2" t="s">
        <v>328</v>
      </c>
      <c r="F100" s="1">
        <v>0.40059635443964198</v>
      </c>
      <c r="G100" s="1">
        <v>6</v>
      </c>
    </row>
    <row r="101" spans="1:7" ht="13" hidden="1">
      <c r="A101" s="1">
        <v>2011</v>
      </c>
      <c r="B101" s="2" t="s">
        <v>3</v>
      </c>
      <c r="C101" s="7" t="s">
        <v>336</v>
      </c>
      <c r="D101" s="2" t="s">
        <v>6</v>
      </c>
      <c r="E101" s="2" t="s">
        <v>328</v>
      </c>
      <c r="F101" s="1">
        <v>1.1994577612869901</v>
      </c>
      <c r="G101" s="1">
        <v>1374</v>
      </c>
    </row>
    <row r="102" spans="1:7" ht="13" hidden="1">
      <c r="A102" s="1">
        <v>2011</v>
      </c>
      <c r="B102" s="2" t="s">
        <v>4</v>
      </c>
      <c r="C102" s="1" t="s">
        <v>337</v>
      </c>
      <c r="D102" s="2" t="s">
        <v>6</v>
      </c>
      <c r="E102" s="2" t="s">
        <v>328</v>
      </c>
      <c r="F102" s="1">
        <v>1.2403326406764601</v>
      </c>
      <c r="G102" s="1">
        <v>15</v>
      </c>
    </row>
    <row r="103" spans="1:7" ht="13" hidden="1">
      <c r="A103" s="1">
        <v>2011</v>
      </c>
      <c r="B103" s="2" t="s">
        <v>5</v>
      </c>
      <c r="C103" s="1" t="s">
        <v>338</v>
      </c>
      <c r="D103" s="2" t="s">
        <v>6</v>
      </c>
      <c r="E103" s="2" t="s">
        <v>328</v>
      </c>
      <c r="F103" s="1">
        <v>1.96640260688803</v>
      </c>
      <c r="G103" s="1">
        <v>63</v>
      </c>
    </row>
    <row r="104" spans="1:7" ht="13" hidden="1">
      <c r="A104" s="1">
        <v>2011</v>
      </c>
      <c r="B104" s="2" t="s">
        <v>6</v>
      </c>
      <c r="C104" s="1" t="s">
        <v>339</v>
      </c>
      <c r="D104" s="2" t="s">
        <v>6</v>
      </c>
      <c r="E104" s="2" t="s">
        <v>328</v>
      </c>
      <c r="F104" s="1">
        <v>1.5560932722307399</v>
      </c>
      <c r="G104" s="1">
        <v>10</v>
      </c>
    </row>
    <row r="105" spans="1:7" ht="13" hidden="1">
      <c r="A105" s="1">
        <v>2011</v>
      </c>
      <c r="B105" s="2" t="s">
        <v>7</v>
      </c>
      <c r="C105" s="1" t="s">
        <v>340</v>
      </c>
      <c r="D105" s="2" t="s">
        <v>6</v>
      </c>
      <c r="E105" s="2" t="s">
        <v>328</v>
      </c>
      <c r="F105" s="1">
        <v>0.35666899690411302</v>
      </c>
      <c r="G105" s="1">
        <v>3</v>
      </c>
    </row>
    <row r="106" spans="1:7" ht="13" hidden="1">
      <c r="A106" s="1">
        <v>2011</v>
      </c>
      <c r="B106" s="2" t="s">
        <v>8</v>
      </c>
      <c r="C106" s="7" t="s">
        <v>341</v>
      </c>
      <c r="D106" s="2" t="s">
        <v>6</v>
      </c>
      <c r="E106" s="2" t="s">
        <v>328</v>
      </c>
      <c r="F106" s="1">
        <v>1.5317219618294899</v>
      </c>
      <c r="G106" s="1">
        <v>43</v>
      </c>
    </row>
    <row r="107" spans="1:7" ht="13" hidden="1">
      <c r="A107" s="1">
        <v>2011</v>
      </c>
      <c r="B107" s="2" t="s">
        <v>9</v>
      </c>
      <c r="C107" s="7" t="s">
        <v>342</v>
      </c>
      <c r="D107" s="2" t="s">
        <v>6</v>
      </c>
      <c r="E107" s="2" t="s">
        <v>328</v>
      </c>
      <c r="F107" s="1">
        <v>1.6641049535865999</v>
      </c>
      <c r="G107" s="1">
        <v>11</v>
      </c>
    </row>
    <row r="108" spans="1:7" ht="13" hidden="1">
      <c r="A108" s="1">
        <v>2011</v>
      </c>
      <c r="B108" s="2" t="s">
        <v>10</v>
      </c>
      <c r="C108" s="7" t="s">
        <v>343</v>
      </c>
      <c r="D108" s="2" t="s">
        <v>6</v>
      </c>
      <c r="E108" s="2" t="s">
        <v>328</v>
      </c>
      <c r="F108" s="1">
        <v>0.22464080955646501</v>
      </c>
      <c r="G108" s="1">
        <v>11</v>
      </c>
    </row>
    <row r="109" spans="1:7" ht="13" hidden="1">
      <c r="A109" s="1">
        <v>2011</v>
      </c>
      <c r="B109" s="2" t="s">
        <v>11</v>
      </c>
      <c r="C109" s="7" t="s">
        <v>344</v>
      </c>
      <c r="D109" s="2" t="s">
        <v>6</v>
      </c>
      <c r="E109" s="2" t="s">
        <v>328</v>
      </c>
      <c r="F109" s="1">
        <v>1.2634746702044</v>
      </c>
      <c r="G109" s="1">
        <v>44</v>
      </c>
    </row>
    <row r="110" spans="1:7" ht="13" hidden="1">
      <c r="A110" s="1">
        <v>2011</v>
      </c>
      <c r="B110" s="2" t="s">
        <v>12</v>
      </c>
      <c r="C110" s="1" t="s">
        <v>345</v>
      </c>
      <c r="D110" s="2" t="s">
        <v>6</v>
      </c>
      <c r="E110" s="2" t="s">
        <v>328</v>
      </c>
      <c r="F110" s="1">
        <v>4.27737751546643</v>
      </c>
      <c r="G110" s="1">
        <v>386</v>
      </c>
    </row>
    <row r="111" spans="1:7" ht="13" hidden="1">
      <c r="A111" s="1">
        <v>2011</v>
      </c>
      <c r="B111" s="2" t="s">
        <v>13</v>
      </c>
      <c r="C111" s="1" t="s">
        <v>346</v>
      </c>
      <c r="D111" s="2" t="s">
        <v>6</v>
      </c>
      <c r="E111" s="2" t="s">
        <v>328</v>
      </c>
      <c r="F111" s="1">
        <v>0.41943016218166002</v>
      </c>
      <c r="G111" s="1">
        <v>7</v>
      </c>
    </row>
    <row r="112" spans="1:7" ht="13" hidden="1">
      <c r="A112" s="1">
        <v>2011</v>
      </c>
      <c r="B112" s="2" t="s">
        <v>14</v>
      </c>
      <c r="C112" s="1" t="s">
        <v>347</v>
      </c>
      <c r="D112" s="2" t="s">
        <v>6</v>
      </c>
      <c r="E112" s="2" t="s">
        <v>328</v>
      </c>
      <c r="F112" s="1">
        <v>0.80615140096573401</v>
      </c>
      <c r="G112" s="1">
        <v>45</v>
      </c>
    </row>
    <row r="113" spans="1:7" ht="13" hidden="1">
      <c r="A113" s="1">
        <v>2011</v>
      </c>
      <c r="B113" s="2" t="s">
        <v>15</v>
      </c>
      <c r="C113" s="1" t="s">
        <v>348</v>
      </c>
      <c r="D113" s="2" t="s">
        <v>6</v>
      </c>
      <c r="E113" s="2" t="s">
        <v>328</v>
      </c>
      <c r="F113" s="1">
        <v>0.11596781081475201</v>
      </c>
      <c r="G113" s="1">
        <v>4</v>
      </c>
    </row>
    <row r="114" spans="1:7" ht="13" hidden="1">
      <c r="A114" s="1">
        <v>2011</v>
      </c>
      <c r="B114" s="2" t="s">
        <v>16</v>
      </c>
      <c r="C114" s="1" t="s">
        <v>349</v>
      </c>
      <c r="D114" s="2" t="s">
        <v>6</v>
      </c>
      <c r="E114" s="2" t="s">
        <v>328</v>
      </c>
      <c r="F114" s="1">
        <v>0.70127573128295095</v>
      </c>
      <c r="G114" s="1">
        <v>19</v>
      </c>
    </row>
    <row r="115" spans="1:7" ht="13" hidden="1">
      <c r="A115" s="1">
        <v>2011</v>
      </c>
      <c r="B115" s="2" t="s">
        <v>17</v>
      </c>
      <c r="C115" s="1" t="s">
        <v>350</v>
      </c>
      <c r="D115" s="2" t="s">
        <v>6</v>
      </c>
      <c r="E115" s="2" t="s">
        <v>328</v>
      </c>
      <c r="F115" s="1">
        <v>1.25086712371222</v>
      </c>
      <c r="G115" s="1">
        <v>94</v>
      </c>
    </row>
    <row r="116" spans="1:7" ht="13" hidden="1">
      <c r="A116" s="1">
        <v>2011</v>
      </c>
      <c r="B116" s="2" t="s">
        <v>18</v>
      </c>
      <c r="C116" s="1" t="s">
        <v>351</v>
      </c>
      <c r="D116" s="2" t="s">
        <v>6</v>
      </c>
      <c r="E116" s="2" t="s">
        <v>328</v>
      </c>
      <c r="F116" s="1">
        <v>0.56174990648801104</v>
      </c>
      <c r="G116" s="1">
        <v>87</v>
      </c>
    </row>
    <row r="117" spans="1:7" ht="13" hidden="1">
      <c r="A117" s="1">
        <v>2011</v>
      </c>
      <c r="B117" s="2" t="s">
        <v>19</v>
      </c>
      <c r="C117" s="1" t="s">
        <v>352</v>
      </c>
      <c r="D117" s="2" t="s">
        <v>6</v>
      </c>
      <c r="E117" s="2" t="s">
        <v>328</v>
      </c>
      <c r="F117" s="1">
        <v>1.1520872658665</v>
      </c>
      <c r="G117" s="1">
        <v>51</v>
      </c>
    </row>
    <row r="118" spans="1:7" ht="13" hidden="1">
      <c r="A118" s="1">
        <v>2011</v>
      </c>
      <c r="B118" s="2" t="s">
        <v>20</v>
      </c>
      <c r="C118" s="1" t="s">
        <v>353</v>
      </c>
      <c r="D118" s="2" t="s">
        <v>6</v>
      </c>
      <c r="E118" s="2" t="s">
        <v>328</v>
      </c>
      <c r="F118" s="1">
        <v>2.0987158620392599</v>
      </c>
      <c r="G118" s="1">
        <v>38</v>
      </c>
    </row>
    <row r="119" spans="1:7" ht="13" hidden="1">
      <c r="A119" s="1">
        <v>2011</v>
      </c>
      <c r="B119" s="2" t="s">
        <v>21</v>
      </c>
      <c r="C119" s="1" t="s">
        <v>354</v>
      </c>
      <c r="D119" s="2" t="s">
        <v>6</v>
      </c>
      <c r="E119" s="2" t="s">
        <v>328</v>
      </c>
      <c r="F119" s="1">
        <v>0.36243636976483301</v>
      </c>
      <c r="G119" s="1">
        <v>4</v>
      </c>
    </row>
    <row r="120" spans="1:7" ht="13" hidden="1">
      <c r="A120" s="1">
        <v>2011</v>
      </c>
      <c r="B120" s="2" t="s">
        <v>22</v>
      </c>
      <c r="C120" s="1" t="s">
        <v>355</v>
      </c>
      <c r="D120" s="2" t="s">
        <v>6</v>
      </c>
      <c r="E120" s="2" t="s">
        <v>328</v>
      </c>
      <c r="F120" s="1">
        <v>2.1869377572280402</v>
      </c>
      <c r="G120" s="1">
        <v>104</v>
      </c>
    </row>
    <row r="121" spans="1:7" ht="13" hidden="1">
      <c r="A121" s="1">
        <v>2011</v>
      </c>
      <c r="B121" s="2" t="s">
        <v>23</v>
      </c>
      <c r="C121" s="1" t="s">
        <v>356</v>
      </c>
      <c r="D121" s="2" t="s">
        <v>6</v>
      </c>
      <c r="E121" s="2" t="s">
        <v>328</v>
      </c>
      <c r="F121" s="1">
        <v>0.25843953690736299</v>
      </c>
      <c r="G121" s="1">
        <v>10</v>
      </c>
    </row>
    <row r="122" spans="1:7" ht="13" hidden="1">
      <c r="A122" s="1">
        <v>2011</v>
      </c>
      <c r="B122" s="2" t="s">
        <v>24</v>
      </c>
      <c r="C122" s="1" t="s">
        <v>357</v>
      </c>
      <c r="D122" s="2" t="s">
        <v>6</v>
      </c>
      <c r="E122" s="2" t="s">
        <v>328</v>
      </c>
      <c r="F122" s="1">
        <v>1.1166815472942599</v>
      </c>
      <c r="G122" s="1">
        <v>66</v>
      </c>
    </row>
    <row r="123" spans="1:7" ht="13" hidden="1">
      <c r="A123" s="1">
        <v>2011</v>
      </c>
      <c r="B123" s="2" t="s">
        <v>25</v>
      </c>
      <c r="C123" s="1" t="s">
        <v>358</v>
      </c>
      <c r="D123" s="2" t="s">
        <v>6</v>
      </c>
      <c r="E123" s="2" t="s">
        <v>328</v>
      </c>
      <c r="F123" s="1">
        <v>1.61270640626117</v>
      </c>
      <c r="G123" s="1">
        <v>30</v>
      </c>
    </row>
    <row r="124" spans="1:7" ht="13" hidden="1">
      <c r="A124" s="1">
        <v>2011</v>
      </c>
      <c r="B124" s="2" t="s">
        <v>26</v>
      </c>
      <c r="C124" s="1" t="s">
        <v>359</v>
      </c>
      <c r="D124" s="2" t="s">
        <v>6</v>
      </c>
      <c r="E124" s="2" t="s">
        <v>328</v>
      </c>
      <c r="F124" s="1">
        <v>0.44545380978082899</v>
      </c>
      <c r="G124" s="1">
        <v>6</v>
      </c>
    </row>
    <row r="125" spans="1:7" ht="13" hidden="1">
      <c r="A125" s="1">
        <v>2011</v>
      </c>
      <c r="B125" s="2" t="s">
        <v>27</v>
      </c>
      <c r="C125" s="1" t="s">
        <v>360</v>
      </c>
      <c r="D125" s="2" t="s">
        <v>6</v>
      </c>
      <c r="E125" s="2" t="s">
        <v>328</v>
      </c>
      <c r="F125" s="1">
        <v>2.31275499545601</v>
      </c>
      <c r="G125" s="1">
        <v>61</v>
      </c>
    </row>
    <row r="126" spans="1:7" ht="13" hidden="1">
      <c r="A126" s="1">
        <v>2011</v>
      </c>
      <c r="B126" s="2" t="s">
        <v>28</v>
      </c>
      <c r="C126" s="1" t="s">
        <v>361</v>
      </c>
      <c r="D126" s="2" t="s">
        <v>6</v>
      </c>
      <c r="E126" s="2" t="s">
        <v>328</v>
      </c>
      <c r="F126" s="1">
        <v>0.77796877304069401</v>
      </c>
      <c r="G126" s="1">
        <v>22</v>
      </c>
    </row>
    <row r="127" spans="1:7" ht="13" hidden="1">
      <c r="A127" s="1">
        <v>2011</v>
      </c>
      <c r="B127" s="2" t="s">
        <v>29</v>
      </c>
      <c r="C127" s="1" t="s">
        <v>362</v>
      </c>
      <c r="D127" s="2" t="s">
        <v>6</v>
      </c>
      <c r="E127" s="2" t="s">
        <v>328</v>
      </c>
      <c r="F127" s="1">
        <v>1.07107704183295</v>
      </c>
      <c r="G127" s="1">
        <v>29</v>
      </c>
    </row>
    <row r="128" spans="1:7" ht="13" hidden="1">
      <c r="A128" s="1">
        <v>2011</v>
      </c>
      <c r="B128" s="2" t="s">
        <v>30</v>
      </c>
      <c r="C128" s="1" t="s">
        <v>363</v>
      </c>
      <c r="D128" s="2" t="s">
        <v>6</v>
      </c>
      <c r="E128" s="2" t="s">
        <v>328</v>
      </c>
      <c r="F128" s="1">
        <v>0.176068814735551</v>
      </c>
      <c r="G128" s="1">
        <v>4</v>
      </c>
    </row>
    <row r="129" spans="1:7" ht="13" hidden="1">
      <c r="A129" s="1">
        <v>2011</v>
      </c>
      <c r="B129" s="2" t="s">
        <v>31</v>
      </c>
      <c r="C129" s="1" t="s">
        <v>364</v>
      </c>
      <c r="D129" s="2" t="s">
        <v>6</v>
      </c>
      <c r="E129" s="2" t="s">
        <v>328</v>
      </c>
    </row>
    <row r="130" spans="1:7" ht="13" hidden="1">
      <c r="A130" s="1">
        <v>2011</v>
      </c>
      <c r="B130" s="2" t="s">
        <v>32</v>
      </c>
      <c r="C130" s="1" t="s">
        <v>365</v>
      </c>
      <c r="D130" s="2" t="s">
        <v>6</v>
      </c>
      <c r="E130" s="2" t="s">
        <v>328</v>
      </c>
      <c r="F130" s="1">
        <v>0.75282812432036395</v>
      </c>
      <c r="G130" s="1">
        <v>9</v>
      </c>
    </row>
    <row r="131" spans="1:7" ht="13" hidden="1">
      <c r="A131" s="1">
        <v>2011</v>
      </c>
      <c r="B131" s="2" t="s">
        <v>33</v>
      </c>
      <c r="C131" s="1" t="s">
        <v>366</v>
      </c>
      <c r="D131" s="2" t="s">
        <v>6</v>
      </c>
      <c r="E131" s="2" t="s">
        <v>328</v>
      </c>
      <c r="F131" s="1">
        <v>0.69208445070795099</v>
      </c>
      <c r="G131" s="1">
        <v>54</v>
      </c>
    </row>
    <row r="132" spans="1:7" ht="13" hidden="1">
      <c r="A132" s="1">
        <v>2011</v>
      </c>
      <c r="B132" s="2" t="s">
        <v>34</v>
      </c>
      <c r="C132" s="1" t="s">
        <v>367</v>
      </c>
      <c r="D132" s="2" t="s">
        <v>6</v>
      </c>
      <c r="E132" s="2" t="s">
        <v>328</v>
      </c>
      <c r="F132" s="1">
        <v>1.90498439166078</v>
      </c>
      <c r="G132" s="1">
        <v>38</v>
      </c>
    </row>
    <row r="133" spans="1:7" ht="13" hidden="1">
      <c r="A133" s="1">
        <v>2011</v>
      </c>
      <c r="B133" s="2" t="s">
        <v>35</v>
      </c>
      <c r="C133" s="1" t="s">
        <v>368</v>
      </c>
      <c r="D133" s="2" t="s">
        <v>6</v>
      </c>
      <c r="E133" s="2" t="s">
        <v>328</v>
      </c>
      <c r="F133" s="1">
        <v>0.39517074998798002</v>
      </c>
      <c r="G133" s="1">
        <v>6</v>
      </c>
    </row>
    <row r="134" spans="1:7" ht="13" hidden="1">
      <c r="A134" s="1">
        <v>2012</v>
      </c>
      <c r="B134" s="2" t="s">
        <v>3</v>
      </c>
      <c r="C134" s="7" t="s">
        <v>336</v>
      </c>
      <c r="D134" s="2" t="s">
        <v>6</v>
      </c>
      <c r="E134" s="2" t="s">
        <v>328</v>
      </c>
      <c r="F134" s="1">
        <v>1.3625442390054401</v>
      </c>
      <c r="G134" s="1">
        <v>1583</v>
      </c>
    </row>
    <row r="135" spans="1:7" ht="13" hidden="1">
      <c r="A135" s="1">
        <v>2012</v>
      </c>
      <c r="B135" s="2" t="s">
        <v>4</v>
      </c>
      <c r="C135" s="1" t="s">
        <v>337</v>
      </c>
      <c r="D135" s="2" t="s">
        <v>6</v>
      </c>
      <c r="E135" s="2" t="s">
        <v>328</v>
      </c>
      <c r="F135" s="1">
        <v>1.4546700565866699</v>
      </c>
      <c r="G135" s="1">
        <v>18</v>
      </c>
    </row>
    <row r="136" spans="1:7" ht="13" hidden="1">
      <c r="A136" s="1">
        <v>2012</v>
      </c>
      <c r="B136" s="2" t="s">
        <v>5</v>
      </c>
      <c r="C136" s="1" t="s">
        <v>338</v>
      </c>
      <c r="D136" s="2" t="s">
        <v>6</v>
      </c>
      <c r="E136" s="2" t="s">
        <v>328</v>
      </c>
      <c r="F136" s="1">
        <v>2.3138942562665701</v>
      </c>
      <c r="G136" s="1">
        <v>75</v>
      </c>
    </row>
    <row r="137" spans="1:7" ht="13" hidden="1">
      <c r="A137" s="1">
        <v>2012</v>
      </c>
      <c r="B137" s="2" t="s">
        <v>6</v>
      </c>
      <c r="C137" s="1" t="s">
        <v>339</v>
      </c>
      <c r="D137" s="2" t="s">
        <v>6</v>
      </c>
      <c r="E137" s="2" t="s">
        <v>328</v>
      </c>
      <c r="F137" s="1">
        <v>1.21194676523834</v>
      </c>
      <c r="G137" s="1">
        <v>8</v>
      </c>
    </row>
    <row r="138" spans="1:7" ht="13" hidden="1">
      <c r="A138" s="1">
        <v>2012</v>
      </c>
      <c r="B138" s="2" t="s">
        <v>7</v>
      </c>
      <c r="C138" s="1" t="s">
        <v>340</v>
      </c>
      <c r="D138" s="2" t="s">
        <v>6</v>
      </c>
      <c r="E138" s="2" t="s">
        <v>328</v>
      </c>
      <c r="F138" s="1">
        <v>0.46584049854250198</v>
      </c>
      <c r="G138" s="1">
        <v>4</v>
      </c>
    </row>
    <row r="139" spans="1:7" ht="13" hidden="1">
      <c r="A139" s="1">
        <v>2012</v>
      </c>
      <c r="B139" s="2" t="s">
        <v>8</v>
      </c>
      <c r="C139" s="7" t="s">
        <v>341</v>
      </c>
      <c r="D139" s="2" t="s">
        <v>6</v>
      </c>
      <c r="E139" s="2" t="s">
        <v>328</v>
      </c>
      <c r="F139" s="1">
        <v>1.7173597381482</v>
      </c>
      <c r="G139" s="1">
        <v>49</v>
      </c>
    </row>
    <row r="140" spans="1:7" ht="13" hidden="1">
      <c r="A140" s="1">
        <v>2012</v>
      </c>
      <c r="B140" s="2" t="s">
        <v>9</v>
      </c>
      <c r="C140" s="7" t="s">
        <v>342</v>
      </c>
      <c r="D140" s="2" t="s">
        <v>6</v>
      </c>
      <c r="E140" s="2" t="s">
        <v>328</v>
      </c>
      <c r="F140" s="1">
        <v>1.6293351423890801</v>
      </c>
      <c r="G140" s="1">
        <v>11</v>
      </c>
    </row>
    <row r="141" spans="1:7" ht="13" hidden="1">
      <c r="A141" s="1">
        <v>2012</v>
      </c>
      <c r="B141" s="2" t="s">
        <v>10</v>
      </c>
      <c r="C141" s="7" t="s">
        <v>343</v>
      </c>
      <c r="D141" s="2" t="s">
        <v>6</v>
      </c>
      <c r="E141" s="2" t="s">
        <v>328</v>
      </c>
      <c r="F141" s="1">
        <v>0.26036143374232101</v>
      </c>
      <c r="G141" s="1">
        <v>13</v>
      </c>
    </row>
    <row r="142" spans="1:7" ht="13" hidden="1">
      <c r="A142" s="1">
        <v>2012</v>
      </c>
      <c r="B142" s="2" t="s">
        <v>11</v>
      </c>
      <c r="C142" s="7" t="s">
        <v>344</v>
      </c>
      <c r="D142" s="2" t="s">
        <v>6</v>
      </c>
      <c r="E142" s="2" t="s">
        <v>328</v>
      </c>
      <c r="F142" s="1">
        <v>1.42185377883235</v>
      </c>
      <c r="G142" s="1">
        <v>50</v>
      </c>
    </row>
    <row r="143" spans="1:7" ht="13" hidden="1">
      <c r="A143" s="1">
        <v>2012</v>
      </c>
      <c r="B143" s="2" t="s">
        <v>12</v>
      </c>
      <c r="C143" s="1" t="s">
        <v>345</v>
      </c>
      <c r="D143" s="2" t="s">
        <v>6</v>
      </c>
      <c r="E143" s="2" t="s">
        <v>328</v>
      </c>
      <c r="F143" s="1">
        <v>3.96920515948023</v>
      </c>
      <c r="G143" s="1">
        <v>359</v>
      </c>
    </row>
    <row r="144" spans="1:7" ht="13" hidden="1">
      <c r="A144" s="1">
        <v>2012</v>
      </c>
      <c r="B144" s="2" t="s">
        <v>13</v>
      </c>
      <c r="C144" s="1" t="s">
        <v>346</v>
      </c>
      <c r="D144" s="2" t="s">
        <v>6</v>
      </c>
      <c r="E144" s="2" t="s">
        <v>328</v>
      </c>
      <c r="F144" s="1">
        <v>0.88451584256325599</v>
      </c>
      <c r="G144" s="1">
        <v>15</v>
      </c>
    </row>
    <row r="145" spans="1:7" ht="13" hidden="1">
      <c r="A145" s="1">
        <v>2012</v>
      </c>
      <c r="B145" s="2" t="s">
        <v>14</v>
      </c>
      <c r="C145" s="1" t="s">
        <v>347</v>
      </c>
      <c r="D145" s="2" t="s">
        <v>6</v>
      </c>
      <c r="E145" s="2" t="s">
        <v>328</v>
      </c>
      <c r="F145" s="1">
        <v>0.97083608403557098</v>
      </c>
      <c r="G145" s="1">
        <v>55</v>
      </c>
    </row>
    <row r="146" spans="1:7" ht="13" hidden="1">
      <c r="A146" s="1">
        <v>2012</v>
      </c>
      <c r="B146" s="2" t="s">
        <v>15</v>
      </c>
      <c r="C146" s="1" t="s">
        <v>348</v>
      </c>
      <c r="D146" s="2" t="s">
        <v>6</v>
      </c>
      <c r="E146" s="2" t="s">
        <v>328</v>
      </c>
      <c r="F146" s="1">
        <v>0.14361176111389901</v>
      </c>
      <c r="G146" s="1">
        <v>5</v>
      </c>
    </row>
    <row r="147" spans="1:7" ht="13" hidden="1">
      <c r="A147" s="1">
        <v>2012</v>
      </c>
      <c r="B147" s="2" t="s">
        <v>16</v>
      </c>
      <c r="C147" s="1" t="s">
        <v>349</v>
      </c>
      <c r="D147" s="2" t="s">
        <v>6</v>
      </c>
      <c r="E147" s="2" t="s">
        <v>328</v>
      </c>
      <c r="F147" s="1">
        <v>0.87145779638824294</v>
      </c>
      <c r="G147" s="1">
        <v>24</v>
      </c>
    </row>
    <row r="148" spans="1:7" ht="13" hidden="1">
      <c r="A148" s="1">
        <v>2012</v>
      </c>
      <c r="B148" s="2" t="s">
        <v>17</v>
      </c>
      <c r="C148" s="1" t="s">
        <v>350</v>
      </c>
      <c r="D148" s="2" t="s">
        <v>6</v>
      </c>
      <c r="E148" s="2" t="s">
        <v>328</v>
      </c>
      <c r="F148" s="1">
        <v>1.4299029436979001</v>
      </c>
      <c r="G148" s="1">
        <v>109</v>
      </c>
    </row>
    <row r="149" spans="1:7" ht="13" hidden="1">
      <c r="A149" s="1">
        <v>2012</v>
      </c>
      <c r="B149" s="2" t="s">
        <v>18</v>
      </c>
      <c r="C149" s="1" t="s">
        <v>351</v>
      </c>
      <c r="D149" s="2" t="s">
        <v>6</v>
      </c>
      <c r="E149" s="2" t="s">
        <v>328</v>
      </c>
      <c r="F149" s="1">
        <v>0.68728290530775205</v>
      </c>
      <c r="G149" s="1">
        <v>108</v>
      </c>
    </row>
    <row r="150" spans="1:7" ht="13" hidden="1">
      <c r="A150" s="1">
        <v>2012</v>
      </c>
      <c r="B150" s="2" t="s">
        <v>19</v>
      </c>
      <c r="C150" s="1" t="s">
        <v>352</v>
      </c>
      <c r="D150" s="2" t="s">
        <v>6</v>
      </c>
      <c r="E150" s="2" t="s">
        <v>328</v>
      </c>
      <c r="F150" s="1">
        <v>1.1828052256781201</v>
      </c>
      <c r="G150" s="1">
        <v>53</v>
      </c>
    </row>
    <row r="151" spans="1:7" ht="13" hidden="1">
      <c r="A151" s="1">
        <v>2012</v>
      </c>
      <c r="B151" s="2" t="s">
        <v>20</v>
      </c>
      <c r="C151" s="1" t="s">
        <v>353</v>
      </c>
      <c r="D151" s="2" t="s">
        <v>6</v>
      </c>
      <c r="E151" s="2" t="s">
        <v>328</v>
      </c>
      <c r="F151" s="1">
        <v>2.2839269186889402</v>
      </c>
      <c r="G151" s="1">
        <v>42</v>
      </c>
    </row>
    <row r="152" spans="1:7" ht="13" hidden="1">
      <c r="A152" s="1">
        <v>2012</v>
      </c>
      <c r="B152" s="2" t="s">
        <v>21</v>
      </c>
      <c r="C152" s="1" t="s">
        <v>354</v>
      </c>
      <c r="D152" s="2" t="s">
        <v>6</v>
      </c>
      <c r="E152" s="2" t="s">
        <v>328</v>
      </c>
      <c r="F152" s="1">
        <v>0.97754924848679803</v>
      </c>
      <c r="G152" s="1">
        <v>11</v>
      </c>
    </row>
    <row r="153" spans="1:7" ht="13" hidden="1">
      <c r="A153" s="1">
        <v>2012</v>
      </c>
      <c r="B153" s="2" t="s">
        <v>22</v>
      </c>
      <c r="C153" s="1" t="s">
        <v>355</v>
      </c>
      <c r="D153" s="2" t="s">
        <v>6</v>
      </c>
      <c r="E153" s="2" t="s">
        <v>328</v>
      </c>
      <c r="F153" s="1">
        <v>2.5722736882741799</v>
      </c>
      <c r="G153" s="1">
        <v>125</v>
      </c>
    </row>
    <row r="154" spans="1:7" ht="13" hidden="1">
      <c r="A154" s="1">
        <v>2012</v>
      </c>
      <c r="B154" s="2" t="s">
        <v>23</v>
      </c>
      <c r="C154" s="1" t="s">
        <v>356</v>
      </c>
      <c r="D154" s="2" t="s">
        <v>6</v>
      </c>
      <c r="E154" s="2" t="s">
        <v>328</v>
      </c>
      <c r="F154" s="1">
        <v>0.486252614887417</v>
      </c>
      <c r="G154" s="1">
        <v>19</v>
      </c>
    </row>
    <row r="155" spans="1:7" ht="13" hidden="1">
      <c r="A155" s="1">
        <v>2012</v>
      </c>
      <c r="B155" s="2" t="s">
        <v>24</v>
      </c>
      <c r="C155" s="1" t="s">
        <v>357</v>
      </c>
      <c r="D155" s="2" t="s">
        <v>6</v>
      </c>
      <c r="E155" s="2" t="s">
        <v>328</v>
      </c>
      <c r="F155" s="1">
        <v>1.25054106743518</v>
      </c>
      <c r="G155" s="1">
        <v>75</v>
      </c>
    </row>
    <row r="156" spans="1:7" ht="13" hidden="1">
      <c r="A156" s="1">
        <v>2012</v>
      </c>
      <c r="B156" s="2" t="s">
        <v>25</v>
      </c>
      <c r="C156" s="1" t="s">
        <v>358</v>
      </c>
      <c r="D156" s="2" t="s">
        <v>6</v>
      </c>
      <c r="E156" s="2" t="s">
        <v>328</v>
      </c>
      <c r="F156" s="1">
        <v>2.7256811582048202</v>
      </c>
      <c r="G156" s="1">
        <v>52</v>
      </c>
    </row>
    <row r="157" spans="1:7" ht="13" hidden="1">
      <c r="A157" s="1">
        <v>2012</v>
      </c>
      <c r="B157" s="2" t="s">
        <v>26</v>
      </c>
      <c r="C157" s="1" t="s">
        <v>359</v>
      </c>
      <c r="D157" s="2" t="s">
        <v>6</v>
      </c>
      <c r="E157" s="2" t="s">
        <v>328</v>
      </c>
      <c r="F157" s="1">
        <v>0.72105695412563597</v>
      </c>
      <c r="G157" s="1">
        <v>10</v>
      </c>
    </row>
    <row r="158" spans="1:7" ht="13" hidden="1">
      <c r="A158" s="1">
        <v>2012</v>
      </c>
      <c r="B158" s="2" t="s">
        <v>27</v>
      </c>
      <c r="C158" s="1" t="s">
        <v>360</v>
      </c>
      <c r="D158" s="2" t="s">
        <v>6</v>
      </c>
      <c r="E158" s="2" t="s">
        <v>328</v>
      </c>
      <c r="F158" s="1">
        <v>2.51198347339828</v>
      </c>
      <c r="G158" s="1">
        <v>67</v>
      </c>
    </row>
    <row r="159" spans="1:7" ht="13" hidden="1">
      <c r="A159" s="1">
        <v>2012</v>
      </c>
      <c r="B159" s="2" t="s">
        <v>28</v>
      </c>
      <c r="C159" s="1" t="s">
        <v>361</v>
      </c>
      <c r="D159" s="2" t="s">
        <v>6</v>
      </c>
      <c r="E159" s="2" t="s">
        <v>328</v>
      </c>
      <c r="F159" s="1">
        <v>1.32288808749721</v>
      </c>
      <c r="G159" s="1">
        <v>38</v>
      </c>
    </row>
    <row r="160" spans="1:7" ht="13" hidden="1">
      <c r="A160" s="1">
        <v>2012</v>
      </c>
      <c r="B160" s="2" t="s">
        <v>29</v>
      </c>
      <c r="C160" s="1" t="s">
        <v>362</v>
      </c>
      <c r="D160" s="2" t="s">
        <v>6</v>
      </c>
      <c r="E160" s="2" t="s">
        <v>328</v>
      </c>
      <c r="F160" s="1">
        <v>1.2728189156892</v>
      </c>
      <c r="G160" s="1">
        <v>35</v>
      </c>
    </row>
    <row r="161" spans="1:7" ht="13" hidden="1">
      <c r="A161" s="1">
        <v>2012</v>
      </c>
      <c r="B161" s="2" t="s">
        <v>30</v>
      </c>
      <c r="C161" s="1" t="s">
        <v>363</v>
      </c>
      <c r="D161" s="2" t="s">
        <v>6</v>
      </c>
      <c r="E161" s="2" t="s">
        <v>328</v>
      </c>
      <c r="F161" s="1">
        <v>0.38990678628429198</v>
      </c>
      <c r="G161" s="1">
        <v>9</v>
      </c>
    </row>
    <row r="162" spans="1:7" ht="13" hidden="1">
      <c r="A162" s="1">
        <v>2012</v>
      </c>
      <c r="B162" s="2" t="s">
        <v>31</v>
      </c>
      <c r="C162" s="1" t="s">
        <v>364</v>
      </c>
      <c r="D162" s="2" t="s">
        <v>6</v>
      </c>
      <c r="E162" s="2" t="s">
        <v>328</v>
      </c>
    </row>
    <row r="163" spans="1:7" ht="13" hidden="1">
      <c r="A163" s="1">
        <v>2012</v>
      </c>
      <c r="B163" s="2" t="s">
        <v>32</v>
      </c>
      <c r="C163" s="1" t="s">
        <v>365</v>
      </c>
      <c r="D163" s="2" t="s">
        <v>6</v>
      </c>
      <c r="E163" s="2" t="s">
        <v>328</v>
      </c>
      <c r="F163" s="1">
        <v>0.82067173622953904</v>
      </c>
      <c r="G163" s="1">
        <v>10</v>
      </c>
    </row>
    <row r="164" spans="1:7" ht="13" hidden="1">
      <c r="A164" s="1">
        <v>2012</v>
      </c>
      <c r="B164" s="2" t="s">
        <v>33</v>
      </c>
      <c r="C164" s="1" t="s">
        <v>366</v>
      </c>
      <c r="D164" s="2" t="s">
        <v>6</v>
      </c>
      <c r="E164" s="2" t="s">
        <v>328</v>
      </c>
      <c r="F164" s="1">
        <v>1.02423064156669</v>
      </c>
      <c r="G164" s="1">
        <v>81</v>
      </c>
    </row>
    <row r="165" spans="1:7" ht="13" hidden="1">
      <c r="A165" s="1">
        <v>2012</v>
      </c>
      <c r="B165" s="2" t="s">
        <v>34</v>
      </c>
      <c r="C165" s="1" t="s">
        <v>367</v>
      </c>
      <c r="D165" s="2" t="s">
        <v>6</v>
      </c>
      <c r="E165" s="2" t="s">
        <v>328</v>
      </c>
      <c r="F165" s="1">
        <v>2.0230479437691402</v>
      </c>
      <c r="G165" s="1">
        <v>41</v>
      </c>
    </row>
    <row r="166" spans="1:7" ht="13" hidden="1">
      <c r="A166" s="1">
        <v>2012</v>
      </c>
      <c r="B166" s="2" t="s">
        <v>35</v>
      </c>
      <c r="C166" s="1" t="s">
        <v>368</v>
      </c>
      <c r="D166" s="2" t="s">
        <v>6</v>
      </c>
      <c r="E166" s="2" t="s">
        <v>328</v>
      </c>
      <c r="F166" s="1">
        <v>0.77990294107898295</v>
      </c>
      <c r="G166" s="1">
        <v>12</v>
      </c>
    </row>
    <row r="167" spans="1:7" ht="13" hidden="1">
      <c r="A167" s="1">
        <v>2013</v>
      </c>
      <c r="B167" s="2" t="s">
        <v>3</v>
      </c>
      <c r="C167" s="7" t="s">
        <v>336</v>
      </c>
      <c r="D167" s="2" t="s">
        <v>6</v>
      </c>
      <c r="E167" s="2" t="s">
        <v>328</v>
      </c>
      <c r="F167" s="1">
        <v>1.4555404902347</v>
      </c>
      <c r="G167" s="1">
        <v>1713</v>
      </c>
    </row>
    <row r="168" spans="1:7" ht="13" hidden="1">
      <c r="A168" s="1">
        <v>2013</v>
      </c>
      <c r="B168" s="2" t="s">
        <v>4</v>
      </c>
      <c r="C168" s="1" t="s">
        <v>337</v>
      </c>
      <c r="D168" s="2" t="s">
        <v>6</v>
      </c>
      <c r="E168" s="2" t="s">
        <v>328</v>
      </c>
      <c r="F168" s="1">
        <v>1.50266168837486</v>
      </c>
      <c r="G168" s="1">
        <v>19</v>
      </c>
    </row>
    <row r="169" spans="1:7" ht="13" hidden="1">
      <c r="A169" s="1">
        <v>2013</v>
      </c>
      <c r="B169" s="2" t="s">
        <v>5</v>
      </c>
      <c r="C169" s="1" t="s">
        <v>338</v>
      </c>
      <c r="D169" s="2" t="s">
        <v>6</v>
      </c>
      <c r="E169" s="2" t="s">
        <v>328</v>
      </c>
      <c r="F169" s="1">
        <v>2.41193903717225</v>
      </c>
      <c r="G169" s="1">
        <v>79</v>
      </c>
    </row>
    <row r="170" spans="1:7" ht="13" hidden="1">
      <c r="A170" s="1">
        <v>2013</v>
      </c>
      <c r="B170" s="2" t="s">
        <v>6</v>
      </c>
      <c r="C170" s="1" t="s">
        <v>339</v>
      </c>
      <c r="D170" s="2" t="s">
        <v>6</v>
      </c>
      <c r="E170" s="2" t="s">
        <v>328</v>
      </c>
      <c r="F170" s="1">
        <v>1.62462578222039</v>
      </c>
      <c r="G170" s="1">
        <v>11</v>
      </c>
    </row>
    <row r="171" spans="1:7" ht="13" hidden="1">
      <c r="A171" s="1">
        <v>2013</v>
      </c>
      <c r="B171" s="2" t="s">
        <v>7</v>
      </c>
      <c r="C171" s="1" t="s">
        <v>340</v>
      </c>
      <c r="D171" s="2" t="s">
        <v>6</v>
      </c>
      <c r="E171" s="2" t="s">
        <v>328</v>
      </c>
      <c r="F171" s="1">
        <v>0.22847612138936299</v>
      </c>
      <c r="G171" s="1">
        <v>2</v>
      </c>
    </row>
    <row r="172" spans="1:7" ht="13" hidden="1">
      <c r="A172" s="1">
        <v>2013</v>
      </c>
      <c r="B172" s="2" t="s">
        <v>8</v>
      </c>
      <c r="C172" s="7" t="s">
        <v>341</v>
      </c>
      <c r="D172" s="2" t="s">
        <v>6</v>
      </c>
      <c r="E172" s="2" t="s">
        <v>328</v>
      </c>
      <c r="F172" s="1">
        <v>1.8299967543453799</v>
      </c>
      <c r="G172" s="1">
        <v>53</v>
      </c>
    </row>
    <row r="173" spans="1:7" ht="13" hidden="1">
      <c r="A173" s="1">
        <v>2013</v>
      </c>
      <c r="B173" s="2" t="s">
        <v>9</v>
      </c>
      <c r="C173" s="7" t="s">
        <v>342</v>
      </c>
      <c r="D173" s="2" t="s">
        <v>6</v>
      </c>
      <c r="E173" s="2" t="s">
        <v>328</v>
      </c>
      <c r="F173" s="1">
        <v>1.7427827011389101</v>
      </c>
      <c r="G173" s="1">
        <v>12</v>
      </c>
    </row>
    <row r="174" spans="1:7" ht="13" hidden="1">
      <c r="A174" s="1">
        <v>2013</v>
      </c>
      <c r="B174" s="2" t="s">
        <v>10</v>
      </c>
      <c r="C174" s="7" t="s">
        <v>343</v>
      </c>
      <c r="D174" s="2" t="s">
        <v>6</v>
      </c>
      <c r="E174" s="2" t="s">
        <v>328</v>
      </c>
      <c r="F174" s="1">
        <v>0.29501948111973703</v>
      </c>
      <c r="G174" s="1">
        <v>15</v>
      </c>
    </row>
    <row r="175" spans="1:7" ht="13" hidden="1">
      <c r="A175" s="1">
        <v>2013</v>
      </c>
      <c r="B175" s="2" t="s">
        <v>11</v>
      </c>
      <c r="C175" s="7" t="s">
        <v>344</v>
      </c>
      <c r="D175" s="2" t="s">
        <v>6</v>
      </c>
      <c r="E175" s="2" t="s">
        <v>328</v>
      </c>
      <c r="F175" s="1">
        <v>1.46621199056887</v>
      </c>
      <c r="G175" s="1">
        <v>52</v>
      </c>
    </row>
    <row r="176" spans="1:7" ht="13" hidden="1">
      <c r="A176" s="1">
        <v>2013</v>
      </c>
      <c r="B176" s="2" t="s">
        <v>12</v>
      </c>
      <c r="C176" s="1" t="s">
        <v>345</v>
      </c>
      <c r="D176" s="2" t="s">
        <v>6</v>
      </c>
      <c r="E176" s="2" t="s">
        <v>328</v>
      </c>
      <c r="F176" s="1">
        <v>4.21937898914946</v>
      </c>
      <c r="G176" s="1">
        <v>382</v>
      </c>
    </row>
    <row r="177" spans="1:7" ht="13" hidden="1">
      <c r="A177" s="1">
        <v>2013</v>
      </c>
      <c r="B177" s="2" t="s">
        <v>13</v>
      </c>
      <c r="C177" s="1" t="s">
        <v>346</v>
      </c>
      <c r="D177" s="2" t="s">
        <v>6</v>
      </c>
      <c r="E177" s="2" t="s">
        <v>328</v>
      </c>
      <c r="F177" s="1">
        <v>0.87162123292566596</v>
      </c>
      <c r="G177" s="1">
        <v>15</v>
      </c>
    </row>
    <row r="178" spans="1:7" ht="13" hidden="1">
      <c r="A178" s="1">
        <v>2013</v>
      </c>
      <c r="B178" s="2" t="s">
        <v>14</v>
      </c>
      <c r="C178" s="1" t="s">
        <v>347</v>
      </c>
      <c r="D178" s="2" t="s">
        <v>6</v>
      </c>
      <c r="E178" s="2" t="s">
        <v>328</v>
      </c>
      <c r="F178" s="1">
        <v>0.99257363372674701</v>
      </c>
      <c r="G178" s="1">
        <v>57</v>
      </c>
    </row>
    <row r="179" spans="1:7" ht="13" hidden="1">
      <c r="A179" s="1">
        <v>2013</v>
      </c>
      <c r="B179" s="2" t="s">
        <v>15</v>
      </c>
      <c r="C179" s="1" t="s">
        <v>348</v>
      </c>
      <c r="D179" s="2" t="s">
        <v>6</v>
      </c>
      <c r="E179" s="2" t="s">
        <v>328</v>
      </c>
      <c r="F179" s="1">
        <v>0.25640083313177398</v>
      </c>
      <c r="G179" s="1">
        <v>9</v>
      </c>
    </row>
    <row r="180" spans="1:7" ht="13" hidden="1">
      <c r="A180" s="1">
        <v>2013</v>
      </c>
      <c r="B180" s="2" t="s">
        <v>16</v>
      </c>
      <c r="C180" s="1" t="s">
        <v>349</v>
      </c>
      <c r="D180" s="2" t="s">
        <v>6</v>
      </c>
      <c r="E180" s="2" t="s">
        <v>328</v>
      </c>
      <c r="F180" s="1">
        <v>0.96563622552112205</v>
      </c>
      <c r="G180" s="1">
        <v>27</v>
      </c>
    </row>
    <row r="181" spans="1:7" ht="13" hidden="1">
      <c r="A181" s="1">
        <v>2013</v>
      </c>
      <c r="B181" s="2" t="s">
        <v>17</v>
      </c>
      <c r="C181" s="1" t="s">
        <v>350</v>
      </c>
      <c r="D181" s="2" t="s">
        <v>6</v>
      </c>
      <c r="E181" s="2" t="s">
        <v>328</v>
      </c>
      <c r="F181" s="1">
        <v>1.5797336232446699</v>
      </c>
      <c r="G181" s="1">
        <v>122</v>
      </c>
    </row>
    <row r="182" spans="1:7" ht="13" hidden="1">
      <c r="A182" s="1">
        <v>2013</v>
      </c>
      <c r="B182" s="2" t="s">
        <v>18</v>
      </c>
      <c r="C182" s="1" t="s">
        <v>351</v>
      </c>
      <c r="D182" s="2" t="s">
        <v>6</v>
      </c>
      <c r="E182" s="2" t="s">
        <v>328</v>
      </c>
      <c r="F182" s="1">
        <v>0.684388004549359</v>
      </c>
      <c r="G182" s="1">
        <v>109</v>
      </c>
    </row>
    <row r="183" spans="1:7" ht="13" hidden="1">
      <c r="A183" s="1">
        <v>2013</v>
      </c>
      <c r="B183" s="2" t="s">
        <v>19</v>
      </c>
      <c r="C183" s="1" t="s">
        <v>352</v>
      </c>
      <c r="D183" s="2" t="s">
        <v>6</v>
      </c>
      <c r="E183" s="2" t="s">
        <v>328</v>
      </c>
      <c r="F183" s="1">
        <v>1.30247828503788</v>
      </c>
      <c r="G183" s="1">
        <v>59</v>
      </c>
    </row>
    <row r="184" spans="1:7" ht="13" hidden="1">
      <c r="A184" s="1">
        <v>2013</v>
      </c>
      <c r="B184" s="2" t="s">
        <v>20</v>
      </c>
      <c r="C184" s="1" t="s">
        <v>353</v>
      </c>
      <c r="D184" s="2" t="s">
        <v>6</v>
      </c>
      <c r="E184" s="2" t="s">
        <v>328</v>
      </c>
      <c r="F184" s="1">
        <v>2.2514348876989598</v>
      </c>
      <c r="G184" s="1">
        <v>42</v>
      </c>
    </row>
    <row r="185" spans="1:7" ht="13" hidden="1">
      <c r="A185" s="1">
        <v>2013</v>
      </c>
      <c r="B185" s="2" t="s">
        <v>21</v>
      </c>
      <c r="C185" s="1" t="s">
        <v>354</v>
      </c>
      <c r="D185" s="2" t="s">
        <v>6</v>
      </c>
      <c r="E185" s="2" t="s">
        <v>328</v>
      </c>
      <c r="F185" s="1">
        <v>0.96012596852707099</v>
      </c>
      <c r="G185" s="1">
        <v>11</v>
      </c>
    </row>
    <row r="186" spans="1:7" ht="13" hidden="1">
      <c r="A186" s="1">
        <v>2013</v>
      </c>
      <c r="B186" s="2" t="s">
        <v>22</v>
      </c>
      <c r="C186" s="1" t="s">
        <v>355</v>
      </c>
      <c r="D186" s="2" t="s">
        <v>6</v>
      </c>
      <c r="E186" s="2" t="s">
        <v>328</v>
      </c>
      <c r="F186" s="1">
        <v>2.7626409476221401</v>
      </c>
      <c r="G186" s="1">
        <v>137</v>
      </c>
    </row>
    <row r="187" spans="1:7" ht="13" hidden="1">
      <c r="A187" s="1">
        <v>2013</v>
      </c>
      <c r="B187" s="2" t="s">
        <v>23</v>
      </c>
      <c r="C187" s="1" t="s">
        <v>356</v>
      </c>
      <c r="D187" s="2" t="s">
        <v>6</v>
      </c>
      <c r="E187" s="2" t="s">
        <v>328</v>
      </c>
      <c r="F187" s="1">
        <v>0.48209915104876899</v>
      </c>
      <c r="G187" s="1">
        <v>19</v>
      </c>
    </row>
    <row r="188" spans="1:7" ht="13" hidden="1">
      <c r="A188" s="1">
        <v>2013</v>
      </c>
      <c r="B188" s="2" t="s">
        <v>24</v>
      </c>
      <c r="C188" s="1" t="s">
        <v>357</v>
      </c>
      <c r="D188" s="2" t="s">
        <v>6</v>
      </c>
      <c r="E188" s="2" t="s">
        <v>328</v>
      </c>
      <c r="F188" s="1">
        <v>1.2009899447528201</v>
      </c>
      <c r="G188" s="1">
        <v>73</v>
      </c>
    </row>
    <row r="189" spans="1:7" ht="13" hidden="1">
      <c r="A189" s="1">
        <v>2013</v>
      </c>
      <c r="B189" s="2" t="s">
        <v>25</v>
      </c>
      <c r="C189" s="1" t="s">
        <v>358</v>
      </c>
      <c r="D189" s="2" t="s">
        <v>6</v>
      </c>
      <c r="E189" s="2" t="s">
        <v>328</v>
      </c>
      <c r="F189" s="1">
        <v>3.48025111035364</v>
      </c>
      <c r="G189" s="1">
        <v>68</v>
      </c>
    </row>
    <row r="190" spans="1:7" ht="13" hidden="1">
      <c r="A190" s="1">
        <v>2013</v>
      </c>
      <c r="B190" s="2" t="s">
        <v>26</v>
      </c>
      <c r="C190" s="1" t="s">
        <v>359</v>
      </c>
      <c r="D190" s="2" t="s">
        <v>6</v>
      </c>
      <c r="E190" s="2" t="s">
        <v>328</v>
      </c>
      <c r="F190" s="1">
        <v>0.63119181638770305</v>
      </c>
      <c r="G190" s="1">
        <v>9</v>
      </c>
    </row>
    <row r="191" spans="1:7" ht="13" hidden="1">
      <c r="A191" s="1">
        <v>2013</v>
      </c>
      <c r="B191" s="2" t="s">
        <v>27</v>
      </c>
      <c r="C191" s="1" t="s">
        <v>360</v>
      </c>
      <c r="D191" s="2" t="s">
        <v>6</v>
      </c>
      <c r="E191" s="2" t="s">
        <v>328</v>
      </c>
      <c r="F191" s="1">
        <v>2.70962674705968</v>
      </c>
      <c r="G191" s="1">
        <v>73</v>
      </c>
    </row>
    <row r="192" spans="1:7" ht="13" hidden="1">
      <c r="A192" s="1">
        <v>2013</v>
      </c>
      <c r="B192" s="2" t="s">
        <v>28</v>
      </c>
      <c r="C192" s="1" t="s">
        <v>361</v>
      </c>
      <c r="D192" s="2" t="s">
        <v>6</v>
      </c>
      <c r="E192" s="2" t="s">
        <v>328</v>
      </c>
      <c r="F192" s="1">
        <v>1.44120896843752</v>
      </c>
      <c r="G192" s="1">
        <v>42</v>
      </c>
    </row>
    <row r="193" spans="1:9" ht="13" hidden="1">
      <c r="A193" s="1">
        <v>2013</v>
      </c>
      <c r="B193" s="2" t="s">
        <v>29</v>
      </c>
      <c r="C193" s="1" t="s">
        <v>362</v>
      </c>
      <c r="D193" s="2" t="s">
        <v>6</v>
      </c>
      <c r="E193" s="2" t="s">
        <v>328</v>
      </c>
      <c r="F193" s="1">
        <v>1.3265557092447999</v>
      </c>
      <c r="G193" s="1">
        <v>37</v>
      </c>
    </row>
    <row r="194" spans="1:9" ht="13" hidden="1">
      <c r="A194" s="1">
        <v>2013</v>
      </c>
      <c r="B194" s="2" t="s">
        <v>30</v>
      </c>
      <c r="C194" s="1" t="s">
        <v>363</v>
      </c>
      <c r="D194" s="2" t="s">
        <v>6</v>
      </c>
      <c r="E194" s="2" t="s">
        <v>328</v>
      </c>
      <c r="F194" s="1">
        <v>0.683065941478325</v>
      </c>
      <c r="G194" s="1">
        <v>16</v>
      </c>
    </row>
    <row r="195" spans="1:9" ht="13" hidden="1">
      <c r="A195" s="1">
        <v>2013</v>
      </c>
      <c r="B195" s="2" t="s">
        <v>31</v>
      </c>
      <c r="C195" s="1" t="s">
        <v>364</v>
      </c>
      <c r="D195" s="2" t="s">
        <v>6</v>
      </c>
      <c r="E195" s="2" t="s">
        <v>328</v>
      </c>
    </row>
    <row r="196" spans="1:9" ht="13" hidden="1">
      <c r="A196" s="1">
        <v>2013</v>
      </c>
      <c r="B196" s="2" t="s">
        <v>32</v>
      </c>
      <c r="C196" s="1" t="s">
        <v>365</v>
      </c>
      <c r="D196" s="2" t="s">
        <v>6</v>
      </c>
      <c r="E196" s="2" t="s">
        <v>328</v>
      </c>
      <c r="F196" s="1">
        <v>0.88672635141126499</v>
      </c>
      <c r="G196" s="1">
        <v>11</v>
      </c>
    </row>
    <row r="197" spans="1:9" ht="13" hidden="1">
      <c r="A197" s="1">
        <v>2013</v>
      </c>
      <c r="B197" s="2" t="s">
        <v>33</v>
      </c>
      <c r="C197" s="1" t="s">
        <v>366</v>
      </c>
      <c r="D197" s="2" t="s">
        <v>6</v>
      </c>
      <c r="E197" s="2" t="s">
        <v>328</v>
      </c>
      <c r="F197" s="1">
        <v>1.1491388640637401</v>
      </c>
      <c r="G197" s="1">
        <v>92</v>
      </c>
    </row>
    <row r="198" spans="1:9" ht="13" hidden="1">
      <c r="A198" s="1">
        <v>2013</v>
      </c>
      <c r="B198" s="2" t="s">
        <v>34</v>
      </c>
      <c r="C198" s="1" t="s">
        <v>367</v>
      </c>
      <c r="D198" s="2" t="s">
        <v>6</v>
      </c>
      <c r="E198" s="2" t="s">
        <v>328</v>
      </c>
      <c r="F198" s="1">
        <v>2.0910216877851799</v>
      </c>
      <c r="G198" s="1">
        <v>43</v>
      </c>
    </row>
    <row r="199" spans="1:9" ht="13" hidden="1">
      <c r="A199" s="1">
        <v>2013</v>
      </c>
      <c r="B199" s="2" t="s">
        <v>35</v>
      </c>
      <c r="C199" s="1" t="s">
        <v>368</v>
      </c>
      <c r="D199" s="2" t="s">
        <v>6</v>
      </c>
      <c r="E199" s="2" t="s">
        <v>328</v>
      </c>
      <c r="F199" s="1">
        <v>1.09166099431052</v>
      </c>
      <c r="G199" s="1">
        <v>17</v>
      </c>
    </row>
    <row r="200" spans="1:9" ht="13" hidden="1">
      <c r="A200" s="1">
        <v>2014</v>
      </c>
      <c r="B200" s="2" t="s">
        <v>3</v>
      </c>
      <c r="C200" s="7" t="s">
        <v>336</v>
      </c>
      <c r="D200" s="2" t="s">
        <v>6</v>
      </c>
      <c r="E200" s="2" t="s">
        <v>328</v>
      </c>
      <c r="F200" s="1">
        <v>1.55515725038803</v>
      </c>
      <c r="G200" s="1">
        <v>1854</v>
      </c>
    </row>
    <row r="201" spans="1:9" ht="16" hidden="1">
      <c r="A201" s="1">
        <v>2014</v>
      </c>
      <c r="B201" s="2" t="s">
        <v>4</v>
      </c>
      <c r="C201" s="1" t="s">
        <v>337</v>
      </c>
      <c r="D201" s="2" t="s">
        <v>6</v>
      </c>
      <c r="E201" s="2" t="s">
        <v>328</v>
      </c>
      <c r="F201" s="1">
        <v>1.6255505584927299</v>
      </c>
      <c r="G201" s="1">
        <v>21</v>
      </c>
      <c r="I201" s="115"/>
    </row>
    <row r="202" spans="1:9" ht="13" hidden="1">
      <c r="A202" s="1">
        <v>2014</v>
      </c>
      <c r="B202" s="2" t="s">
        <v>5</v>
      </c>
      <c r="C202" s="1" t="s">
        <v>338</v>
      </c>
      <c r="D202" s="2" t="s">
        <v>6</v>
      </c>
      <c r="E202" s="2" t="s">
        <v>328</v>
      </c>
      <c r="F202" s="1">
        <v>2.3866694541354598</v>
      </c>
      <c r="G202" s="1">
        <v>79</v>
      </c>
    </row>
    <row r="203" spans="1:9" ht="13" hidden="1">
      <c r="A203" s="1">
        <v>2014</v>
      </c>
      <c r="B203" s="2" t="s">
        <v>6</v>
      </c>
      <c r="C203" s="1" t="s">
        <v>339</v>
      </c>
      <c r="D203" s="2" t="s">
        <v>6</v>
      </c>
      <c r="E203" s="2" t="s">
        <v>328</v>
      </c>
      <c r="F203" s="1">
        <v>1.4401170527140399</v>
      </c>
      <c r="G203" s="1">
        <v>10</v>
      </c>
    </row>
    <row r="204" spans="1:9" ht="13" hidden="1">
      <c r="A204" s="1">
        <v>2014</v>
      </c>
      <c r="B204" s="2" t="s">
        <v>7</v>
      </c>
      <c r="C204" s="1" t="s">
        <v>340</v>
      </c>
      <c r="D204" s="2" t="s">
        <v>6</v>
      </c>
      <c r="E204" s="2" t="s">
        <v>328</v>
      </c>
      <c r="F204" s="1">
        <v>0.44825159465504799</v>
      </c>
      <c r="G204" s="1">
        <v>4</v>
      </c>
    </row>
    <row r="205" spans="1:9" ht="13" hidden="1">
      <c r="A205" s="1">
        <v>2014</v>
      </c>
      <c r="B205" s="2" t="s">
        <v>8</v>
      </c>
      <c r="C205" s="7" t="s">
        <v>341</v>
      </c>
      <c r="D205" s="2" t="s">
        <v>6</v>
      </c>
      <c r="E205" s="2" t="s">
        <v>328</v>
      </c>
      <c r="F205" s="1">
        <v>1.7349529402519599</v>
      </c>
      <c r="G205" s="1">
        <v>51</v>
      </c>
    </row>
    <row r="206" spans="1:9" ht="13" hidden="1">
      <c r="A206" s="1">
        <v>2014</v>
      </c>
      <c r="B206" s="2" t="s">
        <v>9</v>
      </c>
      <c r="C206" s="7" t="s">
        <v>342</v>
      </c>
      <c r="D206" s="2" t="s">
        <v>6</v>
      </c>
      <c r="E206" s="2" t="s">
        <v>328</v>
      </c>
      <c r="F206" s="1">
        <v>1.7090389646641999</v>
      </c>
      <c r="G206" s="1">
        <v>12</v>
      </c>
    </row>
    <row r="207" spans="1:9" ht="13" hidden="1">
      <c r="A207" s="1">
        <v>2014</v>
      </c>
      <c r="B207" s="2" t="s">
        <v>10</v>
      </c>
      <c r="C207" s="7" t="s">
        <v>343</v>
      </c>
      <c r="D207" s="2" t="s">
        <v>6</v>
      </c>
      <c r="E207" s="2" t="s">
        <v>328</v>
      </c>
      <c r="F207" s="1">
        <v>0.42500062301227698</v>
      </c>
      <c r="G207" s="1">
        <v>22</v>
      </c>
    </row>
    <row r="208" spans="1:9" ht="13" hidden="1">
      <c r="A208" s="1">
        <v>2014</v>
      </c>
      <c r="B208" s="2" t="s">
        <v>11</v>
      </c>
      <c r="C208" s="7" t="s">
        <v>344</v>
      </c>
      <c r="D208" s="2" t="s">
        <v>6</v>
      </c>
      <c r="E208" s="2" t="s">
        <v>328</v>
      </c>
      <c r="F208" s="1">
        <v>1.5097521602037201</v>
      </c>
      <c r="G208" s="1">
        <v>54</v>
      </c>
    </row>
    <row r="209" spans="1:7" ht="13" hidden="1">
      <c r="A209" s="1">
        <v>2014</v>
      </c>
      <c r="B209" s="2" t="s">
        <v>12</v>
      </c>
      <c r="C209" s="1" t="s">
        <v>345</v>
      </c>
      <c r="D209" s="2" t="s">
        <v>6</v>
      </c>
      <c r="E209" s="2" t="s">
        <v>328</v>
      </c>
      <c r="F209" s="1">
        <v>4.4139869535787604</v>
      </c>
      <c r="G209" s="1">
        <v>400</v>
      </c>
    </row>
    <row r="210" spans="1:7" ht="13" hidden="1">
      <c r="A210" s="1">
        <v>2014</v>
      </c>
      <c r="B210" s="2" t="s">
        <v>13</v>
      </c>
      <c r="C210" s="1" t="s">
        <v>346</v>
      </c>
      <c r="D210" s="2" t="s">
        <v>6</v>
      </c>
      <c r="E210" s="2" t="s">
        <v>328</v>
      </c>
      <c r="F210" s="1">
        <v>0.91628111275469004</v>
      </c>
      <c r="G210" s="1">
        <v>16</v>
      </c>
    </row>
    <row r="211" spans="1:7" ht="13" hidden="1">
      <c r="A211" s="1">
        <v>2014</v>
      </c>
      <c r="B211" s="2" t="s">
        <v>14</v>
      </c>
      <c r="C211" s="1" t="s">
        <v>347</v>
      </c>
      <c r="D211" s="2" t="s">
        <v>6</v>
      </c>
      <c r="E211" s="2" t="s">
        <v>328</v>
      </c>
      <c r="F211" s="1">
        <v>1.1338285300806401</v>
      </c>
      <c r="G211" s="1">
        <v>66</v>
      </c>
    </row>
    <row r="212" spans="1:7" ht="13" hidden="1">
      <c r="A212" s="1">
        <v>2014</v>
      </c>
      <c r="B212" s="2" t="s">
        <v>15</v>
      </c>
      <c r="C212" s="1" t="s">
        <v>348</v>
      </c>
      <c r="D212" s="2" t="s">
        <v>6</v>
      </c>
      <c r="E212" s="2" t="s">
        <v>328</v>
      </c>
      <c r="F212" s="1">
        <v>0.50864283072168803</v>
      </c>
      <c r="G212" s="1">
        <v>18</v>
      </c>
    </row>
    <row r="213" spans="1:7" ht="13" hidden="1">
      <c r="A213" s="1">
        <v>2014</v>
      </c>
      <c r="B213" s="2" t="s">
        <v>16</v>
      </c>
      <c r="C213" s="1" t="s">
        <v>349</v>
      </c>
      <c r="D213" s="2" t="s">
        <v>6</v>
      </c>
      <c r="E213" s="2" t="s">
        <v>328</v>
      </c>
      <c r="F213" s="1">
        <v>1.0567826955356201</v>
      </c>
      <c r="G213" s="1">
        <v>30</v>
      </c>
    </row>
    <row r="214" spans="1:7" ht="13" hidden="1">
      <c r="A214" s="1">
        <v>2014</v>
      </c>
      <c r="B214" s="2" t="s">
        <v>17</v>
      </c>
      <c r="C214" s="1" t="s">
        <v>350</v>
      </c>
      <c r="D214" s="2" t="s">
        <v>6</v>
      </c>
      <c r="E214" s="2" t="s">
        <v>328</v>
      </c>
      <c r="F214" s="1">
        <v>1.7638934086882201</v>
      </c>
      <c r="G214" s="1">
        <v>138</v>
      </c>
    </row>
    <row r="215" spans="1:7" ht="13" hidden="1">
      <c r="A215" s="1">
        <v>2014</v>
      </c>
      <c r="B215" s="2" t="s">
        <v>18</v>
      </c>
      <c r="C215" s="1" t="s">
        <v>351</v>
      </c>
      <c r="D215" s="2" t="s">
        <v>6</v>
      </c>
      <c r="E215" s="2" t="s">
        <v>328</v>
      </c>
      <c r="F215" s="1">
        <v>0.68755321181811102</v>
      </c>
      <c r="G215" s="1">
        <v>111</v>
      </c>
    </row>
    <row r="216" spans="1:7" ht="13" hidden="1">
      <c r="A216" s="1">
        <v>2014</v>
      </c>
      <c r="B216" s="2" t="s">
        <v>19</v>
      </c>
      <c r="C216" s="1" t="s">
        <v>352</v>
      </c>
      <c r="D216" s="2" t="s">
        <v>6</v>
      </c>
      <c r="E216" s="2" t="s">
        <v>328</v>
      </c>
      <c r="F216" s="1">
        <v>1.3322326034445899</v>
      </c>
      <c r="G216" s="1">
        <v>61</v>
      </c>
    </row>
    <row r="217" spans="1:7" ht="13" hidden="1">
      <c r="A217" s="1">
        <v>2014</v>
      </c>
      <c r="B217" s="2" t="s">
        <v>20</v>
      </c>
      <c r="C217" s="1" t="s">
        <v>353</v>
      </c>
      <c r="D217" s="2" t="s">
        <v>6</v>
      </c>
      <c r="E217" s="2" t="s">
        <v>328</v>
      </c>
      <c r="F217" s="1">
        <v>2.4307500449160302</v>
      </c>
      <c r="G217" s="1">
        <v>46</v>
      </c>
    </row>
    <row r="218" spans="1:7" ht="13" hidden="1">
      <c r="A218" s="1">
        <v>2014</v>
      </c>
      <c r="B218" s="2" t="s">
        <v>21</v>
      </c>
      <c r="C218" s="1" t="s">
        <v>354</v>
      </c>
      <c r="D218" s="2" t="s">
        <v>6</v>
      </c>
      <c r="E218" s="2" t="s">
        <v>328</v>
      </c>
      <c r="F218" s="1">
        <v>1.0289283197086101</v>
      </c>
      <c r="G218" s="1">
        <v>12</v>
      </c>
    </row>
    <row r="219" spans="1:7" ht="13" hidden="1">
      <c r="A219" s="1">
        <v>2014</v>
      </c>
      <c r="B219" s="2" t="s">
        <v>22</v>
      </c>
      <c r="C219" s="1" t="s">
        <v>355</v>
      </c>
      <c r="D219" s="2" t="s">
        <v>6</v>
      </c>
      <c r="E219" s="2" t="s">
        <v>328</v>
      </c>
      <c r="F219" s="1">
        <v>2.9051366175079298</v>
      </c>
      <c r="G219" s="1">
        <v>147</v>
      </c>
    </row>
    <row r="220" spans="1:7" ht="13" hidden="1">
      <c r="A220" s="1">
        <v>2014</v>
      </c>
      <c r="B220" s="2" t="s">
        <v>23</v>
      </c>
      <c r="C220" s="1" t="s">
        <v>356</v>
      </c>
      <c r="D220" s="2" t="s">
        <v>6</v>
      </c>
      <c r="E220" s="2" t="s">
        <v>328</v>
      </c>
      <c r="F220" s="1">
        <v>0.45284351765825598</v>
      </c>
      <c r="G220" s="1">
        <v>18</v>
      </c>
    </row>
    <row r="221" spans="1:7" ht="13" hidden="1">
      <c r="A221" s="1">
        <v>2014</v>
      </c>
      <c r="B221" s="2" t="s">
        <v>24</v>
      </c>
      <c r="C221" s="1" t="s">
        <v>357</v>
      </c>
      <c r="D221" s="2" t="s">
        <v>6</v>
      </c>
      <c r="E221" s="2" t="s">
        <v>328</v>
      </c>
      <c r="F221" s="1">
        <v>1.3149000578556</v>
      </c>
      <c r="G221" s="1">
        <v>81</v>
      </c>
    </row>
    <row r="222" spans="1:7" ht="13" hidden="1">
      <c r="A222" s="1">
        <v>2014</v>
      </c>
      <c r="B222" s="2" t="s">
        <v>25</v>
      </c>
      <c r="C222" s="1" t="s">
        <v>358</v>
      </c>
      <c r="D222" s="2" t="s">
        <v>6</v>
      </c>
      <c r="E222" s="2" t="s">
        <v>328</v>
      </c>
      <c r="F222" s="1">
        <v>3.6485296425540499</v>
      </c>
      <c r="G222" s="1">
        <v>73</v>
      </c>
    </row>
    <row r="223" spans="1:7" ht="13" hidden="1">
      <c r="A223" s="1">
        <v>2014</v>
      </c>
      <c r="B223" s="2" t="s">
        <v>26</v>
      </c>
      <c r="C223" s="1" t="s">
        <v>359</v>
      </c>
      <c r="D223" s="2" t="s">
        <v>6</v>
      </c>
      <c r="E223" s="2" t="s">
        <v>328</v>
      </c>
      <c r="F223" s="1">
        <v>0.81867730401377004</v>
      </c>
      <c r="G223" s="1">
        <v>12</v>
      </c>
    </row>
    <row r="224" spans="1:7" ht="13" hidden="1">
      <c r="A224" s="1">
        <v>2014</v>
      </c>
      <c r="B224" s="2" t="s">
        <v>27</v>
      </c>
      <c r="C224" s="1" t="s">
        <v>360</v>
      </c>
      <c r="D224" s="2" t="s">
        <v>6</v>
      </c>
      <c r="E224" s="2" t="s">
        <v>328</v>
      </c>
      <c r="F224" s="1">
        <v>3.0132834353194999</v>
      </c>
      <c r="G224" s="1">
        <v>82</v>
      </c>
    </row>
    <row r="225" spans="1:7" ht="13" hidden="1">
      <c r="A225" s="1">
        <v>2014</v>
      </c>
      <c r="B225" s="2" t="s">
        <v>28</v>
      </c>
      <c r="C225" s="1" t="s">
        <v>361</v>
      </c>
      <c r="D225" s="2" t="s">
        <v>6</v>
      </c>
      <c r="E225" s="2" t="s">
        <v>328</v>
      </c>
      <c r="F225" s="1">
        <v>1.5897455324768099</v>
      </c>
      <c r="G225" s="1">
        <v>47</v>
      </c>
    </row>
    <row r="226" spans="1:7" ht="13" hidden="1">
      <c r="A226" s="1">
        <v>2014</v>
      </c>
      <c r="B226" s="2" t="s">
        <v>29</v>
      </c>
      <c r="C226" s="1" t="s">
        <v>362</v>
      </c>
      <c r="D226" s="2" t="s">
        <v>6</v>
      </c>
      <c r="E226" s="2" t="s">
        <v>328</v>
      </c>
      <c r="F226" s="1">
        <v>1.48463508730008</v>
      </c>
      <c r="G226" s="1">
        <v>42</v>
      </c>
    </row>
    <row r="227" spans="1:7" ht="13" hidden="1">
      <c r="A227" s="1">
        <v>2014</v>
      </c>
      <c r="B227" s="2" t="s">
        <v>30</v>
      </c>
      <c r="C227" s="1" t="s">
        <v>363</v>
      </c>
      <c r="D227" s="2" t="s">
        <v>6</v>
      </c>
      <c r="E227" s="2" t="s">
        <v>328</v>
      </c>
      <c r="F227" s="1">
        <v>0.96757284771833696</v>
      </c>
      <c r="G227" s="1">
        <v>23</v>
      </c>
    </row>
    <row r="228" spans="1:7" ht="13" hidden="1">
      <c r="A228" s="1">
        <v>2014</v>
      </c>
      <c r="B228" s="2" t="s">
        <v>31</v>
      </c>
      <c r="C228" s="1" t="s">
        <v>364</v>
      </c>
      <c r="D228" s="2" t="s">
        <v>6</v>
      </c>
      <c r="E228" s="2" t="s">
        <v>328</v>
      </c>
    </row>
    <row r="229" spans="1:7" ht="13" hidden="1">
      <c r="A229" s="1">
        <v>2014</v>
      </c>
      <c r="B229" s="2" t="s">
        <v>32</v>
      </c>
      <c r="C229" s="1" t="s">
        <v>365</v>
      </c>
      <c r="D229" s="2" t="s">
        <v>6</v>
      </c>
      <c r="E229" s="2" t="s">
        <v>328</v>
      </c>
      <c r="F229" s="1">
        <v>0.950174436190244</v>
      </c>
      <c r="G229" s="1">
        <v>12</v>
      </c>
    </row>
    <row r="230" spans="1:7" ht="13" hidden="1">
      <c r="A230" s="1">
        <v>2014</v>
      </c>
      <c r="B230" s="2" t="s">
        <v>33</v>
      </c>
      <c r="C230" s="1" t="s">
        <v>366</v>
      </c>
      <c r="D230" s="2" t="s">
        <v>6</v>
      </c>
      <c r="E230" s="2" t="s">
        <v>328</v>
      </c>
      <c r="F230" s="1">
        <v>1.24619509492675</v>
      </c>
      <c r="G230" s="1">
        <v>101</v>
      </c>
    </row>
    <row r="231" spans="1:7" ht="13" hidden="1">
      <c r="A231" s="1">
        <v>2014</v>
      </c>
      <c r="B231" s="2" t="s">
        <v>34</v>
      </c>
      <c r="C231" s="1" t="s">
        <v>367</v>
      </c>
      <c r="D231" s="2" t="s">
        <v>6</v>
      </c>
      <c r="E231" s="2" t="s">
        <v>328</v>
      </c>
      <c r="F231" s="1">
        <v>2.2525318218046002</v>
      </c>
      <c r="G231" s="1">
        <v>47</v>
      </c>
    </row>
    <row r="232" spans="1:7" ht="13" hidden="1">
      <c r="A232" s="1">
        <v>2014</v>
      </c>
      <c r="B232" s="2" t="s">
        <v>35</v>
      </c>
      <c r="C232" s="1" t="s">
        <v>368</v>
      </c>
      <c r="D232" s="2" t="s">
        <v>6</v>
      </c>
      <c r="E232" s="2" t="s">
        <v>328</v>
      </c>
      <c r="F232" s="1">
        <v>1.1421414009125701</v>
      </c>
      <c r="G232" s="1">
        <v>18</v>
      </c>
    </row>
    <row r="233" spans="1:7" ht="13">
      <c r="A233" s="1">
        <v>2015</v>
      </c>
      <c r="B233" s="2" t="s">
        <v>3</v>
      </c>
      <c r="C233" s="7" t="s">
        <v>336</v>
      </c>
      <c r="D233" s="2" t="s">
        <v>6</v>
      </c>
      <c r="E233" s="2" t="s">
        <v>328</v>
      </c>
      <c r="F233" s="1">
        <v>1.6004536237564599</v>
      </c>
      <c r="G233" s="1">
        <v>1931</v>
      </c>
    </row>
    <row r="234" spans="1:7" ht="13">
      <c r="A234" s="1">
        <v>2015</v>
      </c>
      <c r="B234" s="2" t="s">
        <v>4</v>
      </c>
      <c r="C234" s="1" t="s">
        <v>337</v>
      </c>
      <c r="D234" s="2" t="s">
        <v>6</v>
      </c>
      <c r="E234" s="2" t="s">
        <v>328</v>
      </c>
      <c r="F234" s="1">
        <v>1.8201495101143399</v>
      </c>
      <c r="G234" s="1">
        <v>24</v>
      </c>
    </row>
    <row r="235" spans="1:7" ht="13">
      <c r="A235" s="1">
        <v>2015</v>
      </c>
      <c r="B235" s="2" t="s">
        <v>5</v>
      </c>
      <c r="C235" s="1" t="s">
        <v>338</v>
      </c>
      <c r="D235" s="2" t="s">
        <v>6</v>
      </c>
      <c r="E235" s="2" t="s">
        <v>328</v>
      </c>
      <c r="F235" s="1">
        <v>2.3636573618352501</v>
      </c>
      <c r="G235" s="1">
        <v>79</v>
      </c>
    </row>
    <row r="236" spans="1:7" ht="13">
      <c r="A236" s="1">
        <v>2015</v>
      </c>
      <c r="B236" s="2" t="s">
        <v>6</v>
      </c>
      <c r="C236" s="1" t="s">
        <v>339</v>
      </c>
      <c r="D236" s="2" t="s">
        <v>6</v>
      </c>
      <c r="E236" s="2" t="s">
        <v>328</v>
      </c>
      <c r="F236" s="1">
        <v>1.5463576950273401</v>
      </c>
      <c r="G236" s="1">
        <v>11</v>
      </c>
    </row>
    <row r="237" spans="1:7" ht="13">
      <c r="A237" s="1">
        <v>2015</v>
      </c>
      <c r="B237" s="2" t="s">
        <v>7</v>
      </c>
      <c r="C237" s="1" t="s">
        <v>340</v>
      </c>
      <c r="D237" s="2" t="s">
        <v>6</v>
      </c>
      <c r="E237" s="2" t="s">
        <v>328</v>
      </c>
      <c r="F237" s="1">
        <v>0.55022025316734302</v>
      </c>
      <c r="G237" s="1">
        <v>5</v>
      </c>
    </row>
    <row r="238" spans="1:7" ht="13">
      <c r="A238" s="1">
        <v>2015</v>
      </c>
      <c r="B238" s="2" t="s">
        <v>8</v>
      </c>
      <c r="C238" s="7" t="s">
        <v>341</v>
      </c>
      <c r="D238" s="2" t="s">
        <v>6</v>
      </c>
      <c r="E238" s="2" t="s">
        <v>328</v>
      </c>
      <c r="F238" s="1">
        <v>1.81169327227703</v>
      </c>
      <c r="G238" s="1">
        <v>54</v>
      </c>
    </row>
    <row r="239" spans="1:7" ht="13">
      <c r="A239" s="1">
        <v>2015</v>
      </c>
      <c r="B239" s="2" t="s">
        <v>9</v>
      </c>
      <c r="C239" s="7" t="s">
        <v>342</v>
      </c>
      <c r="D239" s="2" t="s">
        <v>6</v>
      </c>
      <c r="E239" s="2" t="s">
        <v>328</v>
      </c>
      <c r="F239" s="1">
        <v>1.67777024334659</v>
      </c>
      <c r="G239" s="1">
        <v>12</v>
      </c>
    </row>
    <row r="240" spans="1:7" ht="13">
      <c r="A240" s="1">
        <v>2015</v>
      </c>
      <c r="B240" s="2" t="s">
        <v>10</v>
      </c>
      <c r="C240" s="7" t="s">
        <v>343</v>
      </c>
      <c r="D240" s="2" t="s">
        <v>6</v>
      </c>
      <c r="E240" s="2" t="s">
        <v>328</v>
      </c>
      <c r="F240" s="1">
        <v>0.55084059224101101</v>
      </c>
      <c r="G240" s="1">
        <v>29</v>
      </c>
    </row>
    <row r="241" spans="1:7" ht="13">
      <c r="A241" s="1">
        <v>2015</v>
      </c>
      <c r="B241" s="2" t="s">
        <v>11</v>
      </c>
      <c r="C241" s="7" t="s">
        <v>344</v>
      </c>
      <c r="D241" s="2" t="s">
        <v>6</v>
      </c>
      <c r="E241" s="2" t="s">
        <v>328</v>
      </c>
      <c r="F241" s="1">
        <v>1.4429045446498501</v>
      </c>
      <c r="G241" s="1">
        <v>52</v>
      </c>
    </row>
    <row r="242" spans="1:7" ht="13">
      <c r="A242" s="1">
        <v>2015</v>
      </c>
      <c r="B242" s="2" t="s">
        <v>12</v>
      </c>
      <c r="C242" s="1" t="s">
        <v>345</v>
      </c>
      <c r="D242" s="2" t="s">
        <v>6</v>
      </c>
      <c r="E242" s="2" t="s">
        <v>328</v>
      </c>
      <c r="F242" s="1">
        <v>4.5244694342294398</v>
      </c>
      <c r="G242" s="1">
        <v>410</v>
      </c>
    </row>
    <row r="243" spans="1:7" ht="13">
      <c r="A243" s="1">
        <v>2015</v>
      </c>
      <c r="B243" s="2" t="s">
        <v>13</v>
      </c>
      <c r="C243" s="1" t="s">
        <v>346</v>
      </c>
      <c r="D243" s="2" t="s">
        <v>6</v>
      </c>
      <c r="E243" s="2" t="s">
        <v>328</v>
      </c>
      <c r="F243" s="1">
        <v>0.90393948125172996</v>
      </c>
      <c r="G243" s="1">
        <v>16</v>
      </c>
    </row>
    <row r="244" spans="1:7" ht="13">
      <c r="A244" s="1">
        <v>2015</v>
      </c>
      <c r="B244" s="2" t="s">
        <v>14</v>
      </c>
      <c r="C244" s="1" t="s">
        <v>347</v>
      </c>
      <c r="D244" s="2" t="s">
        <v>6</v>
      </c>
      <c r="E244" s="2" t="s">
        <v>328</v>
      </c>
      <c r="F244" s="1">
        <v>1.2214020168400801</v>
      </c>
      <c r="G244" s="1">
        <v>72</v>
      </c>
    </row>
    <row r="245" spans="1:7" ht="13">
      <c r="A245" s="1">
        <v>2015</v>
      </c>
      <c r="B245" s="2" t="s">
        <v>15</v>
      </c>
      <c r="C245" s="1" t="s">
        <v>348</v>
      </c>
      <c r="D245" s="2" t="s">
        <v>6</v>
      </c>
      <c r="E245" s="2" t="s">
        <v>328</v>
      </c>
      <c r="F245" s="1">
        <v>0.56107576177957497</v>
      </c>
      <c r="G245" s="1">
        <v>20</v>
      </c>
    </row>
    <row r="246" spans="1:7" ht="13">
      <c r="A246" s="1">
        <v>2015</v>
      </c>
      <c r="B246" s="2" t="s">
        <v>16</v>
      </c>
      <c r="C246" s="1" t="s">
        <v>349</v>
      </c>
      <c r="D246" s="2" t="s">
        <v>6</v>
      </c>
      <c r="E246" s="2" t="s">
        <v>328</v>
      </c>
      <c r="F246" s="1">
        <v>1.2154579863056101</v>
      </c>
      <c r="G246" s="1">
        <v>35</v>
      </c>
    </row>
    <row r="247" spans="1:7" ht="13">
      <c r="A247" s="1">
        <v>2015</v>
      </c>
      <c r="B247" s="2" t="s">
        <v>17</v>
      </c>
      <c r="C247" s="1" t="s">
        <v>350</v>
      </c>
      <c r="D247" s="2" t="s">
        <v>6</v>
      </c>
      <c r="E247" s="2" t="s">
        <v>328</v>
      </c>
      <c r="F247" s="1">
        <v>1.88179997577656</v>
      </c>
      <c r="G247" s="1">
        <v>149</v>
      </c>
    </row>
    <row r="248" spans="1:7" ht="13">
      <c r="A248" s="1">
        <v>2015</v>
      </c>
      <c r="B248" s="2" t="s">
        <v>18</v>
      </c>
      <c r="C248" s="1" t="s">
        <v>351</v>
      </c>
      <c r="D248" s="2" t="s">
        <v>6</v>
      </c>
      <c r="E248" s="2" t="s">
        <v>328</v>
      </c>
      <c r="F248" s="1">
        <v>0.65435984984948803</v>
      </c>
      <c r="G248" s="1">
        <v>107</v>
      </c>
    </row>
    <row r="249" spans="1:7" ht="13">
      <c r="A249" s="1">
        <v>2015</v>
      </c>
      <c r="B249" s="2" t="s">
        <v>19</v>
      </c>
      <c r="C249" s="1" t="s">
        <v>352</v>
      </c>
      <c r="D249" s="2" t="s">
        <v>6</v>
      </c>
      <c r="E249" s="2" t="s">
        <v>328</v>
      </c>
      <c r="F249" s="1">
        <v>1.3625722595860199</v>
      </c>
      <c r="G249" s="1">
        <v>63</v>
      </c>
    </row>
    <row r="250" spans="1:7" ht="13">
      <c r="A250" s="1">
        <v>2015</v>
      </c>
      <c r="B250" s="2" t="s">
        <v>20</v>
      </c>
      <c r="C250" s="1" t="s">
        <v>353</v>
      </c>
      <c r="D250" s="2" t="s">
        <v>6</v>
      </c>
      <c r="E250" s="2" t="s">
        <v>328</v>
      </c>
      <c r="F250" s="1">
        <v>2.71110939639235</v>
      </c>
      <c r="G250" s="1">
        <v>52</v>
      </c>
    </row>
    <row r="251" spans="1:7" ht="13">
      <c r="A251" s="1">
        <v>2015</v>
      </c>
      <c r="B251" s="2" t="s">
        <v>21</v>
      </c>
      <c r="C251" s="1" t="s">
        <v>354</v>
      </c>
      <c r="D251" s="2" t="s">
        <v>6</v>
      </c>
      <c r="E251" s="2" t="s">
        <v>328</v>
      </c>
      <c r="F251" s="1">
        <v>0.92756243338415301</v>
      </c>
      <c r="G251" s="1">
        <v>11</v>
      </c>
    </row>
    <row r="252" spans="1:7" ht="13">
      <c r="A252" s="1">
        <v>2015</v>
      </c>
      <c r="B252" s="2" t="s">
        <v>22</v>
      </c>
      <c r="C252" s="1" t="s">
        <v>355</v>
      </c>
      <c r="D252" s="2" t="s">
        <v>6</v>
      </c>
      <c r="E252" s="2" t="s">
        <v>328</v>
      </c>
      <c r="F252" s="1">
        <v>2.9277620284000698</v>
      </c>
      <c r="G252" s="1">
        <v>151</v>
      </c>
    </row>
    <row r="253" spans="1:7" ht="13">
      <c r="A253" s="1">
        <v>2015</v>
      </c>
      <c r="B253" s="2" t="s">
        <v>23</v>
      </c>
      <c r="C253" s="1" t="s">
        <v>356</v>
      </c>
      <c r="D253" s="2" t="s">
        <v>6</v>
      </c>
      <c r="E253" s="2" t="s">
        <v>328</v>
      </c>
      <c r="F253" s="1">
        <v>0.47438803942913599</v>
      </c>
      <c r="G253" s="1">
        <v>19</v>
      </c>
    </row>
    <row r="254" spans="1:7" ht="13">
      <c r="A254" s="1">
        <v>2015</v>
      </c>
      <c r="B254" s="2" t="s">
        <v>24</v>
      </c>
      <c r="C254" s="1" t="s">
        <v>357</v>
      </c>
      <c r="D254" s="2" t="s">
        <v>6</v>
      </c>
      <c r="E254" s="2" t="s">
        <v>328</v>
      </c>
      <c r="F254" s="1">
        <v>1.3307157246508701</v>
      </c>
      <c r="G254" s="1">
        <v>83</v>
      </c>
    </row>
    <row r="255" spans="1:7" ht="13">
      <c r="A255" s="1">
        <v>2015</v>
      </c>
      <c r="B255" s="2" t="s">
        <v>25</v>
      </c>
      <c r="C255" s="1" t="s">
        <v>358</v>
      </c>
      <c r="D255" s="2" t="s">
        <v>6</v>
      </c>
      <c r="E255" s="2" t="s">
        <v>328</v>
      </c>
      <c r="F255" s="1">
        <v>3.7132383298049398</v>
      </c>
      <c r="G255" s="1">
        <v>76</v>
      </c>
    </row>
    <row r="256" spans="1:7" ht="13">
      <c r="A256" s="1">
        <v>2015</v>
      </c>
      <c r="B256" s="2" t="s">
        <v>26</v>
      </c>
      <c r="C256" s="1" t="s">
        <v>359</v>
      </c>
      <c r="D256" s="2" t="s">
        <v>6</v>
      </c>
      <c r="E256" s="2" t="s">
        <v>328</v>
      </c>
      <c r="F256" s="1">
        <v>0.86371219515111997</v>
      </c>
      <c r="G256" s="1">
        <v>13</v>
      </c>
    </row>
    <row r="257" spans="1:7" ht="13">
      <c r="A257" s="1">
        <v>2015</v>
      </c>
      <c r="B257" s="2" t="s">
        <v>27</v>
      </c>
      <c r="C257" s="1" t="s">
        <v>360</v>
      </c>
      <c r="D257" s="2" t="s">
        <v>6</v>
      </c>
      <c r="E257" s="2" t="s">
        <v>328</v>
      </c>
      <c r="F257" s="1">
        <v>2.9129922000992599</v>
      </c>
      <c r="G257" s="1">
        <v>80</v>
      </c>
    </row>
    <row r="258" spans="1:7" ht="13">
      <c r="A258" s="1">
        <v>2015</v>
      </c>
      <c r="B258" s="2" t="s">
        <v>28</v>
      </c>
      <c r="C258" s="1" t="s">
        <v>361</v>
      </c>
      <c r="D258" s="2" t="s">
        <v>6</v>
      </c>
      <c r="E258" s="2" t="s">
        <v>328</v>
      </c>
      <c r="F258" s="1">
        <v>1.7354100406820201</v>
      </c>
      <c r="G258" s="1">
        <v>52</v>
      </c>
    </row>
    <row r="259" spans="1:7" ht="13">
      <c r="A259" s="1">
        <v>2015</v>
      </c>
      <c r="B259" s="2" t="s">
        <v>29</v>
      </c>
      <c r="C259" s="1" t="s">
        <v>362</v>
      </c>
      <c r="D259" s="2" t="s">
        <v>6</v>
      </c>
      <c r="E259" s="2" t="s">
        <v>328</v>
      </c>
      <c r="F259" s="1">
        <v>1.60471311218061</v>
      </c>
      <c r="G259" s="1">
        <v>46</v>
      </c>
    </row>
    <row r="260" spans="1:7" ht="13">
      <c r="A260" s="1">
        <v>2015</v>
      </c>
      <c r="B260" s="2" t="s">
        <v>30</v>
      </c>
      <c r="C260" s="1" t="s">
        <v>363</v>
      </c>
      <c r="D260" s="2" t="s">
        <v>6</v>
      </c>
      <c r="E260" s="2" t="s">
        <v>328</v>
      </c>
      <c r="F260" s="1">
        <v>1.41071930917905</v>
      </c>
      <c r="G260" s="1">
        <v>34</v>
      </c>
    </row>
    <row r="261" spans="1:7" ht="13">
      <c r="A261" s="1">
        <v>2015</v>
      </c>
      <c r="B261" s="2" t="s">
        <v>31</v>
      </c>
      <c r="C261" s="1" t="s">
        <v>364</v>
      </c>
      <c r="D261" s="2" t="s">
        <v>6</v>
      </c>
      <c r="E261" s="2" t="s">
        <v>328</v>
      </c>
      <c r="F261" s="7">
        <v>0</v>
      </c>
    </row>
    <row r="262" spans="1:7" ht="13">
      <c r="A262" s="1">
        <v>2015</v>
      </c>
      <c r="B262" s="2" t="s">
        <v>32</v>
      </c>
      <c r="C262" s="1" t="s">
        <v>365</v>
      </c>
      <c r="D262" s="2" t="s">
        <v>6</v>
      </c>
      <c r="E262" s="2" t="s">
        <v>328</v>
      </c>
      <c r="F262" s="1">
        <v>1.167763196308</v>
      </c>
      <c r="G262" s="1">
        <v>15</v>
      </c>
    </row>
    <row r="263" spans="1:7" ht="13">
      <c r="A263" s="1">
        <v>2015</v>
      </c>
      <c r="B263" s="2" t="s">
        <v>33</v>
      </c>
      <c r="C263" s="1" t="s">
        <v>366</v>
      </c>
      <c r="D263" s="2" t="s">
        <v>6</v>
      </c>
      <c r="E263" s="2" t="s">
        <v>328</v>
      </c>
      <c r="F263" s="1">
        <v>1.1955625597628801</v>
      </c>
      <c r="G263" s="1">
        <v>98</v>
      </c>
    </row>
    <row r="264" spans="1:7" ht="13">
      <c r="A264" s="1">
        <v>2015</v>
      </c>
      <c r="B264" s="2" t="s">
        <v>34</v>
      </c>
      <c r="C264" s="1" t="s">
        <v>367</v>
      </c>
      <c r="D264" s="2" t="s">
        <v>6</v>
      </c>
      <c r="E264" s="2" t="s">
        <v>328</v>
      </c>
      <c r="F264" s="1">
        <v>2.1276696343717898</v>
      </c>
      <c r="G264" s="1">
        <v>45</v>
      </c>
    </row>
    <row r="265" spans="1:7" ht="13">
      <c r="A265" s="1">
        <v>2015</v>
      </c>
      <c r="B265" s="2" t="s">
        <v>35</v>
      </c>
      <c r="C265" s="1" t="s">
        <v>368</v>
      </c>
      <c r="D265" s="2" t="s">
        <v>6</v>
      </c>
      <c r="E265" s="2" t="s">
        <v>328</v>
      </c>
      <c r="F265" s="1">
        <v>1.1296669365315499</v>
      </c>
      <c r="G265" s="1">
        <v>18</v>
      </c>
    </row>
    <row r="266" spans="1:7" ht="13">
      <c r="A266" s="1">
        <v>2016</v>
      </c>
      <c r="B266" s="2" t="s">
        <v>3</v>
      </c>
      <c r="C266" s="7" t="s">
        <v>336</v>
      </c>
      <c r="D266" s="2" t="s">
        <v>6</v>
      </c>
      <c r="E266" s="2" t="s">
        <v>328</v>
      </c>
      <c r="F266" s="1">
        <v>1.69536073589112</v>
      </c>
      <c r="G266" s="1">
        <v>2069</v>
      </c>
    </row>
    <row r="267" spans="1:7" ht="13">
      <c r="A267" s="1">
        <v>2016</v>
      </c>
      <c r="B267" s="2" t="s">
        <v>4</v>
      </c>
      <c r="C267" s="1" t="s">
        <v>337</v>
      </c>
      <c r="D267" s="2" t="s">
        <v>6</v>
      </c>
      <c r="E267" s="2" t="s">
        <v>328</v>
      </c>
      <c r="F267" s="1">
        <v>2.0818447523757202</v>
      </c>
      <c r="G267" s="1">
        <v>28</v>
      </c>
    </row>
    <row r="268" spans="1:7" ht="13">
      <c r="A268" s="1">
        <v>2016</v>
      </c>
      <c r="B268" s="2" t="s">
        <v>5</v>
      </c>
      <c r="C268" s="1" t="s">
        <v>338</v>
      </c>
      <c r="D268" s="2" t="s">
        <v>6</v>
      </c>
      <c r="E268" s="2" t="s">
        <v>328</v>
      </c>
      <c r="F268" s="1">
        <v>2.2826935071896002</v>
      </c>
      <c r="G268" s="1">
        <v>77</v>
      </c>
    </row>
    <row r="269" spans="1:7" ht="13">
      <c r="A269" s="1">
        <v>2016</v>
      </c>
      <c r="B269" s="2" t="s">
        <v>6</v>
      </c>
      <c r="C269" s="1" t="s">
        <v>339</v>
      </c>
      <c r="D269" s="2" t="s">
        <v>6</v>
      </c>
      <c r="E269" s="2" t="s">
        <v>328</v>
      </c>
      <c r="F269" s="1">
        <v>1.6478061520842699</v>
      </c>
      <c r="G269" s="1">
        <v>12</v>
      </c>
    </row>
    <row r="270" spans="1:7" ht="13">
      <c r="A270" s="1">
        <v>2016</v>
      </c>
      <c r="B270" s="2" t="s">
        <v>7</v>
      </c>
      <c r="C270" s="1" t="s">
        <v>340</v>
      </c>
      <c r="D270" s="2" t="s">
        <v>6</v>
      </c>
      <c r="E270" s="2" t="s">
        <v>328</v>
      </c>
      <c r="F270" s="1">
        <v>0.86502851890898302</v>
      </c>
      <c r="G270" s="1">
        <v>8</v>
      </c>
    </row>
    <row r="271" spans="1:7" ht="13">
      <c r="A271" s="1">
        <v>2016</v>
      </c>
      <c r="B271" s="2" t="s">
        <v>8</v>
      </c>
      <c r="C271" s="7" t="s">
        <v>341</v>
      </c>
      <c r="D271" s="2" t="s">
        <v>6</v>
      </c>
      <c r="E271" s="2" t="s">
        <v>328</v>
      </c>
      <c r="F271" s="1">
        <v>1.7547513202848299</v>
      </c>
      <c r="G271" s="1">
        <v>53</v>
      </c>
    </row>
    <row r="272" spans="1:7" ht="13">
      <c r="A272" s="1">
        <v>2016</v>
      </c>
      <c r="B272" s="2" t="s">
        <v>9</v>
      </c>
      <c r="C272" s="7" t="s">
        <v>342</v>
      </c>
      <c r="D272" s="2" t="s">
        <v>6</v>
      </c>
      <c r="E272" s="2" t="s">
        <v>328</v>
      </c>
      <c r="F272" s="1">
        <v>1.51085618846695</v>
      </c>
      <c r="G272" s="1">
        <v>11</v>
      </c>
    </row>
    <row r="273" spans="1:7" ht="13">
      <c r="A273" s="1">
        <v>2016</v>
      </c>
      <c r="B273" s="2" t="s">
        <v>10</v>
      </c>
      <c r="C273" s="7" t="s">
        <v>343</v>
      </c>
      <c r="D273" s="2" t="s">
        <v>6</v>
      </c>
      <c r="E273" s="2" t="s">
        <v>328</v>
      </c>
      <c r="F273" s="1">
        <v>0.541972803430949</v>
      </c>
      <c r="G273" s="1">
        <v>29</v>
      </c>
    </row>
    <row r="274" spans="1:7" ht="13">
      <c r="A274" s="1">
        <v>2016</v>
      </c>
      <c r="B274" s="2" t="s">
        <v>11</v>
      </c>
      <c r="C274" s="7" t="s">
        <v>344</v>
      </c>
      <c r="D274" s="2" t="s">
        <v>6</v>
      </c>
      <c r="E274" s="2" t="s">
        <v>328</v>
      </c>
      <c r="F274" s="1">
        <v>1.7635595686333301</v>
      </c>
      <c r="G274" s="1">
        <v>64</v>
      </c>
    </row>
    <row r="275" spans="1:7" ht="13">
      <c r="A275" s="1">
        <v>2016</v>
      </c>
      <c r="B275" s="2" t="s">
        <v>12</v>
      </c>
      <c r="C275" s="1" t="s">
        <v>345</v>
      </c>
      <c r="D275" s="2" t="s">
        <v>6</v>
      </c>
      <c r="E275" s="2" t="s">
        <v>328</v>
      </c>
      <c r="F275" s="1">
        <v>5.0245579410487897</v>
      </c>
      <c r="G275" s="1">
        <v>455</v>
      </c>
    </row>
    <row r="276" spans="1:7" ht="13">
      <c r="A276" s="1">
        <v>2016</v>
      </c>
      <c r="B276" s="2" t="s">
        <v>13</v>
      </c>
      <c r="C276" s="1" t="s">
        <v>346</v>
      </c>
      <c r="D276" s="2" t="s">
        <v>6</v>
      </c>
      <c r="E276" s="2" t="s">
        <v>328</v>
      </c>
      <c r="F276" s="1">
        <v>1.00389567293079</v>
      </c>
      <c r="G276" s="1">
        <v>18</v>
      </c>
    </row>
    <row r="277" spans="1:7" ht="13">
      <c r="A277" s="1">
        <v>2016</v>
      </c>
      <c r="B277" s="2" t="s">
        <v>14</v>
      </c>
      <c r="C277" s="1" t="s">
        <v>347</v>
      </c>
      <c r="D277" s="2" t="s">
        <v>6</v>
      </c>
      <c r="E277" s="2" t="s">
        <v>328</v>
      </c>
      <c r="F277" s="1">
        <v>1.3073503595045901</v>
      </c>
      <c r="G277" s="1">
        <v>78</v>
      </c>
    </row>
    <row r="278" spans="1:7" ht="13">
      <c r="A278" s="1">
        <v>2016</v>
      </c>
      <c r="B278" s="2" t="s">
        <v>15</v>
      </c>
      <c r="C278" s="1" t="s">
        <v>348</v>
      </c>
      <c r="D278" s="2" t="s">
        <v>6</v>
      </c>
      <c r="E278" s="2" t="s">
        <v>328</v>
      </c>
      <c r="F278" s="1">
        <v>0.78027182998545597</v>
      </c>
      <c r="G278" s="1">
        <v>28</v>
      </c>
    </row>
    <row r="279" spans="1:7" ht="13">
      <c r="A279" s="1">
        <v>2016</v>
      </c>
      <c r="B279" s="2" t="s">
        <v>16</v>
      </c>
      <c r="C279" s="1" t="s">
        <v>349</v>
      </c>
      <c r="D279" s="2" t="s">
        <v>6</v>
      </c>
      <c r="E279" s="2" t="s">
        <v>328</v>
      </c>
      <c r="F279" s="1">
        <v>1.19891097777699</v>
      </c>
      <c r="G279" s="1">
        <v>35</v>
      </c>
    </row>
    <row r="280" spans="1:7" ht="13">
      <c r="A280" s="1">
        <v>2016</v>
      </c>
      <c r="B280" s="2" t="s">
        <v>17</v>
      </c>
      <c r="C280" s="1" t="s">
        <v>350</v>
      </c>
      <c r="D280" s="2" t="s">
        <v>6</v>
      </c>
      <c r="E280" s="2" t="s">
        <v>328</v>
      </c>
      <c r="F280" s="1">
        <v>2.1477027634316599</v>
      </c>
      <c r="G280" s="1">
        <v>172</v>
      </c>
    </row>
    <row r="281" spans="1:7" ht="13">
      <c r="A281" s="1">
        <v>2016</v>
      </c>
      <c r="B281" s="2" t="s">
        <v>18</v>
      </c>
      <c r="C281" s="1" t="s">
        <v>351</v>
      </c>
      <c r="D281" s="2" t="s">
        <v>6</v>
      </c>
      <c r="E281" s="2" t="s">
        <v>328</v>
      </c>
      <c r="F281" s="1">
        <v>0.67652079609826299</v>
      </c>
      <c r="G281" s="1">
        <v>112</v>
      </c>
    </row>
    <row r="282" spans="1:7" ht="13">
      <c r="A282" s="1">
        <v>2016</v>
      </c>
      <c r="B282" s="2" t="s">
        <v>19</v>
      </c>
      <c r="C282" s="1" t="s">
        <v>352</v>
      </c>
      <c r="D282" s="2" t="s">
        <v>6</v>
      </c>
      <c r="E282" s="2" t="s">
        <v>328</v>
      </c>
      <c r="F282" s="1">
        <v>1.3502637836748801</v>
      </c>
      <c r="G282" s="1">
        <v>63</v>
      </c>
    </row>
    <row r="283" spans="1:7" ht="13">
      <c r="A283" s="1">
        <v>2016</v>
      </c>
      <c r="B283" s="2" t="s">
        <v>20</v>
      </c>
      <c r="C283" s="1" t="s">
        <v>353</v>
      </c>
      <c r="D283" s="2" t="s">
        <v>6</v>
      </c>
      <c r="E283" s="2" t="s">
        <v>328</v>
      </c>
      <c r="F283" s="1">
        <v>2.93381317477703</v>
      </c>
      <c r="G283" s="1">
        <v>57</v>
      </c>
    </row>
    <row r="284" spans="1:7" ht="13">
      <c r="A284" s="1">
        <v>2016</v>
      </c>
      <c r="B284" s="2" t="s">
        <v>21</v>
      </c>
      <c r="C284" s="1" t="s">
        <v>354</v>
      </c>
      <c r="D284" s="2" t="s">
        <v>6</v>
      </c>
      <c r="E284" s="2" t="s">
        <v>328</v>
      </c>
      <c r="F284" s="1">
        <v>0.99589194572388895</v>
      </c>
      <c r="G284" s="1">
        <v>12</v>
      </c>
    </row>
    <row r="285" spans="1:7" ht="13">
      <c r="A285" s="1">
        <v>2016</v>
      </c>
      <c r="B285" s="2" t="s">
        <v>22</v>
      </c>
      <c r="C285" s="1" t="s">
        <v>355</v>
      </c>
      <c r="D285" s="2" t="s">
        <v>6</v>
      </c>
      <c r="E285" s="2" t="s">
        <v>328</v>
      </c>
      <c r="F285" s="1">
        <v>2.96960042884076</v>
      </c>
      <c r="G285" s="1">
        <v>156</v>
      </c>
    </row>
    <row r="286" spans="1:7" ht="13">
      <c r="A286" s="1">
        <v>2016</v>
      </c>
      <c r="B286" s="2" t="s">
        <v>23</v>
      </c>
      <c r="C286" s="1" t="s">
        <v>356</v>
      </c>
      <c r="D286" s="2" t="s">
        <v>6</v>
      </c>
      <c r="E286" s="2" t="s">
        <v>328</v>
      </c>
      <c r="F286" s="1">
        <v>0.64465308614028105</v>
      </c>
      <c r="G286" s="1">
        <v>26</v>
      </c>
    </row>
    <row r="287" spans="1:7" ht="13">
      <c r="A287" s="1">
        <v>2016</v>
      </c>
      <c r="B287" s="2" t="s">
        <v>24</v>
      </c>
      <c r="C287" s="1" t="s">
        <v>357</v>
      </c>
      <c r="D287" s="2" t="s">
        <v>6</v>
      </c>
      <c r="E287" s="2" t="s">
        <v>328</v>
      </c>
      <c r="F287" s="1">
        <v>1.39425509861661</v>
      </c>
      <c r="G287" s="1">
        <v>88</v>
      </c>
    </row>
    <row r="288" spans="1:7" ht="13">
      <c r="A288" s="1">
        <v>2016</v>
      </c>
      <c r="B288" s="2" t="s">
        <v>25</v>
      </c>
      <c r="C288" s="1" t="s">
        <v>358</v>
      </c>
      <c r="D288" s="2" t="s">
        <v>6</v>
      </c>
      <c r="E288" s="2" t="s">
        <v>328</v>
      </c>
      <c r="F288" s="1">
        <v>3.8235891553452599</v>
      </c>
      <c r="G288" s="1">
        <v>80</v>
      </c>
    </row>
    <row r="289" spans="1:7" ht="13">
      <c r="A289" s="1">
        <v>2016</v>
      </c>
      <c r="B289" s="2" t="s">
        <v>26</v>
      </c>
      <c r="C289" s="1" t="s">
        <v>359</v>
      </c>
      <c r="D289" s="2" t="s">
        <v>6</v>
      </c>
      <c r="E289" s="2" t="s">
        <v>328</v>
      </c>
      <c r="F289" s="1">
        <v>0.84169634185820696</v>
      </c>
      <c r="G289" s="1">
        <v>13</v>
      </c>
    </row>
    <row r="290" spans="1:7" ht="13">
      <c r="A290" s="1">
        <v>2016</v>
      </c>
      <c r="B290" s="2" t="s">
        <v>27</v>
      </c>
      <c r="C290" s="1" t="s">
        <v>360</v>
      </c>
      <c r="D290" s="2" t="s">
        <v>6</v>
      </c>
      <c r="E290" s="2" t="s">
        <v>328</v>
      </c>
      <c r="F290" s="1">
        <v>2.9963109275459501</v>
      </c>
      <c r="G290" s="1">
        <v>83</v>
      </c>
    </row>
    <row r="291" spans="1:7" ht="13">
      <c r="A291" s="1">
        <v>2016</v>
      </c>
      <c r="B291" s="2" t="s">
        <v>28</v>
      </c>
      <c r="C291" s="1" t="s">
        <v>361</v>
      </c>
      <c r="D291" s="2" t="s">
        <v>6</v>
      </c>
      <c r="E291" s="2" t="s">
        <v>328</v>
      </c>
      <c r="F291" s="1">
        <v>1.77919938004786</v>
      </c>
      <c r="G291" s="1">
        <v>54</v>
      </c>
    </row>
    <row r="292" spans="1:7" ht="13">
      <c r="A292" s="1">
        <v>2016</v>
      </c>
      <c r="B292" s="2" t="s">
        <v>29</v>
      </c>
      <c r="C292" s="1" t="s">
        <v>362</v>
      </c>
      <c r="D292" s="2" t="s">
        <v>6</v>
      </c>
      <c r="E292" s="2" t="s">
        <v>328</v>
      </c>
      <c r="F292" s="1">
        <v>1.6535462365976601</v>
      </c>
      <c r="G292" s="1">
        <v>48</v>
      </c>
    </row>
    <row r="293" spans="1:7" ht="13">
      <c r="A293" s="1">
        <v>2016</v>
      </c>
      <c r="B293" s="2" t="s">
        <v>30</v>
      </c>
      <c r="C293" s="1" t="s">
        <v>363</v>
      </c>
      <c r="D293" s="2" t="s">
        <v>6</v>
      </c>
      <c r="E293" s="2" t="s">
        <v>328</v>
      </c>
      <c r="F293" s="1">
        <v>1.3921189688492901</v>
      </c>
      <c r="G293" s="1">
        <v>34</v>
      </c>
    </row>
    <row r="294" spans="1:7" ht="13">
      <c r="A294" s="1">
        <v>2016</v>
      </c>
      <c r="B294" s="2" t="s">
        <v>31</v>
      </c>
      <c r="C294" s="1" t="s">
        <v>364</v>
      </c>
      <c r="D294" s="2" t="s">
        <v>6</v>
      </c>
      <c r="E294" s="2" t="s">
        <v>328</v>
      </c>
      <c r="F294" s="7">
        <v>0</v>
      </c>
    </row>
    <row r="295" spans="1:7" ht="13">
      <c r="A295" s="1">
        <v>2016</v>
      </c>
      <c r="B295" s="2" t="s">
        <v>32</v>
      </c>
      <c r="C295" s="1" t="s">
        <v>365</v>
      </c>
      <c r="D295" s="2" t="s">
        <v>6</v>
      </c>
      <c r="E295" s="2" t="s">
        <v>328</v>
      </c>
      <c r="F295" s="1">
        <v>1.07216431683987</v>
      </c>
      <c r="G295" s="1">
        <v>14</v>
      </c>
    </row>
    <row r="296" spans="1:7" ht="13">
      <c r="A296" s="1">
        <v>2016</v>
      </c>
      <c r="B296" s="2" t="s">
        <v>33</v>
      </c>
      <c r="C296" s="1" t="s">
        <v>366</v>
      </c>
      <c r="D296" s="2" t="s">
        <v>6</v>
      </c>
      <c r="E296" s="2" t="s">
        <v>328</v>
      </c>
      <c r="F296" s="1">
        <v>1.13452401226107</v>
      </c>
      <c r="G296" s="1">
        <v>94</v>
      </c>
    </row>
    <row r="297" spans="1:7" ht="13">
      <c r="A297" s="1">
        <v>2016</v>
      </c>
      <c r="B297" s="2" t="s">
        <v>34</v>
      </c>
      <c r="C297" s="1" t="s">
        <v>367</v>
      </c>
      <c r="D297" s="2" t="s">
        <v>6</v>
      </c>
      <c r="E297" s="2" t="s">
        <v>328</v>
      </c>
      <c r="F297" s="1">
        <v>2.1936815437170401</v>
      </c>
      <c r="G297" s="1">
        <v>47</v>
      </c>
    </row>
    <row r="298" spans="1:7" ht="13">
      <c r="A298" s="1">
        <v>2016</v>
      </c>
      <c r="B298" s="2" t="s">
        <v>35</v>
      </c>
      <c r="C298" s="1" t="s">
        <v>368</v>
      </c>
      <c r="D298" s="2" t="s">
        <v>6</v>
      </c>
      <c r="E298" s="2" t="s">
        <v>328</v>
      </c>
      <c r="F298" s="1">
        <v>1.24230932881133</v>
      </c>
      <c r="G298" s="1">
        <v>20</v>
      </c>
    </row>
    <row r="299" spans="1:7" ht="13">
      <c r="A299" s="1">
        <v>2017</v>
      </c>
      <c r="B299" s="2" t="s">
        <v>3</v>
      </c>
      <c r="C299" s="7" t="s">
        <v>336</v>
      </c>
      <c r="D299" s="2" t="s">
        <v>6</v>
      </c>
      <c r="E299" s="2" t="s">
        <v>328</v>
      </c>
      <c r="F299" s="1">
        <v>1.7886666160620699</v>
      </c>
      <c r="G299" s="1">
        <v>2207</v>
      </c>
    </row>
    <row r="300" spans="1:7" ht="13">
      <c r="A300" s="1">
        <v>2017</v>
      </c>
      <c r="B300" s="2" t="s">
        <v>4</v>
      </c>
      <c r="C300" s="1" t="s">
        <v>337</v>
      </c>
      <c r="D300" s="2" t="s">
        <v>6</v>
      </c>
      <c r="E300" s="2" t="s">
        <v>328</v>
      </c>
      <c r="F300" s="1">
        <v>2.1968687297704999</v>
      </c>
      <c r="G300" s="1">
        <v>30</v>
      </c>
    </row>
    <row r="301" spans="1:7" ht="13">
      <c r="A301" s="1">
        <v>2017</v>
      </c>
      <c r="B301" s="2" t="s">
        <v>5</v>
      </c>
      <c r="C301" s="1" t="s">
        <v>338</v>
      </c>
      <c r="D301" s="2" t="s">
        <v>6</v>
      </c>
      <c r="E301" s="2" t="s">
        <v>328</v>
      </c>
      <c r="F301" s="1">
        <v>2.3300864549453002</v>
      </c>
      <c r="G301" s="1">
        <v>80</v>
      </c>
    </row>
    <row r="302" spans="1:7" ht="13">
      <c r="A302" s="1">
        <v>2017</v>
      </c>
      <c r="B302" s="2" t="s">
        <v>6</v>
      </c>
      <c r="C302" s="1" t="s">
        <v>339</v>
      </c>
      <c r="D302" s="2" t="s">
        <v>6</v>
      </c>
      <c r="E302" s="2" t="s">
        <v>328</v>
      </c>
      <c r="F302" s="1">
        <v>1.60932766313553</v>
      </c>
      <c r="G302" s="1">
        <v>12</v>
      </c>
    </row>
    <row r="303" spans="1:7" ht="13">
      <c r="A303" s="1">
        <v>2017</v>
      </c>
      <c r="B303" s="2" t="s">
        <v>7</v>
      </c>
      <c r="C303" s="1" t="s">
        <v>340</v>
      </c>
      <c r="D303" s="2" t="s">
        <v>6</v>
      </c>
      <c r="E303" s="2" t="s">
        <v>328</v>
      </c>
      <c r="F303" s="1">
        <v>0.84929657011580195</v>
      </c>
      <c r="G303" s="1">
        <v>8</v>
      </c>
    </row>
    <row r="304" spans="1:7" ht="13">
      <c r="A304" s="1">
        <v>2017</v>
      </c>
      <c r="B304" s="2" t="s">
        <v>8</v>
      </c>
      <c r="C304" s="7" t="s">
        <v>341</v>
      </c>
      <c r="D304" s="2" t="s">
        <v>6</v>
      </c>
      <c r="E304" s="2" t="s">
        <v>328</v>
      </c>
      <c r="F304" s="1">
        <v>1.7614558236665301</v>
      </c>
      <c r="G304" s="1">
        <v>54</v>
      </c>
    </row>
    <row r="305" spans="1:7" ht="13">
      <c r="A305" s="1">
        <v>2017</v>
      </c>
      <c r="B305" s="2" t="s">
        <v>9</v>
      </c>
      <c r="C305" s="7" t="s">
        <v>342</v>
      </c>
      <c r="D305" s="2" t="s">
        <v>6</v>
      </c>
      <c r="E305" s="2" t="s">
        <v>328</v>
      </c>
      <c r="F305" s="1">
        <v>1.61910325965964</v>
      </c>
      <c r="G305" s="1">
        <v>12</v>
      </c>
    </row>
    <row r="306" spans="1:7" ht="13">
      <c r="A306" s="1">
        <v>2017</v>
      </c>
      <c r="B306" s="2" t="s">
        <v>10</v>
      </c>
      <c r="C306" s="7" t="s">
        <v>343</v>
      </c>
      <c r="D306" s="2" t="s">
        <v>6</v>
      </c>
      <c r="E306" s="2" t="s">
        <v>328</v>
      </c>
      <c r="F306" s="1">
        <v>0.64374374878838203</v>
      </c>
      <c r="G306" s="1">
        <v>35</v>
      </c>
    </row>
    <row r="307" spans="1:7" ht="13">
      <c r="A307" s="1">
        <v>2017</v>
      </c>
      <c r="B307" s="2" t="s">
        <v>11</v>
      </c>
      <c r="C307" s="7" t="s">
        <v>344</v>
      </c>
      <c r="D307" s="2" t="s">
        <v>6</v>
      </c>
      <c r="E307" s="2" t="s">
        <v>328</v>
      </c>
      <c r="F307" s="1">
        <v>1.77126050800296</v>
      </c>
      <c r="G307" s="1">
        <v>65</v>
      </c>
    </row>
    <row r="308" spans="1:7" ht="13">
      <c r="A308" s="1">
        <v>2017</v>
      </c>
      <c r="B308" s="2" t="s">
        <v>12</v>
      </c>
      <c r="C308" s="1" t="s">
        <v>345</v>
      </c>
      <c r="D308" s="2" t="s">
        <v>6</v>
      </c>
      <c r="E308" s="2" t="s">
        <v>328</v>
      </c>
      <c r="F308" s="1">
        <v>5.4792444342862403</v>
      </c>
      <c r="G308" s="1">
        <v>496</v>
      </c>
    </row>
    <row r="309" spans="1:7" ht="13">
      <c r="A309" s="1">
        <v>2017</v>
      </c>
      <c r="B309" s="2" t="s">
        <v>13</v>
      </c>
      <c r="C309" s="1" t="s">
        <v>346</v>
      </c>
      <c r="D309" s="2" t="s">
        <v>6</v>
      </c>
      <c r="E309" s="2" t="s">
        <v>328</v>
      </c>
      <c r="F309" s="1">
        <v>1.04925593947892</v>
      </c>
      <c r="G309" s="1">
        <v>19</v>
      </c>
    </row>
    <row r="310" spans="1:7" ht="13">
      <c r="A310" s="1">
        <v>2017</v>
      </c>
      <c r="B310" s="2" t="s">
        <v>14</v>
      </c>
      <c r="C310" s="1" t="s">
        <v>347</v>
      </c>
      <c r="D310" s="2" t="s">
        <v>6</v>
      </c>
      <c r="E310" s="2" t="s">
        <v>328</v>
      </c>
      <c r="F310" s="1">
        <v>1.3933550895778</v>
      </c>
      <c r="G310" s="1">
        <v>84</v>
      </c>
    </row>
    <row r="311" spans="1:7" ht="13">
      <c r="A311" s="1">
        <v>2017</v>
      </c>
      <c r="B311" s="2" t="s">
        <v>15</v>
      </c>
      <c r="C311" s="1" t="s">
        <v>348</v>
      </c>
      <c r="D311" s="2" t="s">
        <v>6</v>
      </c>
      <c r="E311" s="2" t="s">
        <v>328</v>
      </c>
      <c r="F311" s="1">
        <v>0.80421029045302606</v>
      </c>
      <c r="G311" s="1">
        <v>29</v>
      </c>
    </row>
    <row r="312" spans="1:7" ht="13">
      <c r="A312" s="1">
        <v>2017</v>
      </c>
      <c r="B312" s="2" t="s">
        <v>16</v>
      </c>
      <c r="C312" s="1" t="s">
        <v>349</v>
      </c>
      <c r="D312" s="2" t="s">
        <v>6</v>
      </c>
      <c r="E312" s="2" t="s">
        <v>328</v>
      </c>
      <c r="F312" s="1">
        <v>1.21699904262742</v>
      </c>
      <c r="G312" s="1">
        <v>36</v>
      </c>
    </row>
    <row r="313" spans="1:7" ht="13">
      <c r="A313" s="1">
        <v>2017</v>
      </c>
      <c r="B313" s="2" t="s">
        <v>17</v>
      </c>
      <c r="C313" s="1" t="s">
        <v>350</v>
      </c>
      <c r="D313" s="2" t="s">
        <v>6</v>
      </c>
      <c r="E313" s="2" t="s">
        <v>328</v>
      </c>
      <c r="F313" s="1">
        <v>2.3200593441562498</v>
      </c>
      <c r="G313" s="1">
        <v>188</v>
      </c>
    </row>
    <row r="314" spans="1:7" ht="13">
      <c r="A314" s="1">
        <v>2017</v>
      </c>
      <c r="B314" s="2" t="s">
        <v>18</v>
      </c>
      <c r="C314" s="1" t="s">
        <v>351</v>
      </c>
      <c r="D314" s="2" t="s">
        <v>6</v>
      </c>
      <c r="E314" s="2" t="s">
        <v>328</v>
      </c>
      <c r="F314" s="1">
        <v>0.70995566654993203</v>
      </c>
      <c r="G314" s="1">
        <v>119</v>
      </c>
    </row>
    <row r="315" spans="1:7" ht="13">
      <c r="A315" s="1">
        <v>2017</v>
      </c>
      <c r="B315" s="2" t="s">
        <v>19</v>
      </c>
      <c r="C315" s="1" t="s">
        <v>352</v>
      </c>
      <c r="D315" s="2" t="s">
        <v>6</v>
      </c>
      <c r="E315" s="2" t="s">
        <v>328</v>
      </c>
      <c r="F315" s="1">
        <v>1.36059975237085</v>
      </c>
      <c r="G315" s="1">
        <v>64</v>
      </c>
    </row>
    <row r="316" spans="1:7" ht="13">
      <c r="A316" s="1">
        <v>2017</v>
      </c>
      <c r="B316" s="2" t="s">
        <v>20</v>
      </c>
      <c r="C316" s="1" t="s">
        <v>353</v>
      </c>
      <c r="D316" s="2" t="s">
        <v>6</v>
      </c>
      <c r="E316" s="2" t="s">
        <v>328</v>
      </c>
      <c r="F316" s="1">
        <v>3.0002908756577802</v>
      </c>
      <c r="G316" s="1">
        <v>59</v>
      </c>
    </row>
    <row r="317" spans="1:7" ht="13">
      <c r="A317" s="1">
        <v>2017</v>
      </c>
      <c r="B317" s="2" t="s">
        <v>21</v>
      </c>
      <c r="C317" s="1" t="s">
        <v>354</v>
      </c>
      <c r="D317" s="2" t="s">
        <v>6</v>
      </c>
      <c r="E317" s="2" t="s">
        <v>328</v>
      </c>
      <c r="F317" s="1">
        <v>0.89853497955832895</v>
      </c>
      <c r="G317" s="1">
        <v>11</v>
      </c>
    </row>
    <row r="318" spans="1:7" ht="13">
      <c r="A318" s="1">
        <v>2017</v>
      </c>
      <c r="B318" s="2" t="s">
        <v>22</v>
      </c>
      <c r="C318" s="1" t="s">
        <v>355</v>
      </c>
      <c r="D318" s="2" t="s">
        <v>6</v>
      </c>
      <c r="E318" s="2" t="s">
        <v>328</v>
      </c>
      <c r="F318" s="1">
        <v>3.1302330655328401</v>
      </c>
      <c r="G318" s="1">
        <v>167</v>
      </c>
    </row>
    <row r="319" spans="1:7" ht="13">
      <c r="A319" s="1">
        <v>2017</v>
      </c>
      <c r="B319" s="2" t="s">
        <v>23</v>
      </c>
      <c r="C319" s="1" t="s">
        <v>356</v>
      </c>
      <c r="D319" s="2" t="s">
        <v>6</v>
      </c>
      <c r="E319" s="2" t="s">
        <v>328</v>
      </c>
      <c r="F319" s="1">
        <v>0.640440307637965</v>
      </c>
      <c r="G319" s="1">
        <v>26</v>
      </c>
    </row>
    <row r="320" spans="1:7" ht="13">
      <c r="A320" s="1">
        <v>2017</v>
      </c>
      <c r="B320" s="2" t="s">
        <v>24</v>
      </c>
      <c r="C320" s="1" t="s">
        <v>357</v>
      </c>
      <c r="D320" s="2" t="s">
        <v>6</v>
      </c>
      <c r="E320" s="2" t="s">
        <v>328</v>
      </c>
      <c r="F320" s="1">
        <v>1.4419671692288001</v>
      </c>
      <c r="G320" s="1">
        <v>92</v>
      </c>
    </row>
    <row r="321" spans="1:7" ht="13">
      <c r="A321" s="1">
        <v>2017</v>
      </c>
      <c r="B321" s="2" t="s">
        <v>25</v>
      </c>
      <c r="C321" s="1" t="s">
        <v>358</v>
      </c>
      <c r="D321" s="2" t="s">
        <v>6</v>
      </c>
      <c r="E321" s="2" t="s">
        <v>328</v>
      </c>
      <c r="F321" s="1">
        <v>3.8874203078836902</v>
      </c>
      <c r="G321" s="1">
        <v>83</v>
      </c>
    </row>
    <row r="322" spans="1:7" ht="13">
      <c r="A322" s="1">
        <v>2017</v>
      </c>
      <c r="B322" s="2" t="s">
        <v>26</v>
      </c>
      <c r="C322" s="1" t="s">
        <v>359</v>
      </c>
      <c r="D322" s="2" t="s">
        <v>6</v>
      </c>
      <c r="E322" s="2" t="s">
        <v>328</v>
      </c>
      <c r="F322" s="1">
        <v>0.82007337764252897</v>
      </c>
      <c r="G322" s="1">
        <v>13</v>
      </c>
    </row>
    <row r="323" spans="1:7" ht="13">
      <c r="A323" s="1">
        <v>2017</v>
      </c>
      <c r="B323" s="2" t="s">
        <v>27</v>
      </c>
      <c r="C323" s="1" t="s">
        <v>360</v>
      </c>
      <c r="D323" s="2" t="s">
        <v>6</v>
      </c>
      <c r="E323" s="2" t="s">
        <v>328</v>
      </c>
      <c r="F323" s="1">
        <v>3.1152369101862898</v>
      </c>
      <c r="G323" s="1">
        <v>87</v>
      </c>
    </row>
    <row r="324" spans="1:7" ht="13">
      <c r="A324" s="1">
        <v>2017</v>
      </c>
      <c r="B324" s="2" t="s">
        <v>28</v>
      </c>
      <c r="C324" s="1" t="s">
        <v>361</v>
      </c>
      <c r="D324" s="2" t="s">
        <v>6</v>
      </c>
      <c r="E324" s="2" t="s">
        <v>328</v>
      </c>
      <c r="F324" s="1">
        <v>1.8605604595649601</v>
      </c>
      <c r="G324" s="1">
        <v>57</v>
      </c>
    </row>
    <row r="325" spans="1:7" ht="13">
      <c r="A325" s="1">
        <v>2017</v>
      </c>
      <c r="B325" s="2" t="s">
        <v>29</v>
      </c>
      <c r="C325" s="1" t="s">
        <v>362</v>
      </c>
      <c r="D325" s="2" t="s">
        <v>6</v>
      </c>
      <c r="E325" s="2" t="s">
        <v>328</v>
      </c>
      <c r="F325" s="1">
        <v>1.83526024330113</v>
      </c>
      <c r="G325" s="1">
        <v>54</v>
      </c>
    </row>
    <row r="326" spans="1:7" ht="13">
      <c r="A326" s="1">
        <v>2017</v>
      </c>
      <c r="B326" s="2" t="s">
        <v>30</v>
      </c>
      <c r="C326" s="1" t="s">
        <v>363</v>
      </c>
      <c r="D326" s="2" t="s">
        <v>6</v>
      </c>
      <c r="E326" s="2" t="s">
        <v>328</v>
      </c>
      <c r="F326" s="1">
        <v>1.8606043323767401</v>
      </c>
      <c r="G326" s="1">
        <v>46</v>
      </c>
    </row>
    <row r="327" spans="1:7" ht="13">
      <c r="A327" s="1">
        <v>2017</v>
      </c>
      <c r="B327" s="2" t="s">
        <v>31</v>
      </c>
      <c r="C327" s="1" t="s">
        <v>364</v>
      </c>
      <c r="D327" s="2" t="s">
        <v>6</v>
      </c>
      <c r="E327" s="2" t="s">
        <v>328</v>
      </c>
      <c r="F327" s="7">
        <v>0</v>
      </c>
    </row>
    <row r="328" spans="1:7" ht="13">
      <c r="A328" s="1">
        <v>2017</v>
      </c>
      <c r="B328" s="2" t="s">
        <v>32</v>
      </c>
      <c r="C328" s="1" t="s">
        <v>365</v>
      </c>
      <c r="D328" s="2" t="s">
        <v>6</v>
      </c>
      <c r="E328" s="2" t="s">
        <v>328</v>
      </c>
      <c r="F328" s="1">
        <v>1.1338271276455001</v>
      </c>
      <c r="G328" s="1">
        <v>15</v>
      </c>
    </row>
    <row r="329" spans="1:7" ht="13">
      <c r="A329" s="1">
        <v>2017</v>
      </c>
      <c r="B329" s="2" t="s">
        <v>33</v>
      </c>
      <c r="C329" s="1" t="s">
        <v>366</v>
      </c>
      <c r="D329" s="2" t="s">
        <v>6</v>
      </c>
      <c r="E329" s="2" t="s">
        <v>328</v>
      </c>
      <c r="F329" s="1">
        <v>1.17398000304756</v>
      </c>
      <c r="G329" s="1">
        <v>98</v>
      </c>
    </row>
    <row r="330" spans="1:7" ht="13">
      <c r="A330" s="1">
        <v>2017</v>
      </c>
      <c r="B330" s="2" t="s">
        <v>34</v>
      </c>
      <c r="C330" s="1" t="s">
        <v>367</v>
      </c>
      <c r="D330" s="2" t="s">
        <v>6</v>
      </c>
      <c r="E330" s="2" t="s">
        <v>328</v>
      </c>
      <c r="F330" s="1">
        <v>2.1667633258249599</v>
      </c>
      <c r="G330" s="1">
        <v>47</v>
      </c>
    </row>
    <row r="331" spans="1:7" ht="13">
      <c r="A331" s="1">
        <v>2017</v>
      </c>
      <c r="B331" s="2" t="s">
        <v>35</v>
      </c>
      <c r="C331" s="1" t="s">
        <v>368</v>
      </c>
      <c r="D331" s="2" t="s">
        <v>6</v>
      </c>
      <c r="E331" s="2" t="s">
        <v>328</v>
      </c>
      <c r="F331" s="1">
        <v>1.2936395439735799</v>
      </c>
      <c r="G331" s="1">
        <v>21</v>
      </c>
    </row>
    <row r="332" spans="1:7" ht="13">
      <c r="A332" s="1">
        <v>2018</v>
      </c>
      <c r="B332" s="2" t="s">
        <v>3</v>
      </c>
      <c r="C332" s="7" t="s">
        <v>336</v>
      </c>
      <c r="D332" s="2" t="s">
        <v>6</v>
      </c>
      <c r="E332" s="2" t="s">
        <v>328</v>
      </c>
      <c r="F332" s="1">
        <v>1.8814351940529599</v>
      </c>
      <c r="G332" s="1">
        <v>2346</v>
      </c>
    </row>
    <row r="333" spans="1:7" ht="13">
      <c r="A333" s="1">
        <v>2018</v>
      </c>
      <c r="B333" s="2" t="s">
        <v>4</v>
      </c>
      <c r="C333" s="1" t="s">
        <v>337</v>
      </c>
      <c r="D333" s="2" t="s">
        <v>6</v>
      </c>
      <c r="E333" s="2" t="s">
        <v>328</v>
      </c>
      <c r="F333" s="1">
        <v>2.3811636963453502</v>
      </c>
      <c r="G333" s="1">
        <v>33</v>
      </c>
    </row>
    <row r="334" spans="1:7" ht="13">
      <c r="A334" s="1">
        <v>2018</v>
      </c>
      <c r="B334" s="2" t="s">
        <v>5</v>
      </c>
      <c r="C334" s="1" t="s">
        <v>338</v>
      </c>
      <c r="D334" s="2" t="s">
        <v>6</v>
      </c>
      <c r="E334" s="2" t="s">
        <v>328</v>
      </c>
      <c r="F334" s="1">
        <v>2.4052957740671301</v>
      </c>
      <c r="G334" s="1">
        <v>84</v>
      </c>
    </row>
    <row r="335" spans="1:7" ht="13">
      <c r="A335" s="1">
        <v>2018</v>
      </c>
      <c r="B335" s="2" t="s">
        <v>6</v>
      </c>
      <c r="C335" s="1" t="s">
        <v>339</v>
      </c>
      <c r="D335" s="2" t="s">
        <v>6</v>
      </c>
      <c r="E335" s="2" t="s">
        <v>328</v>
      </c>
      <c r="F335" s="1">
        <v>1.8354156560955499</v>
      </c>
      <c r="G335" s="1">
        <v>14</v>
      </c>
    </row>
    <row r="336" spans="1:7" ht="13">
      <c r="A336" s="1">
        <v>2018</v>
      </c>
      <c r="B336" s="2" t="s">
        <v>7</v>
      </c>
      <c r="C336" s="1" t="s">
        <v>340</v>
      </c>
      <c r="D336" s="2" t="s">
        <v>6</v>
      </c>
      <c r="E336" s="2" t="s">
        <v>328</v>
      </c>
      <c r="F336" s="1">
        <v>0.93862243599637896</v>
      </c>
      <c r="G336" s="1">
        <v>9</v>
      </c>
    </row>
    <row r="337" spans="1:7" ht="13">
      <c r="A337" s="1">
        <v>2018</v>
      </c>
      <c r="B337" s="2" t="s">
        <v>8</v>
      </c>
      <c r="C337" s="7" t="s">
        <v>341</v>
      </c>
      <c r="D337" s="2" t="s">
        <v>6</v>
      </c>
      <c r="E337" s="2" t="s">
        <v>328</v>
      </c>
      <c r="F337" s="1">
        <v>1.7685205907244601</v>
      </c>
      <c r="G337" s="1">
        <v>55</v>
      </c>
    </row>
    <row r="338" spans="1:7" ht="13">
      <c r="A338" s="1">
        <v>2018</v>
      </c>
      <c r="B338" s="2" t="s">
        <v>9</v>
      </c>
      <c r="C338" s="7" t="s">
        <v>342</v>
      </c>
      <c r="D338" s="2" t="s">
        <v>6</v>
      </c>
      <c r="E338" s="2" t="s">
        <v>328</v>
      </c>
      <c r="F338" s="1">
        <v>1.8568673586592399</v>
      </c>
      <c r="G338" s="1">
        <v>14</v>
      </c>
    </row>
    <row r="339" spans="1:7" ht="13">
      <c r="A339" s="1">
        <v>2018</v>
      </c>
      <c r="B339" s="2" t="s">
        <v>10</v>
      </c>
      <c r="C339" s="7" t="s">
        <v>343</v>
      </c>
      <c r="D339" s="2" t="s">
        <v>6</v>
      </c>
      <c r="E339" s="2" t="s">
        <v>328</v>
      </c>
      <c r="F339" s="1">
        <v>0.59764776705211298</v>
      </c>
      <c r="G339" s="1">
        <v>33</v>
      </c>
    </row>
    <row r="340" spans="1:7" ht="13">
      <c r="A340" s="1">
        <v>2018</v>
      </c>
      <c r="B340" s="2" t="s">
        <v>11</v>
      </c>
      <c r="C340" s="7" t="s">
        <v>344</v>
      </c>
      <c r="D340" s="2" t="s">
        <v>6</v>
      </c>
      <c r="E340" s="2" t="s">
        <v>328</v>
      </c>
      <c r="F340" s="1">
        <v>1.99514909156009</v>
      </c>
      <c r="G340" s="1">
        <v>74</v>
      </c>
    </row>
    <row r="341" spans="1:7" ht="13">
      <c r="A341" s="1">
        <v>2018</v>
      </c>
      <c r="B341" s="2" t="s">
        <v>12</v>
      </c>
      <c r="C341" s="1" t="s">
        <v>345</v>
      </c>
      <c r="D341" s="2" t="s">
        <v>6</v>
      </c>
      <c r="E341" s="2" t="s">
        <v>328</v>
      </c>
      <c r="F341" s="1">
        <v>5.9033449966774301</v>
      </c>
      <c r="G341" s="1">
        <v>534</v>
      </c>
    </row>
    <row r="342" spans="1:7" ht="13">
      <c r="A342" s="1">
        <v>2018</v>
      </c>
      <c r="B342" s="2" t="s">
        <v>13</v>
      </c>
      <c r="C342" s="1" t="s">
        <v>346</v>
      </c>
      <c r="D342" s="2" t="s">
        <v>6</v>
      </c>
      <c r="E342" s="2" t="s">
        <v>328</v>
      </c>
      <c r="F342" s="1">
        <v>1.1487512526858901</v>
      </c>
      <c r="G342" s="1">
        <v>21</v>
      </c>
    </row>
    <row r="343" spans="1:7" ht="13">
      <c r="A343" s="1">
        <v>2018</v>
      </c>
      <c r="B343" s="2" t="s">
        <v>14</v>
      </c>
      <c r="C343" s="1" t="s">
        <v>347</v>
      </c>
      <c r="D343" s="2" t="s">
        <v>6</v>
      </c>
      <c r="E343" s="2" t="s">
        <v>328</v>
      </c>
      <c r="F343" s="1">
        <v>1.3632429941217901</v>
      </c>
      <c r="G343" s="1">
        <v>83</v>
      </c>
    </row>
    <row r="344" spans="1:7" ht="13">
      <c r="A344" s="1">
        <v>2018</v>
      </c>
      <c r="B344" s="2" t="s">
        <v>15</v>
      </c>
      <c r="C344" s="1" t="s">
        <v>348</v>
      </c>
      <c r="D344" s="2" t="s">
        <v>6</v>
      </c>
      <c r="E344" s="2" t="s">
        <v>328</v>
      </c>
      <c r="F344" s="1">
        <v>0.85579685039152698</v>
      </c>
      <c r="G344" s="1">
        <v>31</v>
      </c>
    </row>
    <row r="345" spans="1:7" ht="13">
      <c r="A345" s="1">
        <v>2018</v>
      </c>
      <c r="B345" s="2" t="s">
        <v>16</v>
      </c>
      <c r="C345" s="1" t="s">
        <v>349</v>
      </c>
      <c r="D345" s="2" t="s">
        <v>6</v>
      </c>
      <c r="E345" s="2" t="s">
        <v>328</v>
      </c>
      <c r="F345" s="1">
        <v>1.26845815239724</v>
      </c>
      <c r="G345" s="1">
        <v>38</v>
      </c>
    </row>
    <row r="346" spans="1:7" ht="13">
      <c r="A346" s="1">
        <v>2018</v>
      </c>
      <c r="B346" s="2" t="s">
        <v>17</v>
      </c>
      <c r="C346" s="1" t="s">
        <v>350</v>
      </c>
      <c r="D346" s="2" t="s">
        <v>6</v>
      </c>
      <c r="E346" s="2" t="s">
        <v>328</v>
      </c>
      <c r="F346" s="1">
        <v>2.5137327906924498</v>
      </c>
      <c r="G346" s="1">
        <v>206</v>
      </c>
    </row>
    <row r="347" spans="1:7" ht="13">
      <c r="A347" s="1">
        <v>2018</v>
      </c>
      <c r="B347" s="2" t="s">
        <v>18</v>
      </c>
      <c r="C347" s="1" t="s">
        <v>351</v>
      </c>
      <c r="D347" s="2" t="s">
        <v>6</v>
      </c>
      <c r="E347" s="2" t="s">
        <v>328</v>
      </c>
      <c r="F347" s="1">
        <v>0.72521690618576395</v>
      </c>
      <c r="G347" s="1">
        <v>123</v>
      </c>
    </row>
    <row r="348" spans="1:7" ht="13">
      <c r="A348" s="1">
        <v>2018</v>
      </c>
      <c r="B348" s="2" t="s">
        <v>19</v>
      </c>
      <c r="C348" s="1" t="s">
        <v>352</v>
      </c>
      <c r="D348" s="2" t="s">
        <v>6</v>
      </c>
      <c r="E348" s="2" t="s">
        <v>328</v>
      </c>
      <c r="F348" s="1">
        <v>1.3713679057292201</v>
      </c>
      <c r="G348" s="1">
        <v>65</v>
      </c>
    </row>
    <row r="349" spans="1:7" ht="13">
      <c r="A349" s="1">
        <v>2018</v>
      </c>
      <c r="B349" s="2" t="s">
        <v>20</v>
      </c>
      <c r="C349" s="1" t="s">
        <v>353</v>
      </c>
      <c r="D349" s="2" t="s">
        <v>6</v>
      </c>
      <c r="E349" s="2" t="s">
        <v>328</v>
      </c>
      <c r="F349" s="1">
        <v>3.2674777384228202</v>
      </c>
      <c r="G349" s="1">
        <v>65</v>
      </c>
    </row>
    <row r="350" spans="1:7" ht="13">
      <c r="A350" s="1">
        <v>2018</v>
      </c>
      <c r="B350" s="2" t="s">
        <v>21</v>
      </c>
      <c r="C350" s="1" t="s">
        <v>354</v>
      </c>
      <c r="D350" s="2" t="s">
        <v>6</v>
      </c>
      <c r="E350" s="2" t="s">
        <v>328</v>
      </c>
      <c r="F350" s="1">
        <v>0.88488100361594602</v>
      </c>
      <c r="G350" s="1">
        <v>11</v>
      </c>
    </row>
    <row r="351" spans="1:7" ht="13">
      <c r="A351" s="1">
        <v>2018</v>
      </c>
      <c r="B351" s="2" t="s">
        <v>22</v>
      </c>
      <c r="C351" s="1" t="s">
        <v>355</v>
      </c>
      <c r="D351" s="2" t="s">
        <v>6</v>
      </c>
      <c r="E351" s="2" t="s">
        <v>328</v>
      </c>
      <c r="F351" s="1">
        <v>3.2131077066942302</v>
      </c>
      <c r="G351" s="1">
        <v>174</v>
      </c>
    </row>
    <row r="352" spans="1:7" ht="13">
      <c r="A352" s="1">
        <v>2018</v>
      </c>
      <c r="B352" s="2" t="s">
        <v>23</v>
      </c>
      <c r="C352" s="1" t="s">
        <v>356</v>
      </c>
      <c r="D352" s="2" t="s">
        <v>6</v>
      </c>
      <c r="E352" s="2" t="s">
        <v>328</v>
      </c>
      <c r="F352" s="1">
        <v>0.68546253910502597</v>
      </c>
      <c r="G352" s="1">
        <v>28</v>
      </c>
    </row>
    <row r="353" spans="1:7" ht="13">
      <c r="A353" s="1">
        <v>2018</v>
      </c>
      <c r="B353" s="2" t="s">
        <v>24</v>
      </c>
      <c r="C353" s="1" t="s">
        <v>357</v>
      </c>
      <c r="D353" s="2" t="s">
        <v>6</v>
      </c>
      <c r="E353" s="2" t="s">
        <v>328</v>
      </c>
      <c r="F353" s="1">
        <v>1.5512269429505301</v>
      </c>
      <c r="G353" s="1">
        <v>100</v>
      </c>
    </row>
    <row r="354" spans="1:7" ht="13">
      <c r="A354" s="1">
        <v>2018</v>
      </c>
      <c r="B354" s="2" t="s">
        <v>25</v>
      </c>
      <c r="C354" s="1" t="s">
        <v>358</v>
      </c>
      <c r="D354" s="2" t="s">
        <v>6</v>
      </c>
      <c r="E354" s="2" t="s">
        <v>328</v>
      </c>
      <c r="F354" s="1">
        <v>3.9501527468948798</v>
      </c>
      <c r="G354" s="1">
        <v>86</v>
      </c>
    </row>
    <row r="355" spans="1:7" ht="13">
      <c r="A355" s="1">
        <v>2018</v>
      </c>
      <c r="B355" s="2" t="s">
        <v>26</v>
      </c>
      <c r="C355" s="1" t="s">
        <v>359</v>
      </c>
      <c r="D355" s="2" t="s">
        <v>6</v>
      </c>
      <c r="E355" s="2" t="s">
        <v>328</v>
      </c>
      <c r="F355" s="1">
        <v>0.922850327827198</v>
      </c>
      <c r="G355" s="1">
        <v>15</v>
      </c>
    </row>
    <row r="356" spans="1:7" ht="13">
      <c r="A356" s="1">
        <v>2018</v>
      </c>
      <c r="B356" s="2" t="s">
        <v>27</v>
      </c>
      <c r="C356" s="1" t="s">
        <v>360</v>
      </c>
      <c r="D356" s="2" t="s">
        <v>6</v>
      </c>
      <c r="E356" s="2" t="s">
        <v>328</v>
      </c>
      <c r="F356" s="1">
        <v>3.23319546656254</v>
      </c>
      <c r="G356" s="1">
        <v>91</v>
      </c>
    </row>
    <row r="357" spans="1:7" ht="13">
      <c r="A357" s="1">
        <v>2018</v>
      </c>
      <c r="B357" s="2" t="s">
        <v>28</v>
      </c>
      <c r="C357" s="1" t="s">
        <v>361</v>
      </c>
      <c r="D357" s="2" t="s">
        <v>6</v>
      </c>
      <c r="E357" s="2" t="s">
        <v>328</v>
      </c>
      <c r="F357" s="1">
        <v>1.87631463337783</v>
      </c>
      <c r="G357" s="1">
        <v>58</v>
      </c>
    </row>
    <row r="358" spans="1:7" ht="13">
      <c r="A358" s="1">
        <v>2018</v>
      </c>
      <c r="B358" s="2" t="s">
        <v>29</v>
      </c>
      <c r="C358" s="1" t="s">
        <v>362</v>
      </c>
      <c r="D358" s="2" t="s">
        <v>6</v>
      </c>
      <c r="E358" s="2" t="s">
        <v>328</v>
      </c>
      <c r="F358" s="1">
        <v>1.9120176683850201</v>
      </c>
      <c r="G358" s="1">
        <v>57</v>
      </c>
    </row>
    <row r="359" spans="1:7" ht="13">
      <c r="A359" s="1">
        <v>2018</v>
      </c>
      <c r="B359" s="2" t="s">
        <v>30</v>
      </c>
      <c r="C359" s="1" t="s">
        <v>363</v>
      </c>
      <c r="D359" s="2" t="s">
        <v>6</v>
      </c>
      <c r="E359" s="2" t="s">
        <v>328</v>
      </c>
      <c r="F359" s="1">
        <v>1.99884466778202</v>
      </c>
      <c r="G359" s="1">
        <v>50</v>
      </c>
    </row>
    <row r="360" spans="1:7" ht="13">
      <c r="A360" s="1">
        <v>2018</v>
      </c>
      <c r="B360" s="2" t="s">
        <v>31</v>
      </c>
      <c r="C360" s="1" t="s">
        <v>364</v>
      </c>
      <c r="D360" s="2" t="s">
        <v>6</v>
      </c>
      <c r="E360" s="2" t="s">
        <v>328</v>
      </c>
      <c r="F360" s="7">
        <v>0</v>
      </c>
    </row>
    <row r="361" spans="1:7" ht="13">
      <c r="A361" s="1">
        <v>2018</v>
      </c>
      <c r="B361" s="2" t="s">
        <v>32</v>
      </c>
      <c r="C361" s="1" t="s">
        <v>365</v>
      </c>
      <c r="D361" s="2" t="s">
        <v>6</v>
      </c>
      <c r="E361" s="2" t="s">
        <v>328</v>
      </c>
      <c r="F361" s="1">
        <v>1.3435954165481701</v>
      </c>
      <c r="G361" s="1">
        <v>18</v>
      </c>
    </row>
    <row r="362" spans="1:7" ht="13">
      <c r="A362" s="1">
        <v>2018</v>
      </c>
      <c r="B362" s="2" t="s">
        <v>33</v>
      </c>
      <c r="C362" s="1" t="s">
        <v>366</v>
      </c>
      <c r="D362" s="2" t="s">
        <v>6</v>
      </c>
      <c r="E362" s="2" t="s">
        <v>328</v>
      </c>
      <c r="F362" s="1">
        <v>1.2490834106972</v>
      </c>
      <c r="G362" s="1">
        <v>105</v>
      </c>
    </row>
    <row r="363" spans="1:7" ht="13">
      <c r="A363" s="1">
        <v>2018</v>
      </c>
      <c r="B363" s="2" t="s">
        <v>34</v>
      </c>
      <c r="C363" s="1" t="s">
        <v>367</v>
      </c>
      <c r="D363" s="2" t="s">
        <v>6</v>
      </c>
      <c r="E363" s="2" t="s">
        <v>328</v>
      </c>
      <c r="F363" s="1">
        <v>2.2320696478614002</v>
      </c>
      <c r="G363" s="1">
        <v>49</v>
      </c>
    </row>
    <row r="364" spans="1:7" ht="13">
      <c r="A364" s="1">
        <v>2018</v>
      </c>
      <c r="B364" s="2" t="s">
        <v>35</v>
      </c>
      <c r="C364" s="1" t="s">
        <v>368</v>
      </c>
      <c r="D364" s="2" t="s">
        <v>6</v>
      </c>
      <c r="E364" s="2" t="s">
        <v>328</v>
      </c>
      <c r="F364" s="1">
        <v>1.34463067579304</v>
      </c>
      <c r="G364" s="1">
        <v>22</v>
      </c>
    </row>
    <row r="365" spans="1:7" ht="13">
      <c r="A365" s="1">
        <v>2019</v>
      </c>
      <c r="B365" s="2" t="s">
        <v>3</v>
      </c>
      <c r="C365" s="7" t="s">
        <v>336</v>
      </c>
      <c r="D365" s="2" t="s">
        <v>6</v>
      </c>
      <c r="E365" s="2" t="s">
        <v>328</v>
      </c>
      <c r="F365" s="1">
        <v>1.9006008312088001</v>
      </c>
      <c r="G365" s="1">
        <v>2394</v>
      </c>
    </row>
    <row r="366" spans="1:7" ht="13">
      <c r="A366" s="1">
        <v>2019</v>
      </c>
      <c r="B366" s="2" t="s">
        <v>4</v>
      </c>
      <c r="C366" s="1" t="s">
        <v>337</v>
      </c>
      <c r="D366" s="2" t="s">
        <v>6</v>
      </c>
      <c r="E366" s="2" t="s">
        <v>328</v>
      </c>
      <c r="F366" s="1">
        <v>2.5611382836816401</v>
      </c>
      <c r="G366" s="1">
        <v>36</v>
      </c>
    </row>
    <row r="367" spans="1:7" ht="13">
      <c r="A367" s="1">
        <v>2019</v>
      </c>
      <c r="B367" s="2" t="s">
        <v>5</v>
      </c>
      <c r="C367" s="1" t="s">
        <v>338</v>
      </c>
      <c r="D367" s="2" t="s">
        <v>6</v>
      </c>
      <c r="E367" s="2" t="s">
        <v>328</v>
      </c>
      <c r="F367" s="1">
        <v>2.5914916259609999</v>
      </c>
      <c r="G367" s="1">
        <v>92</v>
      </c>
    </row>
    <row r="368" spans="1:7" ht="13">
      <c r="A368" s="1">
        <v>2019</v>
      </c>
      <c r="B368" s="2" t="s">
        <v>6</v>
      </c>
      <c r="C368" s="1" t="s">
        <v>339</v>
      </c>
      <c r="D368" s="2" t="s">
        <v>6</v>
      </c>
      <c r="E368" s="2" t="s">
        <v>328</v>
      </c>
      <c r="F368" s="1">
        <v>1.9237527028725501</v>
      </c>
      <c r="G368" s="1">
        <v>15</v>
      </c>
    </row>
    <row r="369" spans="1:7" ht="13">
      <c r="A369" s="1">
        <v>2019</v>
      </c>
      <c r="B369" s="2" t="s">
        <v>7</v>
      </c>
      <c r="C369" s="1" t="s">
        <v>340</v>
      </c>
      <c r="D369" s="2" t="s">
        <v>6</v>
      </c>
      <c r="E369" s="2" t="s">
        <v>328</v>
      </c>
      <c r="F369" s="1">
        <v>1.0249209529715</v>
      </c>
      <c r="G369" s="1">
        <v>10</v>
      </c>
    </row>
    <row r="370" spans="1:7" ht="13">
      <c r="A370" s="1">
        <v>2019</v>
      </c>
      <c r="B370" s="2" t="s">
        <v>8</v>
      </c>
      <c r="C370" s="7" t="s">
        <v>341</v>
      </c>
      <c r="D370" s="2" t="s">
        <v>6</v>
      </c>
      <c r="E370" s="2" t="s">
        <v>328</v>
      </c>
      <c r="F370" s="1">
        <v>1.7755321523508001</v>
      </c>
      <c r="G370" s="1">
        <v>56</v>
      </c>
    </row>
    <row r="371" spans="1:7" ht="13">
      <c r="A371" s="1">
        <v>2019</v>
      </c>
      <c r="B371" s="2" t="s">
        <v>9</v>
      </c>
      <c r="C371" s="7" t="s">
        <v>342</v>
      </c>
      <c r="D371" s="2" t="s">
        <v>6</v>
      </c>
      <c r="E371" s="2" t="s">
        <v>328</v>
      </c>
      <c r="F371" s="1">
        <v>1.5653637187824101</v>
      </c>
      <c r="G371" s="1">
        <v>12</v>
      </c>
    </row>
    <row r="372" spans="1:7" ht="13">
      <c r="A372" s="1">
        <v>2019</v>
      </c>
      <c r="B372" s="2" t="s">
        <v>10</v>
      </c>
      <c r="C372" s="7" t="s">
        <v>343</v>
      </c>
      <c r="D372" s="2" t="s">
        <v>6</v>
      </c>
      <c r="E372" s="2" t="s">
        <v>328</v>
      </c>
      <c r="F372" s="1">
        <v>0.58865868766572704</v>
      </c>
      <c r="G372" s="1">
        <v>33</v>
      </c>
    </row>
    <row r="373" spans="1:7" ht="13">
      <c r="A373" s="1">
        <v>2019</v>
      </c>
      <c r="B373" s="2" t="s">
        <v>11</v>
      </c>
      <c r="C373" s="7" t="s">
        <v>344</v>
      </c>
      <c r="D373" s="2" t="s">
        <v>6</v>
      </c>
      <c r="E373" s="2" t="s">
        <v>328</v>
      </c>
      <c r="F373" s="1">
        <v>2.0817403349199899</v>
      </c>
      <c r="G373" s="1">
        <v>78</v>
      </c>
    </row>
    <row r="374" spans="1:7" ht="13">
      <c r="A374" s="1">
        <v>2019</v>
      </c>
      <c r="B374" s="2" t="s">
        <v>12</v>
      </c>
      <c r="C374" s="1" t="s">
        <v>345</v>
      </c>
      <c r="D374" s="2" t="s">
        <v>6</v>
      </c>
      <c r="E374" s="2" t="s">
        <v>328</v>
      </c>
      <c r="F374" s="1">
        <v>5.5770979570780304</v>
      </c>
      <c r="G374" s="1">
        <v>504</v>
      </c>
    </row>
    <row r="375" spans="1:7" ht="13">
      <c r="A375" s="1">
        <v>2019</v>
      </c>
      <c r="B375" s="2" t="s">
        <v>13</v>
      </c>
      <c r="C375" s="1" t="s">
        <v>346</v>
      </c>
      <c r="D375" s="2" t="s">
        <v>6</v>
      </c>
      <c r="E375" s="2" t="s">
        <v>328</v>
      </c>
      <c r="F375" s="1">
        <v>1.24679019285676</v>
      </c>
      <c r="G375" s="1">
        <v>23</v>
      </c>
    </row>
    <row r="376" spans="1:7" ht="13">
      <c r="A376" s="1">
        <v>2019</v>
      </c>
      <c r="B376" s="2" t="s">
        <v>14</v>
      </c>
      <c r="C376" s="1" t="s">
        <v>347</v>
      </c>
      <c r="D376" s="2" t="s">
        <v>6</v>
      </c>
      <c r="E376" s="2" t="s">
        <v>328</v>
      </c>
      <c r="F376" s="1">
        <v>1.3830421460128</v>
      </c>
      <c r="G376" s="1">
        <v>85</v>
      </c>
    </row>
    <row r="377" spans="1:7" ht="13">
      <c r="A377" s="1">
        <v>2019</v>
      </c>
      <c r="B377" s="2" t="s">
        <v>15</v>
      </c>
      <c r="C377" s="1" t="s">
        <v>348</v>
      </c>
      <c r="D377" s="2" t="s">
        <v>6</v>
      </c>
      <c r="E377" s="2" t="s">
        <v>328</v>
      </c>
      <c r="F377" s="1">
        <v>0.87984772035579895</v>
      </c>
      <c r="G377" s="1">
        <v>32</v>
      </c>
    </row>
    <row r="378" spans="1:7" ht="13">
      <c r="A378" s="1">
        <v>2019</v>
      </c>
      <c r="B378" s="2" t="s">
        <v>16</v>
      </c>
      <c r="C378" s="1" t="s">
        <v>349</v>
      </c>
      <c r="D378" s="2" t="s">
        <v>6</v>
      </c>
      <c r="E378" s="2" t="s">
        <v>328</v>
      </c>
      <c r="F378" s="1">
        <v>1.45087629630851</v>
      </c>
      <c r="G378" s="1">
        <v>44</v>
      </c>
    </row>
    <row r="379" spans="1:7" ht="13">
      <c r="A379" s="1">
        <v>2019</v>
      </c>
      <c r="B379" s="2" t="s">
        <v>17</v>
      </c>
      <c r="C379" s="1" t="s">
        <v>350</v>
      </c>
      <c r="D379" s="2" t="s">
        <v>6</v>
      </c>
      <c r="E379" s="2" t="s">
        <v>328</v>
      </c>
      <c r="F379" s="1">
        <v>2.70436944004582</v>
      </c>
      <c r="G379" s="1">
        <v>224</v>
      </c>
    </row>
    <row r="380" spans="1:7" ht="13">
      <c r="A380" s="1">
        <v>2019</v>
      </c>
      <c r="B380" s="2" t="s">
        <v>18</v>
      </c>
      <c r="C380" s="1" t="s">
        <v>351</v>
      </c>
      <c r="D380" s="2" t="s">
        <v>6</v>
      </c>
      <c r="E380" s="2" t="s">
        <v>328</v>
      </c>
      <c r="F380" s="1">
        <v>0.70542513320146305</v>
      </c>
      <c r="G380" s="1">
        <v>121</v>
      </c>
    </row>
    <row r="381" spans="1:7" ht="13">
      <c r="A381" s="1">
        <v>2019</v>
      </c>
      <c r="B381" s="2" t="s">
        <v>19</v>
      </c>
      <c r="C381" s="1" t="s">
        <v>352</v>
      </c>
      <c r="D381" s="2" t="s">
        <v>6</v>
      </c>
      <c r="E381" s="2" t="s">
        <v>328</v>
      </c>
      <c r="F381" s="1">
        <v>1.42406826145558</v>
      </c>
      <c r="G381" s="1">
        <v>68</v>
      </c>
    </row>
    <row r="382" spans="1:7" ht="13">
      <c r="A382" s="1">
        <v>2019</v>
      </c>
      <c r="B382" s="2" t="s">
        <v>20</v>
      </c>
      <c r="C382" s="1" t="s">
        <v>353</v>
      </c>
      <c r="D382" s="2" t="s">
        <v>6</v>
      </c>
      <c r="E382" s="2" t="s">
        <v>328</v>
      </c>
      <c r="F382" s="1">
        <v>3.43002354288623</v>
      </c>
      <c r="G382" s="1">
        <v>69</v>
      </c>
    </row>
    <row r="383" spans="1:7" ht="13">
      <c r="A383" s="1">
        <v>2019</v>
      </c>
      <c r="B383" s="2" t="s">
        <v>21</v>
      </c>
      <c r="C383" s="1" t="s">
        <v>354</v>
      </c>
      <c r="D383" s="2" t="s">
        <v>6</v>
      </c>
      <c r="E383" s="2" t="s">
        <v>328</v>
      </c>
      <c r="F383" s="1">
        <v>0.87196052396900603</v>
      </c>
      <c r="G383" s="1">
        <v>11</v>
      </c>
    </row>
    <row r="384" spans="1:7" ht="13">
      <c r="A384" s="1">
        <v>2019</v>
      </c>
      <c r="B384" s="2" t="s">
        <v>22</v>
      </c>
      <c r="C384" s="1" t="s">
        <v>355</v>
      </c>
      <c r="D384" s="2" t="s">
        <v>6</v>
      </c>
      <c r="E384" s="2" t="s">
        <v>328</v>
      </c>
      <c r="F384" s="1">
        <v>3.1305267675509301</v>
      </c>
      <c r="G384" s="1">
        <v>172</v>
      </c>
    </row>
    <row r="385" spans="1:7" ht="13">
      <c r="A385" s="1">
        <v>2019</v>
      </c>
      <c r="B385" s="2" t="s">
        <v>23</v>
      </c>
      <c r="C385" s="1" t="s">
        <v>356</v>
      </c>
      <c r="D385" s="2" t="s">
        <v>6</v>
      </c>
      <c r="E385" s="2" t="s">
        <v>328</v>
      </c>
      <c r="F385" s="1">
        <v>0.75442880126860901</v>
      </c>
      <c r="G385" s="1">
        <v>31</v>
      </c>
    </row>
    <row r="386" spans="1:7" ht="13">
      <c r="A386" s="1">
        <v>2019</v>
      </c>
      <c r="B386" s="2" t="s">
        <v>24</v>
      </c>
      <c r="C386" s="1" t="s">
        <v>357</v>
      </c>
      <c r="D386" s="2" t="s">
        <v>6</v>
      </c>
      <c r="E386" s="2" t="s">
        <v>328</v>
      </c>
      <c r="F386" s="1">
        <v>1.59729320236553</v>
      </c>
      <c r="G386" s="1">
        <v>104</v>
      </c>
    </row>
    <row r="387" spans="1:7" ht="13">
      <c r="A387" s="1">
        <v>2019</v>
      </c>
      <c r="B387" s="2" t="s">
        <v>25</v>
      </c>
      <c r="C387" s="1" t="s">
        <v>358</v>
      </c>
      <c r="D387" s="2" t="s">
        <v>6</v>
      </c>
      <c r="E387" s="2" t="s">
        <v>328</v>
      </c>
      <c r="F387" s="1">
        <v>3.7861066113534498</v>
      </c>
      <c r="G387" s="1">
        <v>84</v>
      </c>
    </row>
    <row r="388" spans="1:7" ht="13">
      <c r="A388" s="1">
        <v>2019</v>
      </c>
      <c r="B388" s="2" t="s">
        <v>26</v>
      </c>
      <c r="C388" s="1" t="s">
        <v>359</v>
      </c>
      <c r="D388" s="2" t="s">
        <v>6</v>
      </c>
      <c r="E388" s="2" t="s">
        <v>328</v>
      </c>
      <c r="F388" s="1">
        <v>0.78079344229606096</v>
      </c>
      <c r="G388" s="1">
        <v>13</v>
      </c>
    </row>
    <row r="389" spans="1:7" ht="13">
      <c r="A389" s="1">
        <v>2019</v>
      </c>
      <c r="B389" s="2" t="s">
        <v>27</v>
      </c>
      <c r="C389" s="1" t="s">
        <v>360</v>
      </c>
      <c r="D389" s="2" t="s">
        <v>6</v>
      </c>
      <c r="E389" s="2" t="s">
        <v>328</v>
      </c>
      <c r="F389" s="1">
        <v>3.2091396296652901</v>
      </c>
      <c r="G389" s="1">
        <v>91</v>
      </c>
    </row>
    <row r="390" spans="1:7" ht="13">
      <c r="A390" s="1">
        <v>2019</v>
      </c>
      <c r="B390" s="2" t="s">
        <v>28</v>
      </c>
      <c r="C390" s="1" t="s">
        <v>361</v>
      </c>
      <c r="D390" s="2" t="s">
        <v>6</v>
      </c>
      <c r="E390" s="2" t="s">
        <v>328</v>
      </c>
      <c r="F390" s="1">
        <v>1.7639880241249399</v>
      </c>
      <c r="G390" s="1">
        <v>55</v>
      </c>
    </row>
    <row r="391" spans="1:7" ht="13">
      <c r="A391" s="1">
        <v>2019</v>
      </c>
      <c r="B391" s="2" t="s">
        <v>29</v>
      </c>
      <c r="C391" s="1" t="s">
        <v>362</v>
      </c>
      <c r="D391" s="2" t="s">
        <v>6</v>
      </c>
      <c r="E391" s="2" t="s">
        <v>328</v>
      </c>
      <c r="F391" s="1">
        <v>1.8880386458324401</v>
      </c>
      <c r="G391" s="1">
        <v>57</v>
      </c>
    </row>
    <row r="392" spans="1:7" ht="13">
      <c r="A392" s="1">
        <v>2019</v>
      </c>
      <c r="B392" s="2" t="s">
        <v>30</v>
      </c>
      <c r="C392" s="1" t="s">
        <v>363</v>
      </c>
      <c r="D392" s="2" t="s">
        <v>6</v>
      </c>
      <c r="E392" s="2" t="s">
        <v>328</v>
      </c>
      <c r="F392" s="1">
        <v>1.8970097593247901</v>
      </c>
      <c r="G392" s="1">
        <v>48</v>
      </c>
    </row>
    <row r="393" spans="1:7" ht="13">
      <c r="A393" s="1">
        <v>2019</v>
      </c>
      <c r="B393" s="2" t="s">
        <v>31</v>
      </c>
      <c r="C393" s="1" t="s">
        <v>364</v>
      </c>
      <c r="D393" s="2" t="s">
        <v>6</v>
      </c>
      <c r="E393" s="2" t="s">
        <v>328</v>
      </c>
      <c r="F393" s="1">
        <v>0.99836794573315601</v>
      </c>
      <c r="G393" s="1">
        <v>36</v>
      </c>
    </row>
    <row r="394" spans="1:7" ht="13">
      <c r="A394" s="1">
        <v>2019</v>
      </c>
      <c r="B394" s="2" t="s">
        <v>32</v>
      </c>
      <c r="C394" s="1" t="s">
        <v>365</v>
      </c>
      <c r="D394" s="2" t="s">
        <v>6</v>
      </c>
      <c r="E394" s="2" t="s">
        <v>328</v>
      </c>
      <c r="F394" s="1">
        <v>1.2536152050250799</v>
      </c>
      <c r="G394" s="1">
        <v>17</v>
      </c>
    </row>
    <row r="395" spans="1:7" ht="13">
      <c r="A395" s="1">
        <v>2019</v>
      </c>
      <c r="B395" s="2" t="s">
        <v>33</v>
      </c>
      <c r="C395" s="1" t="s">
        <v>366</v>
      </c>
      <c r="D395" s="2" t="s">
        <v>6</v>
      </c>
      <c r="E395" s="2" t="s">
        <v>328</v>
      </c>
      <c r="F395" s="1">
        <v>1.2526496198385699</v>
      </c>
      <c r="G395" s="1">
        <v>106</v>
      </c>
    </row>
    <row r="396" spans="1:7" ht="13">
      <c r="A396" s="1">
        <v>2019</v>
      </c>
      <c r="B396" s="2" t="s">
        <v>34</v>
      </c>
      <c r="C396" s="1" t="s">
        <v>367</v>
      </c>
      <c r="D396" s="2" t="s">
        <v>6</v>
      </c>
      <c r="E396" s="2" t="s">
        <v>328</v>
      </c>
      <c r="F396" s="1">
        <v>2.1160638511011398</v>
      </c>
      <c r="G396" s="1">
        <v>47</v>
      </c>
    </row>
    <row r="397" spans="1:7" ht="13">
      <c r="A397" s="1">
        <v>2019</v>
      </c>
      <c r="B397" s="2" t="s">
        <v>35</v>
      </c>
      <c r="C397" s="1" t="s">
        <v>368</v>
      </c>
      <c r="D397" s="2" t="s">
        <v>6</v>
      </c>
      <c r="E397" s="2" t="s">
        <v>328</v>
      </c>
      <c r="F397" s="1">
        <v>1.21319396969805</v>
      </c>
      <c r="G397" s="1">
        <v>20</v>
      </c>
    </row>
    <row r="398" spans="1:7" ht="13">
      <c r="A398" s="1">
        <v>2020</v>
      </c>
      <c r="B398" s="2" t="s">
        <v>3</v>
      </c>
      <c r="C398" s="7" t="s">
        <v>336</v>
      </c>
      <c r="D398" s="2" t="s">
        <v>6</v>
      </c>
      <c r="E398" s="2" t="s">
        <v>328</v>
      </c>
      <c r="F398" s="1">
        <v>1.9144311993759699</v>
      </c>
      <c r="G398" s="1">
        <v>2435</v>
      </c>
    </row>
    <row r="399" spans="1:7" ht="13">
      <c r="A399" s="1">
        <v>2020</v>
      </c>
      <c r="B399" s="2" t="s">
        <v>4</v>
      </c>
      <c r="C399" s="1" t="s">
        <v>337</v>
      </c>
      <c r="D399" s="2" t="s">
        <v>6</v>
      </c>
      <c r="E399" s="2" t="s">
        <v>328</v>
      </c>
      <c r="F399" s="1">
        <v>2.5261296536044702</v>
      </c>
      <c r="G399" s="1">
        <v>36</v>
      </c>
    </row>
    <row r="400" spans="1:7" ht="13">
      <c r="A400" s="1">
        <v>2020</v>
      </c>
      <c r="B400" s="2" t="s">
        <v>5</v>
      </c>
      <c r="C400" s="1" t="s">
        <v>338</v>
      </c>
      <c r="D400" s="2" t="s">
        <v>6</v>
      </c>
      <c r="E400" s="2" t="s">
        <v>328</v>
      </c>
      <c r="F400" s="1">
        <v>2.5783628227805302</v>
      </c>
      <c r="G400" s="1">
        <v>93</v>
      </c>
    </row>
    <row r="401" spans="1:7" ht="13">
      <c r="A401" s="1">
        <v>2020</v>
      </c>
      <c r="B401" s="2" t="s">
        <v>6</v>
      </c>
      <c r="C401" s="1" t="s">
        <v>339</v>
      </c>
      <c r="D401" s="2" t="s">
        <v>6</v>
      </c>
      <c r="E401" s="2" t="s">
        <v>328</v>
      </c>
      <c r="F401" s="1">
        <v>1.88348037036758</v>
      </c>
      <c r="G401" s="1">
        <v>15</v>
      </c>
    </row>
    <row r="402" spans="1:7" ht="13">
      <c r="A402" s="1">
        <v>2020</v>
      </c>
      <c r="B402" s="2" t="s">
        <v>7</v>
      </c>
      <c r="C402" s="1" t="s">
        <v>340</v>
      </c>
      <c r="D402" s="2" t="s">
        <v>6</v>
      </c>
      <c r="E402" s="2" t="s">
        <v>328</v>
      </c>
      <c r="F402" s="1">
        <v>1.1085290222975599</v>
      </c>
      <c r="G402" s="1">
        <v>11</v>
      </c>
    </row>
    <row r="403" spans="1:7" ht="13">
      <c r="A403" s="1">
        <v>2020</v>
      </c>
      <c r="B403" s="2" t="s">
        <v>8</v>
      </c>
      <c r="C403" s="7" t="s">
        <v>341</v>
      </c>
      <c r="D403" s="2" t="s">
        <v>6</v>
      </c>
      <c r="E403" s="2" t="s">
        <v>328</v>
      </c>
      <c r="F403" s="1">
        <v>1.7515391650412799</v>
      </c>
      <c r="G403" s="1">
        <v>56</v>
      </c>
    </row>
    <row r="404" spans="1:7" ht="13">
      <c r="A404" s="1">
        <v>2020</v>
      </c>
      <c r="B404" s="2" t="s">
        <v>9</v>
      </c>
      <c r="C404" s="7" t="s">
        <v>342</v>
      </c>
      <c r="D404" s="2" t="s">
        <v>6</v>
      </c>
      <c r="E404" s="2" t="s">
        <v>328</v>
      </c>
      <c r="F404" s="1">
        <v>1.9255727616179401</v>
      </c>
      <c r="G404" s="1">
        <v>15</v>
      </c>
    </row>
    <row r="405" spans="1:7" ht="13">
      <c r="A405" s="1">
        <v>2020</v>
      </c>
      <c r="B405" s="2" t="s">
        <v>10</v>
      </c>
      <c r="C405" s="7" t="s">
        <v>343</v>
      </c>
      <c r="D405" s="2" t="s">
        <v>6</v>
      </c>
      <c r="E405" s="2" t="s">
        <v>328</v>
      </c>
      <c r="F405" s="1">
        <v>0.56248921163269905</v>
      </c>
      <c r="G405" s="1">
        <v>32</v>
      </c>
    </row>
    <row r="406" spans="1:7" ht="13">
      <c r="A406" s="1">
        <v>2020</v>
      </c>
      <c r="B406" s="2" t="s">
        <v>11</v>
      </c>
      <c r="C406" s="7" t="s">
        <v>344</v>
      </c>
      <c r="D406" s="2" t="s">
        <v>6</v>
      </c>
      <c r="E406" s="2" t="s">
        <v>328</v>
      </c>
      <c r="F406" s="1">
        <v>2.0879144113667101</v>
      </c>
      <c r="G406" s="1">
        <v>79</v>
      </c>
    </row>
    <row r="407" spans="1:7" ht="13">
      <c r="A407" s="1">
        <v>2020</v>
      </c>
      <c r="B407" s="2" t="s">
        <v>12</v>
      </c>
      <c r="C407" s="1" t="s">
        <v>345</v>
      </c>
      <c r="D407" s="2" t="s">
        <v>6</v>
      </c>
      <c r="E407" s="2" t="s">
        <v>328</v>
      </c>
      <c r="F407" s="1">
        <v>5.6729020206721898</v>
      </c>
      <c r="G407" s="1">
        <v>512</v>
      </c>
    </row>
    <row r="408" spans="1:7" ht="13">
      <c r="A408" s="1">
        <v>2020</v>
      </c>
      <c r="B408" s="2" t="s">
        <v>13</v>
      </c>
      <c r="C408" s="1" t="s">
        <v>346</v>
      </c>
      <c r="D408" s="2" t="s">
        <v>6</v>
      </c>
      <c r="E408" s="2" t="s">
        <v>328</v>
      </c>
      <c r="F408" s="1">
        <v>1.3433269695457</v>
      </c>
      <c r="G408" s="1">
        <v>25</v>
      </c>
    </row>
    <row r="409" spans="1:7" ht="13">
      <c r="A409" s="1">
        <v>2020</v>
      </c>
      <c r="B409" s="2" t="s">
        <v>14</v>
      </c>
      <c r="C409" s="1" t="s">
        <v>347</v>
      </c>
      <c r="D409" s="2" t="s">
        <v>6</v>
      </c>
      <c r="E409" s="2" t="s">
        <v>328</v>
      </c>
      <c r="F409" s="1">
        <v>1.41902319925553</v>
      </c>
      <c r="G409" s="1">
        <v>88</v>
      </c>
    </row>
    <row r="410" spans="1:7" ht="13">
      <c r="A410" s="1">
        <v>2020</v>
      </c>
      <c r="B410" s="2" t="s">
        <v>15</v>
      </c>
      <c r="C410" s="1" t="s">
        <v>348</v>
      </c>
      <c r="D410" s="2" t="s">
        <v>6</v>
      </c>
      <c r="E410" s="2" t="s">
        <v>328</v>
      </c>
      <c r="F410" s="1">
        <v>1.0682443814454201</v>
      </c>
      <c r="G410" s="1">
        <v>39</v>
      </c>
    </row>
    <row r="411" spans="1:7" ht="13">
      <c r="A411" s="1">
        <v>2020</v>
      </c>
      <c r="B411" s="2" t="s">
        <v>16</v>
      </c>
      <c r="C411" s="1" t="s">
        <v>349</v>
      </c>
      <c r="D411" s="2" t="s">
        <v>6</v>
      </c>
      <c r="E411" s="2" t="s">
        <v>328</v>
      </c>
      <c r="F411" s="1">
        <v>1.4990080477179899</v>
      </c>
      <c r="G411" s="1">
        <v>46</v>
      </c>
    </row>
    <row r="412" spans="1:7" ht="13">
      <c r="A412" s="1">
        <v>2020</v>
      </c>
      <c r="B412" s="2" t="s">
        <v>17</v>
      </c>
      <c r="C412" s="1" t="s">
        <v>350</v>
      </c>
      <c r="D412" s="2" t="s">
        <v>6</v>
      </c>
      <c r="E412" s="2" t="s">
        <v>328</v>
      </c>
      <c r="F412" s="1">
        <v>2.6886211101925999</v>
      </c>
      <c r="G412" s="1">
        <v>225</v>
      </c>
    </row>
    <row r="413" spans="1:7" ht="13">
      <c r="A413" s="1">
        <v>2020</v>
      </c>
      <c r="B413" s="2" t="s">
        <v>18</v>
      </c>
      <c r="C413" s="1" t="s">
        <v>351</v>
      </c>
      <c r="D413" s="2" t="s">
        <v>6</v>
      </c>
      <c r="E413" s="2" t="s">
        <v>328</v>
      </c>
      <c r="F413" s="1">
        <v>0.68634496505408304</v>
      </c>
      <c r="G413" s="1">
        <v>119</v>
      </c>
    </row>
    <row r="414" spans="1:7" ht="13">
      <c r="A414" s="1">
        <v>2020</v>
      </c>
      <c r="B414" s="2" t="s">
        <v>19</v>
      </c>
      <c r="C414" s="1" t="s">
        <v>352</v>
      </c>
      <c r="D414" s="2" t="s">
        <v>6</v>
      </c>
      <c r="E414" s="2" t="s">
        <v>328</v>
      </c>
      <c r="F414" s="1">
        <v>1.45566733925429</v>
      </c>
      <c r="G414" s="1">
        <v>70</v>
      </c>
    </row>
    <row r="415" spans="1:7" ht="13">
      <c r="A415" s="1">
        <v>2020</v>
      </c>
      <c r="B415" s="2" t="s">
        <v>20</v>
      </c>
      <c r="C415" s="1" t="s">
        <v>353</v>
      </c>
      <c r="D415" s="2" t="s">
        <v>6</v>
      </c>
      <c r="E415" s="2" t="s">
        <v>328</v>
      </c>
      <c r="F415" s="1">
        <v>3.3933764242959801</v>
      </c>
      <c r="G415" s="1">
        <v>69</v>
      </c>
    </row>
    <row r="416" spans="1:7" ht="13">
      <c r="A416" s="1">
        <v>2020</v>
      </c>
      <c r="B416" s="2" t="s">
        <v>21</v>
      </c>
      <c r="C416" s="1" t="s">
        <v>354</v>
      </c>
      <c r="D416" s="2" t="s">
        <v>6</v>
      </c>
      <c r="E416" s="2" t="s">
        <v>328</v>
      </c>
      <c r="F416" s="1">
        <v>0.85959594301972897</v>
      </c>
      <c r="G416" s="1">
        <v>11</v>
      </c>
    </row>
    <row r="417" spans="1:7" ht="13">
      <c r="A417" s="1">
        <v>2020</v>
      </c>
      <c r="B417" s="2" t="s">
        <v>22</v>
      </c>
      <c r="C417" s="1" t="s">
        <v>355</v>
      </c>
      <c r="D417" s="2" t="s">
        <v>6</v>
      </c>
      <c r="E417" s="2" t="s">
        <v>328</v>
      </c>
      <c r="F417" s="1">
        <v>3.05102169743054</v>
      </c>
      <c r="G417" s="1">
        <v>170</v>
      </c>
    </row>
    <row r="418" spans="1:7" ht="13">
      <c r="A418" s="1">
        <v>2020</v>
      </c>
      <c r="B418" s="2" t="s">
        <v>23</v>
      </c>
      <c r="C418" s="1" t="s">
        <v>356</v>
      </c>
      <c r="D418" s="2" t="s">
        <v>6</v>
      </c>
      <c r="E418" s="2" t="s">
        <v>328</v>
      </c>
      <c r="F418" s="1">
        <v>0.77438377201367403</v>
      </c>
      <c r="G418" s="1">
        <v>32</v>
      </c>
    </row>
    <row r="419" spans="1:7" ht="13">
      <c r="A419" s="1">
        <v>2020</v>
      </c>
      <c r="B419" s="2" t="s">
        <v>24</v>
      </c>
      <c r="C419" s="1" t="s">
        <v>357</v>
      </c>
      <c r="D419" s="2" t="s">
        <v>6</v>
      </c>
      <c r="E419" s="2" t="s">
        <v>328</v>
      </c>
      <c r="F419" s="1">
        <v>1.59723924042603</v>
      </c>
      <c r="G419" s="1">
        <v>105</v>
      </c>
    </row>
    <row r="420" spans="1:7" ht="13">
      <c r="A420" s="1">
        <v>2020</v>
      </c>
      <c r="B420" s="2" t="s">
        <v>25</v>
      </c>
      <c r="C420" s="1" t="s">
        <v>358</v>
      </c>
      <c r="D420" s="2" t="s">
        <v>6</v>
      </c>
      <c r="E420" s="2" t="s">
        <v>328</v>
      </c>
      <c r="F420" s="1">
        <v>3.5849099191802001</v>
      </c>
      <c r="G420" s="1">
        <v>81</v>
      </c>
    </row>
    <row r="421" spans="1:7" ht="13">
      <c r="A421" s="1">
        <v>2020</v>
      </c>
      <c r="B421" s="2" t="s">
        <v>26</v>
      </c>
      <c r="C421" s="1" t="s">
        <v>359</v>
      </c>
      <c r="D421" s="2" t="s">
        <v>6</v>
      </c>
      <c r="E421" s="2" t="s">
        <v>328</v>
      </c>
      <c r="F421" s="1">
        <v>0.76290632097229505</v>
      </c>
      <c r="G421" s="1">
        <v>13</v>
      </c>
    </row>
    <row r="422" spans="1:7" ht="13">
      <c r="A422" s="1">
        <v>2020</v>
      </c>
      <c r="B422" s="2" t="s">
        <v>27</v>
      </c>
      <c r="C422" s="1" t="s">
        <v>360</v>
      </c>
      <c r="D422" s="2" t="s">
        <v>6</v>
      </c>
      <c r="E422" s="2" t="s">
        <v>328</v>
      </c>
      <c r="F422" s="1">
        <v>3.2911194742891801</v>
      </c>
      <c r="G422" s="1">
        <v>94</v>
      </c>
    </row>
    <row r="423" spans="1:7" ht="13">
      <c r="A423" s="1">
        <v>2020</v>
      </c>
      <c r="B423" s="2" t="s">
        <v>28</v>
      </c>
      <c r="C423" s="1" t="s">
        <v>361</v>
      </c>
      <c r="D423" s="2" t="s">
        <v>6</v>
      </c>
      <c r="E423" s="2" t="s">
        <v>328</v>
      </c>
      <c r="F423" s="1">
        <v>1.9084090865718</v>
      </c>
      <c r="G423" s="1">
        <v>60</v>
      </c>
    </row>
    <row r="424" spans="1:7" ht="13">
      <c r="A424" s="1">
        <v>2020</v>
      </c>
      <c r="B424" s="2" t="s">
        <v>29</v>
      </c>
      <c r="C424" s="1" t="s">
        <v>362</v>
      </c>
      <c r="D424" s="2" t="s">
        <v>6</v>
      </c>
      <c r="E424" s="2" t="s">
        <v>328</v>
      </c>
      <c r="F424" s="1">
        <v>1.96309576275595</v>
      </c>
      <c r="G424" s="1">
        <v>60</v>
      </c>
    </row>
    <row r="425" spans="1:7" ht="13">
      <c r="A425" s="1">
        <v>2020</v>
      </c>
      <c r="B425" s="2" t="s">
        <v>30</v>
      </c>
      <c r="C425" s="1" t="s">
        <v>363</v>
      </c>
      <c r="D425" s="2" t="s">
        <v>6</v>
      </c>
      <c r="E425" s="2" t="s">
        <v>328</v>
      </c>
      <c r="F425" s="1">
        <v>1.83712230035855</v>
      </c>
      <c r="G425" s="1">
        <v>47</v>
      </c>
    </row>
    <row r="426" spans="1:7" ht="13">
      <c r="A426" s="1">
        <v>2020</v>
      </c>
      <c r="B426" s="2" t="s">
        <v>31</v>
      </c>
      <c r="C426" s="1" t="s">
        <v>364</v>
      </c>
      <c r="D426" s="2" t="s">
        <v>6</v>
      </c>
      <c r="E426" s="2" t="s">
        <v>328</v>
      </c>
      <c r="F426" s="1">
        <v>0.96264047331106795</v>
      </c>
      <c r="G426" s="1">
        <v>35</v>
      </c>
    </row>
    <row r="427" spans="1:7" ht="13">
      <c r="A427" s="1">
        <v>2020</v>
      </c>
      <c r="B427" s="2" t="s">
        <v>32</v>
      </c>
      <c r="C427" s="1" t="s">
        <v>365</v>
      </c>
      <c r="D427" s="2" t="s">
        <v>6</v>
      </c>
      <c r="E427" s="2" t="s">
        <v>328</v>
      </c>
      <c r="F427" s="1">
        <v>1.23896952718008</v>
      </c>
      <c r="G427" s="1">
        <v>17</v>
      </c>
    </row>
    <row r="428" spans="1:7" ht="13">
      <c r="A428" s="1">
        <v>2020</v>
      </c>
      <c r="B428" s="2" t="s">
        <v>33</v>
      </c>
      <c r="C428" s="1" t="s">
        <v>366</v>
      </c>
      <c r="D428" s="2" t="s">
        <v>6</v>
      </c>
      <c r="E428" s="2" t="s">
        <v>328</v>
      </c>
      <c r="F428" s="1">
        <v>1.2566467216083601</v>
      </c>
      <c r="G428" s="1">
        <v>107</v>
      </c>
    </row>
    <row r="429" spans="1:7" ht="13">
      <c r="A429" s="1">
        <v>2020</v>
      </c>
      <c r="B429" s="2" t="s">
        <v>34</v>
      </c>
      <c r="C429" s="1" t="s">
        <v>367</v>
      </c>
      <c r="D429" s="2" t="s">
        <v>6</v>
      </c>
      <c r="E429" s="2" t="s">
        <v>328</v>
      </c>
      <c r="F429" s="1">
        <v>2.1811658554065101</v>
      </c>
      <c r="G429" s="1">
        <v>49</v>
      </c>
    </row>
    <row r="430" spans="1:7" ht="13">
      <c r="A430" s="1">
        <v>2020</v>
      </c>
      <c r="B430" s="2" t="s">
        <v>35</v>
      </c>
      <c r="C430" s="1" t="s">
        <v>368</v>
      </c>
      <c r="D430" s="2" t="s">
        <v>6</v>
      </c>
      <c r="E430" s="2" t="s">
        <v>328</v>
      </c>
      <c r="F430" s="1">
        <v>1.4453103593222201</v>
      </c>
      <c r="G430" s="1">
        <v>24</v>
      </c>
    </row>
    <row r="431" spans="1:7" ht="13">
      <c r="A431" s="1">
        <v>2021</v>
      </c>
      <c r="B431" s="2" t="s">
        <v>3</v>
      </c>
      <c r="C431" s="7" t="s">
        <v>336</v>
      </c>
      <c r="D431" s="2" t="s">
        <v>6</v>
      </c>
      <c r="E431" s="2" t="s">
        <v>328</v>
      </c>
      <c r="F431" s="1">
        <v>1.8864501859929299</v>
      </c>
      <c r="G431" s="1">
        <v>2422</v>
      </c>
    </row>
    <row r="432" spans="1:7" ht="13">
      <c r="A432" s="1">
        <v>2021</v>
      </c>
      <c r="B432" s="2" t="s">
        <v>4</v>
      </c>
      <c r="C432" s="1" t="s">
        <v>337</v>
      </c>
      <c r="D432" s="2" t="s">
        <v>6</v>
      </c>
      <c r="E432" s="2" t="s">
        <v>328</v>
      </c>
      <c r="F432" s="1">
        <v>2.2159713364107598</v>
      </c>
      <c r="G432" s="1">
        <v>32</v>
      </c>
    </row>
    <row r="433" spans="1:7" ht="13">
      <c r="A433" s="1">
        <v>2021</v>
      </c>
      <c r="B433" s="2" t="s">
        <v>5</v>
      </c>
      <c r="C433" s="1" t="s">
        <v>338</v>
      </c>
      <c r="D433" s="2" t="s">
        <v>6</v>
      </c>
      <c r="E433" s="2" t="s">
        <v>328</v>
      </c>
      <c r="F433" s="1">
        <v>2.5664176604482001</v>
      </c>
      <c r="G433" s="1">
        <v>94</v>
      </c>
    </row>
    <row r="434" spans="1:7" ht="13">
      <c r="A434" s="1">
        <v>2021</v>
      </c>
      <c r="B434" s="2" t="s">
        <v>6</v>
      </c>
      <c r="C434" s="1" t="s">
        <v>339</v>
      </c>
      <c r="D434" s="2" t="s">
        <v>6</v>
      </c>
      <c r="E434" s="2" t="s">
        <v>328</v>
      </c>
      <c r="F434" s="1">
        <v>1.8452431476895701</v>
      </c>
      <c r="G434" s="1">
        <v>15</v>
      </c>
    </row>
    <row r="435" spans="1:7" ht="13">
      <c r="A435" s="1">
        <v>2021</v>
      </c>
      <c r="B435" s="2" t="s">
        <v>7</v>
      </c>
      <c r="C435" s="1" t="s">
        <v>340</v>
      </c>
      <c r="D435" s="2" t="s">
        <v>6</v>
      </c>
      <c r="E435" s="2" t="s">
        <v>328</v>
      </c>
      <c r="F435" s="1">
        <v>1.0903828234967601</v>
      </c>
      <c r="G435" s="1">
        <v>11</v>
      </c>
    </row>
    <row r="436" spans="1:7" ht="13">
      <c r="A436" s="1">
        <v>2021</v>
      </c>
      <c r="B436" s="2" t="s">
        <v>8</v>
      </c>
      <c r="C436" s="7" t="s">
        <v>341</v>
      </c>
      <c r="D436" s="2" t="s">
        <v>6</v>
      </c>
      <c r="E436" s="2" t="s">
        <v>328</v>
      </c>
      <c r="F436" s="1">
        <v>1.6665910528133401</v>
      </c>
      <c r="G436" s="1">
        <v>54</v>
      </c>
    </row>
    <row r="437" spans="1:7" ht="13">
      <c r="A437" s="1">
        <v>2021</v>
      </c>
      <c r="B437" s="2" t="s">
        <v>9</v>
      </c>
      <c r="C437" s="7" t="s">
        <v>342</v>
      </c>
      <c r="D437" s="2" t="s">
        <v>6</v>
      </c>
      <c r="E437" s="2" t="s">
        <v>328</v>
      </c>
      <c r="F437" s="1">
        <v>1.8958280408133901</v>
      </c>
      <c r="G437" s="1">
        <v>15</v>
      </c>
    </row>
    <row r="438" spans="1:7" ht="13">
      <c r="A438" s="1">
        <v>2021</v>
      </c>
      <c r="B438" s="2" t="s">
        <v>10</v>
      </c>
      <c r="C438" s="7" t="s">
        <v>343</v>
      </c>
      <c r="D438" s="2" t="s">
        <v>6</v>
      </c>
      <c r="E438" s="2" t="s">
        <v>328</v>
      </c>
      <c r="F438" s="1">
        <v>0.62374049900279505</v>
      </c>
      <c r="G438" s="1">
        <v>36</v>
      </c>
    </row>
    <row r="439" spans="1:7" ht="13">
      <c r="A439" s="1">
        <v>2021</v>
      </c>
      <c r="B439" s="2" t="s">
        <v>11</v>
      </c>
      <c r="C439" s="7" t="s">
        <v>344</v>
      </c>
      <c r="D439" s="2" t="s">
        <v>6</v>
      </c>
      <c r="E439" s="2" t="s">
        <v>328</v>
      </c>
      <c r="F439" s="1">
        <v>2.0423178736852599</v>
      </c>
      <c r="G439" s="1">
        <v>78</v>
      </c>
    </row>
    <row r="440" spans="1:7" ht="13">
      <c r="A440" s="1">
        <v>2021</v>
      </c>
      <c r="B440" s="2" t="s">
        <v>12</v>
      </c>
      <c r="C440" s="1" t="s">
        <v>345</v>
      </c>
      <c r="D440" s="2" t="s">
        <v>6</v>
      </c>
      <c r="E440" s="2" t="s">
        <v>328</v>
      </c>
      <c r="F440" s="1">
        <v>5.5593635161276502</v>
      </c>
      <c r="G440" s="1">
        <v>501</v>
      </c>
    </row>
    <row r="441" spans="1:7" ht="13">
      <c r="A441" s="1">
        <v>2021</v>
      </c>
      <c r="B441" s="2" t="s">
        <v>13</v>
      </c>
      <c r="C441" s="1" t="s">
        <v>346</v>
      </c>
      <c r="D441" s="2" t="s">
        <v>6</v>
      </c>
      <c r="E441" s="2" t="s">
        <v>328</v>
      </c>
      <c r="F441" s="1">
        <v>1.1189103305261101</v>
      </c>
      <c r="G441" s="1">
        <v>21</v>
      </c>
    </row>
    <row r="442" spans="1:7" ht="13">
      <c r="A442" s="1">
        <v>2021</v>
      </c>
      <c r="B442" s="2" t="s">
        <v>14</v>
      </c>
      <c r="C442" s="1" t="s">
        <v>347</v>
      </c>
      <c r="D442" s="2" t="s">
        <v>6</v>
      </c>
      <c r="E442" s="2" t="s">
        <v>328</v>
      </c>
      <c r="F442" s="1">
        <v>1.3109933668531999</v>
      </c>
      <c r="G442" s="1">
        <v>82</v>
      </c>
    </row>
    <row r="443" spans="1:7" ht="13">
      <c r="A443" s="1">
        <v>2021</v>
      </c>
      <c r="B443" s="2" t="s">
        <v>15</v>
      </c>
      <c r="C443" s="1" t="s">
        <v>348</v>
      </c>
      <c r="D443" s="2" t="s">
        <v>6</v>
      </c>
      <c r="E443" s="2" t="s">
        <v>328</v>
      </c>
      <c r="F443" s="1">
        <v>1.06466473298072</v>
      </c>
      <c r="G443" s="1">
        <v>39</v>
      </c>
    </row>
    <row r="444" spans="1:7" ht="13">
      <c r="A444" s="1">
        <v>2021</v>
      </c>
      <c r="B444" s="2" t="s">
        <v>16</v>
      </c>
      <c r="C444" s="1" t="s">
        <v>349</v>
      </c>
      <c r="D444" s="2" t="s">
        <v>6</v>
      </c>
      <c r="E444" s="2" t="s">
        <v>328</v>
      </c>
      <c r="F444" s="1">
        <v>1.61081436330951</v>
      </c>
      <c r="G444" s="1">
        <v>50</v>
      </c>
    </row>
    <row r="445" spans="1:7" ht="13">
      <c r="A445" s="1">
        <v>2021</v>
      </c>
      <c r="B445" s="2" t="s">
        <v>17</v>
      </c>
      <c r="C445" s="1" t="s">
        <v>350</v>
      </c>
      <c r="D445" s="2" t="s">
        <v>6</v>
      </c>
      <c r="E445" s="2" t="s">
        <v>328</v>
      </c>
      <c r="F445" s="1">
        <v>2.6270081524819702</v>
      </c>
      <c r="G445" s="1">
        <v>222</v>
      </c>
    </row>
    <row r="446" spans="1:7" ht="13">
      <c r="A446" s="1">
        <v>2021</v>
      </c>
      <c r="B446" s="2" t="s">
        <v>18</v>
      </c>
      <c r="C446" s="1" t="s">
        <v>351</v>
      </c>
      <c r="D446" s="2" t="s">
        <v>6</v>
      </c>
      <c r="E446" s="2" t="s">
        <v>328</v>
      </c>
      <c r="F446" s="1">
        <v>0.66220466314248205</v>
      </c>
      <c r="G446" s="1">
        <v>116</v>
      </c>
    </row>
    <row r="447" spans="1:7" ht="13">
      <c r="A447" s="1">
        <v>2021</v>
      </c>
      <c r="B447" s="2" t="s">
        <v>19</v>
      </c>
      <c r="C447" s="1" t="s">
        <v>352</v>
      </c>
      <c r="D447" s="2" t="s">
        <v>6</v>
      </c>
      <c r="E447" s="2" t="s">
        <v>328</v>
      </c>
      <c r="F447" s="1">
        <v>1.4044096811742199</v>
      </c>
      <c r="G447" s="1">
        <v>68</v>
      </c>
    </row>
    <row r="448" spans="1:7" ht="13">
      <c r="A448" s="1">
        <v>2021</v>
      </c>
      <c r="B448" s="2" t="s">
        <v>20</v>
      </c>
      <c r="C448" s="1" t="s">
        <v>353</v>
      </c>
      <c r="D448" s="2" t="s">
        <v>6</v>
      </c>
      <c r="E448" s="2" t="s">
        <v>328</v>
      </c>
      <c r="F448" s="1">
        <v>3.45558646656063</v>
      </c>
      <c r="G448" s="1">
        <v>71</v>
      </c>
    </row>
    <row r="449" spans="1:7" ht="13">
      <c r="A449" s="1">
        <v>2021</v>
      </c>
      <c r="B449" s="2" t="s">
        <v>21</v>
      </c>
      <c r="C449" s="1" t="s">
        <v>354</v>
      </c>
      <c r="D449" s="2" t="s">
        <v>6</v>
      </c>
      <c r="E449" s="2" t="s">
        <v>328</v>
      </c>
      <c r="F449" s="1">
        <v>0.84787699308903197</v>
      </c>
      <c r="G449" s="1">
        <v>11</v>
      </c>
    </row>
    <row r="450" spans="1:7" ht="13">
      <c r="A450" s="1">
        <v>2021</v>
      </c>
      <c r="B450" s="2" t="s">
        <v>22</v>
      </c>
      <c r="C450" s="1" t="s">
        <v>355</v>
      </c>
      <c r="D450" s="2" t="s">
        <v>6</v>
      </c>
      <c r="E450" s="2" t="s">
        <v>328</v>
      </c>
      <c r="F450" s="1">
        <v>2.9920554730625599</v>
      </c>
      <c r="G450" s="1">
        <v>169</v>
      </c>
    </row>
    <row r="451" spans="1:7" ht="13">
      <c r="A451" s="1">
        <v>2021</v>
      </c>
      <c r="B451" s="2" t="s">
        <v>23</v>
      </c>
      <c r="C451" s="1" t="s">
        <v>356</v>
      </c>
      <c r="D451" s="2" t="s">
        <v>6</v>
      </c>
      <c r="E451" s="2" t="s">
        <v>328</v>
      </c>
      <c r="F451" s="1">
        <v>0.86647353934223104</v>
      </c>
      <c r="G451" s="1">
        <v>36</v>
      </c>
    </row>
    <row r="452" spans="1:7" ht="13">
      <c r="A452" s="1">
        <v>2021</v>
      </c>
      <c r="B452" s="2" t="s">
        <v>24</v>
      </c>
      <c r="C452" s="1" t="s">
        <v>357</v>
      </c>
      <c r="D452" s="2" t="s">
        <v>6</v>
      </c>
      <c r="E452" s="2" t="s">
        <v>328</v>
      </c>
      <c r="F452" s="1">
        <v>1.6277439920421399</v>
      </c>
      <c r="G452" s="1">
        <v>108</v>
      </c>
    </row>
    <row r="453" spans="1:7" ht="13">
      <c r="A453" s="1">
        <v>2021</v>
      </c>
      <c r="B453" s="2" t="s">
        <v>25</v>
      </c>
      <c r="C453" s="1" t="s">
        <v>358</v>
      </c>
      <c r="D453" s="2" t="s">
        <v>6</v>
      </c>
      <c r="E453" s="2" t="s">
        <v>328</v>
      </c>
      <c r="F453" s="1">
        <v>3.39173347584412</v>
      </c>
      <c r="G453" s="1">
        <v>78</v>
      </c>
    </row>
    <row r="454" spans="1:7" ht="13">
      <c r="A454" s="1">
        <v>2021</v>
      </c>
      <c r="B454" s="2" t="s">
        <v>26</v>
      </c>
      <c r="C454" s="1" t="s">
        <v>359</v>
      </c>
      <c r="D454" s="2" t="s">
        <v>6</v>
      </c>
      <c r="E454" s="2" t="s">
        <v>328</v>
      </c>
      <c r="F454" s="1">
        <v>0.74609433961181304</v>
      </c>
      <c r="G454" s="1">
        <v>13</v>
      </c>
    </row>
    <row r="455" spans="1:7" ht="13">
      <c r="A455" s="1">
        <v>2021</v>
      </c>
      <c r="B455" s="2" t="s">
        <v>27</v>
      </c>
      <c r="C455" s="1" t="s">
        <v>360</v>
      </c>
      <c r="D455" s="2" t="s">
        <v>6</v>
      </c>
      <c r="E455" s="2" t="s">
        <v>328</v>
      </c>
      <c r="F455" s="1">
        <v>3.3727317075375698</v>
      </c>
      <c r="G455" s="1">
        <v>97</v>
      </c>
    </row>
    <row r="456" spans="1:7" ht="13">
      <c r="A456" s="1">
        <v>2021</v>
      </c>
      <c r="B456" s="2" t="s">
        <v>28</v>
      </c>
      <c r="C456" s="1" t="s">
        <v>361</v>
      </c>
      <c r="D456" s="2" t="s">
        <v>6</v>
      </c>
      <c r="E456" s="2" t="s">
        <v>328</v>
      </c>
      <c r="F456" s="1">
        <v>1.8931900062286</v>
      </c>
      <c r="G456" s="1">
        <v>60</v>
      </c>
    </row>
    <row r="457" spans="1:7" ht="13">
      <c r="A457" s="1">
        <v>2021</v>
      </c>
      <c r="B457" s="2" t="s">
        <v>29</v>
      </c>
      <c r="C457" s="1" t="s">
        <v>362</v>
      </c>
      <c r="D457" s="2" t="s">
        <v>6</v>
      </c>
      <c r="E457" s="2" t="s">
        <v>328</v>
      </c>
      <c r="F457" s="1">
        <v>1.9398817706723499</v>
      </c>
      <c r="G457" s="1">
        <v>60</v>
      </c>
    </row>
    <row r="458" spans="1:7" ht="13">
      <c r="A458" s="1">
        <v>2021</v>
      </c>
      <c r="B458" s="2" t="s">
        <v>30</v>
      </c>
      <c r="C458" s="1" t="s">
        <v>363</v>
      </c>
      <c r="D458" s="2" t="s">
        <v>6</v>
      </c>
      <c r="E458" s="2" t="s">
        <v>328</v>
      </c>
      <c r="F458" s="1">
        <v>1.7400618301970301</v>
      </c>
      <c r="G458" s="1">
        <v>45</v>
      </c>
    </row>
    <row r="459" spans="1:7" ht="13">
      <c r="A459" s="1">
        <v>2021</v>
      </c>
      <c r="B459" s="2" t="s">
        <v>31</v>
      </c>
      <c r="C459" s="1" t="s">
        <v>364</v>
      </c>
      <c r="D459" s="2" t="s">
        <v>6</v>
      </c>
      <c r="E459" s="2" t="s">
        <v>328</v>
      </c>
      <c r="F459" s="1">
        <v>0.98219418360974398</v>
      </c>
      <c r="G459" s="1">
        <v>36</v>
      </c>
    </row>
    <row r="460" spans="1:7" ht="13">
      <c r="A460" s="1">
        <v>2021</v>
      </c>
      <c r="B460" s="2" t="s">
        <v>32</v>
      </c>
      <c r="C460" s="1" t="s">
        <v>365</v>
      </c>
      <c r="D460" s="2" t="s">
        <v>6</v>
      </c>
      <c r="E460" s="2" t="s">
        <v>328</v>
      </c>
      <c r="F460" s="1">
        <v>1.1528939078203699</v>
      </c>
      <c r="G460" s="1">
        <v>16</v>
      </c>
    </row>
    <row r="461" spans="1:7" ht="13">
      <c r="A461" s="1">
        <v>2021</v>
      </c>
      <c r="B461" s="2" t="s">
        <v>33</v>
      </c>
      <c r="C461" s="1" t="s">
        <v>366</v>
      </c>
      <c r="D461" s="2" t="s">
        <v>6</v>
      </c>
      <c r="E461" s="2" t="s">
        <v>328</v>
      </c>
      <c r="F461" s="1">
        <v>1.3193397696876401</v>
      </c>
      <c r="G461" s="1">
        <v>113</v>
      </c>
    </row>
    <row r="462" spans="1:7" ht="13">
      <c r="A462" s="1">
        <v>2021</v>
      </c>
      <c r="B462" s="2" t="s">
        <v>34</v>
      </c>
      <c r="C462" s="1" t="s">
        <v>367</v>
      </c>
      <c r="D462" s="2" t="s">
        <v>6</v>
      </c>
      <c r="E462" s="2" t="s">
        <v>328</v>
      </c>
      <c r="F462" s="1">
        <v>2.1130666760580699</v>
      </c>
      <c r="G462" s="1">
        <v>48</v>
      </c>
    </row>
    <row r="463" spans="1:7" ht="13">
      <c r="A463" s="1">
        <v>2021</v>
      </c>
      <c r="B463" s="2" t="s">
        <v>35</v>
      </c>
      <c r="C463" s="1" t="s">
        <v>368</v>
      </c>
      <c r="D463" s="2" t="s">
        <v>6</v>
      </c>
      <c r="E463" s="2" t="s">
        <v>328</v>
      </c>
      <c r="F463" s="1">
        <v>1.6146345693261299</v>
      </c>
      <c r="G463" s="1">
        <v>27</v>
      </c>
    </row>
  </sheetData>
  <autoFilter ref="A1:G463" xr:uid="{00000000-0009-0000-0000-000039000000}">
    <filterColumn colId="0">
      <filters>
        <filter val="2015"/>
        <filter val="2016"/>
        <filter val="2017"/>
        <filter val="2018"/>
        <filter val="2019"/>
        <filter val="2020"/>
        <filter val="2021"/>
      </filters>
    </filterColumn>
  </autoFilter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filterMode="1">
    <outlinePr summaryBelow="0" summaryRight="0"/>
  </sheetPr>
  <dimension ref="A1:G727"/>
  <sheetViews>
    <sheetView workbookViewId="0"/>
  </sheetViews>
  <sheetFormatPr baseColWidth="10" defaultColWidth="12.6640625" defaultRowHeight="15.75" customHeight="1"/>
  <cols>
    <col min="6" max="6" width="16.6640625" customWidth="1"/>
  </cols>
  <sheetData>
    <row r="1" spans="1:7" ht="13">
      <c r="A1" s="1" t="s">
        <v>387</v>
      </c>
      <c r="B1" s="1" t="s">
        <v>1</v>
      </c>
      <c r="C1" s="1" t="s">
        <v>334</v>
      </c>
      <c r="D1" s="1" t="s">
        <v>0</v>
      </c>
      <c r="E1" s="1" t="s">
        <v>37</v>
      </c>
      <c r="F1" s="1" t="s">
        <v>39</v>
      </c>
      <c r="G1" s="1" t="s">
        <v>335</v>
      </c>
    </row>
    <row r="2" spans="1:7" ht="13" hidden="1">
      <c r="A2" s="1" t="s">
        <v>336</v>
      </c>
      <c r="B2" s="2" t="s">
        <v>3</v>
      </c>
      <c r="C2" s="1" t="s">
        <v>336</v>
      </c>
      <c r="D2" s="2" t="s">
        <v>385</v>
      </c>
      <c r="E2" s="2" t="s">
        <v>4</v>
      </c>
      <c r="F2" s="2" t="s">
        <v>7</v>
      </c>
      <c r="G2" s="1">
        <v>19.050201514028</v>
      </c>
    </row>
    <row r="3" spans="1:7" ht="13" hidden="1">
      <c r="A3" s="1" t="s">
        <v>388</v>
      </c>
      <c r="B3" s="2" t="s">
        <v>4</v>
      </c>
      <c r="C3" s="1" t="s">
        <v>337</v>
      </c>
      <c r="D3" s="2" t="s">
        <v>385</v>
      </c>
      <c r="E3" s="2" t="s">
        <v>4</v>
      </c>
      <c r="F3" s="2" t="s">
        <v>7</v>
      </c>
      <c r="G3" s="1">
        <v>13.857060224673299</v>
      </c>
    </row>
    <row r="4" spans="1:7" ht="13" hidden="1">
      <c r="A4" s="1" t="s">
        <v>389</v>
      </c>
      <c r="B4" s="2" t="s">
        <v>5</v>
      </c>
      <c r="C4" s="1" t="s">
        <v>338</v>
      </c>
      <c r="D4" s="2" t="s">
        <v>385</v>
      </c>
      <c r="E4" s="2" t="s">
        <v>4</v>
      </c>
      <c r="F4" s="2" t="s">
        <v>7</v>
      </c>
      <c r="G4" s="1">
        <v>29.6108411471923</v>
      </c>
    </row>
    <row r="5" spans="1:7" ht="13" hidden="1">
      <c r="A5" s="1" t="s">
        <v>390</v>
      </c>
      <c r="B5" s="2" t="s">
        <v>6</v>
      </c>
      <c r="C5" s="1" t="s">
        <v>339</v>
      </c>
      <c r="D5" s="2" t="s">
        <v>385</v>
      </c>
      <c r="E5" s="2" t="s">
        <v>4</v>
      </c>
      <c r="F5" s="2" t="s">
        <v>7</v>
      </c>
      <c r="G5" s="1">
        <v>16.644278939360898</v>
      </c>
    </row>
    <row r="6" spans="1:7" ht="13">
      <c r="A6" s="1" t="s">
        <v>391</v>
      </c>
      <c r="B6" s="2" t="s">
        <v>7</v>
      </c>
      <c r="C6" s="1" t="s">
        <v>340</v>
      </c>
      <c r="D6" s="2" t="s">
        <v>385</v>
      </c>
      <c r="E6" s="2" t="s">
        <v>4</v>
      </c>
      <c r="F6" s="2" t="s">
        <v>7</v>
      </c>
      <c r="G6" s="1">
        <v>10.459052094675901</v>
      </c>
    </row>
    <row r="7" spans="1:7" ht="13" hidden="1">
      <c r="A7" s="1" t="s">
        <v>392</v>
      </c>
      <c r="B7" s="2" t="s">
        <v>8</v>
      </c>
      <c r="C7" s="1" t="s">
        <v>341</v>
      </c>
      <c r="D7" s="2" t="s">
        <v>385</v>
      </c>
      <c r="E7" s="2" t="s">
        <v>4</v>
      </c>
      <c r="F7" s="2" t="s">
        <v>7</v>
      </c>
      <c r="G7" s="1">
        <v>16.592526017642498</v>
      </c>
    </row>
    <row r="8" spans="1:7" ht="13" hidden="1">
      <c r="A8" s="1" t="s">
        <v>393</v>
      </c>
      <c r="B8" s="2" t="s">
        <v>9</v>
      </c>
      <c r="C8" s="1" t="s">
        <v>342</v>
      </c>
      <c r="D8" s="2" t="s">
        <v>385</v>
      </c>
      <c r="E8" s="2" t="s">
        <v>4</v>
      </c>
      <c r="F8" s="2" t="s">
        <v>7</v>
      </c>
      <c r="G8" s="1">
        <v>12.757696218914701</v>
      </c>
    </row>
    <row r="9" spans="1:7" ht="13" hidden="1">
      <c r="A9" s="1" t="s">
        <v>394</v>
      </c>
      <c r="B9" s="2" t="s">
        <v>10</v>
      </c>
      <c r="C9" s="1" t="s">
        <v>343</v>
      </c>
      <c r="D9" s="2" t="s">
        <v>385</v>
      </c>
      <c r="E9" s="2" t="s">
        <v>4</v>
      </c>
      <c r="F9" s="2" t="s">
        <v>7</v>
      </c>
      <c r="G9" s="1">
        <v>32.450439501749997</v>
      </c>
    </row>
    <row r="10" spans="1:7" ht="13" hidden="1">
      <c r="A10" s="1" t="s">
        <v>395</v>
      </c>
      <c r="B10" s="2" t="s">
        <v>11</v>
      </c>
      <c r="C10" s="1" t="s">
        <v>344</v>
      </c>
      <c r="D10" s="2" t="s">
        <v>385</v>
      </c>
      <c r="E10" s="2" t="s">
        <v>4</v>
      </c>
      <c r="F10" s="2" t="s">
        <v>7</v>
      </c>
      <c r="G10" s="1">
        <v>18.8072906871203</v>
      </c>
    </row>
    <row r="11" spans="1:7" ht="13" hidden="1">
      <c r="A11" s="1" t="s">
        <v>396</v>
      </c>
      <c r="B11" s="2" t="s">
        <v>12</v>
      </c>
      <c r="C11" s="1" t="s">
        <v>345</v>
      </c>
      <c r="D11" s="2" t="s">
        <v>385</v>
      </c>
      <c r="E11" s="2" t="s">
        <v>4</v>
      </c>
      <c r="F11" s="2" t="s">
        <v>7</v>
      </c>
      <c r="G11" s="1">
        <v>27.574127808635598</v>
      </c>
    </row>
    <row r="12" spans="1:7" ht="13" hidden="1">
      <c r="A12" s="1" t="s">
        <v>397</v>
      </c>
      <c r="B12" s="2" t="s">
        <v>13</v>
      </c>
      <c r="C12" s="1" t="s">
        <v>346</v>
      </c>
      <c r="D12" s="2" t="s">
        <v>385</v>
      </c>
      <c r="E12" s="2" t="s">
        <v>4</v>
      </c>
      <c r="F12" s="2" t="s">
        <v>7</v>
      </c>
      <c r="G12" s="1">
        <v>11.141627169712301</v>
      </c>
    </row>
    <row r="13" spans="1:7" ht="13" hidden="1">
      <c r="A13" s="1" t="s">
        <v>398</v>
      </c>
      <c r="B13" s="2" t="s">
        <v>14</v>
      </c>
      <c r="C13" s="1" t="s">
        <v>347</v>
      </c>
      <c r="D13" s="2" t="s">
        <v>385</v>
      </c>
      <c r="E13" s="2" t="s">
        <v>4</v>
      </c>
      <c r="F13" s="2" t="s">
        <v>7</v>
      </c>
      <c r="G13" s="1">
        <v>16.655924339985098</v>
      </c>
    </row>
    <row r="14" spans="1:7" ht="13" hidden="1">
      <c r="A14" s="1" t="s">
        <v>399</v>
      </c>
      <c r="B14" s="2" t="s">
        <v>15</v>
      </c>
      <c r="C14" s="1" t="s">
        <v>348</v>
      </c>
      <c r="D14" s="2" t="s">
        <v>385</v>
      </c>
      <c r="E14" s="2" t="s">
        <v>4</v>
      </c>
      <c r="F14" s="2" t="s">
        <v>7</v>
      </c>
      <c r="G14" s="1">
        <v>18.709776387684499</v>
      </c>
    </row>
    <row r="15" spans="1:7" ht="13" hidden="1">
      <c r="A15" s="1" t="s">
        <v>400</v>
      </c>
      <c r="B15" s="2" t="s">
        <v>16</v>
      </c>
      <c r="C15" s="1" t="s">
        <v>349</v>
      </c>
      <c r="D15" s="2" t="s">
        <v>385</v>
      </c>
      <c r="E15" s="2" t="s">
        <v>4</v>
      </c>
      <c r="F15" s="2" t="s">
        <v>7</v>
      </c>
      <c r="G15" s="1">
        <v>11.1580169249035</v>
      </c>
    </row>
    <row r="16" spans="1:7" ht="13" hidden="1">
      <c r="A16" s="1" t="s">
        <v>401</v>
      </c>
      <c r="B16" s="2" t="s">
        <v>17</v>
      </c>
      <c r="C16" s="1" t="s">
        <v>350</v>
      </c>
      <c r="D16" s="2" t="s">
        <v>385</v>
      </c>
      <c r="E16" s="2" t="s">
        <v>4</v>
      </c>
      <c r="F16" s="2" t="s">
        <v>7</v>
      </c>
      <c r="G16" s="1">
        <v>19.028883743403401</v>
      </c>
    </row>
    <row r="17" spans="1:7" ht="13" hidden="1">
      <c r="A17" s="1" t="s">
        <v>402</v>
      </c>
      <c r="B17" s="2" t="s">
        <v>18</v>
      </c>
      <c r="C17" s="1" t="s">
        <v>351</v>
      </c>
      <c r="D17" s="2" t="s">
        <v>385</v>
      </c>
      <c r="E17" s="2" t="s">
        <v>4</v>
      </c>
      <c r="F17" s="2" t="s">
        <v>7</v>
      </c>
      <c r="G17" s="1">
        <v>12.607502560327999</v>
      </c>
    </row>
    <row r="18" spans="1:7" ht="13" hidden="1">
      <c r="A18" s="1" t="s">
        <v>403</v>
      </c>
      <c r="B18" s="2" t="s">
        <v>19</v>
      </c>
      <c r="C18" s="1" t="s">
        <v>352</v>
      </c>
      <c r="D18" s="2" t="s">
        <v>385</v>
      </c>
      <c r="E18" s="2" t="s">
        <v>4</v>
      </c>
      <c r="F18" s="2" t="s">
        <v>7</v>
      </c>
      <c r="G18" s="1">
        <v>13.481521022870799</v>
      </c>
    </row>
    <row r="19" spans="1:7" ht="13" hidden="1">
      <c r="A19" s="1" t="s">
        <v>404</v>
      </c>
      <c r="B19" s="2" t="s">
        <v>20</v>
      </c>
      <c r="C19" s="1" t="s">
        <v>353</v>
      </c>
      <c r="D19" s="2" t="s">
        <v>385</v>
      </c>
      <c r="E19" s="2" t="s">
        <v>4</v>
      </c>
      <c r="F19" s="2" t="s">
        <v>7</v>
      </c>
      <c r="G19" s="1">
        <v>19.067911839701601</v>
      </c>
    </row>
    <row r="20" spans="1:7" ht="13" hidden="1">
      <c r="A20" s="1" t="s">
        <v>405</v>
      </c>
      <c r="B20" s="2" t="s">
        <v>21</v>
      </c>
      <c r="C20" s="1" t="s">
        <v>354</v>
      </c>
      <c r="D20" s="2" t="s">
        <v>385</v>
      </c>
      <c r="E20" s="2" t="s">
        <v>4</v>
      </c>
      <c r="F20" s="2" t="s">
        <v>7</v>
      </c>
      <c r="G20" s="1">
        <v>17.859813375709098</v>
      </c>
    </row>
    <row r="21" spans="1:7" ht="13" hidden="1">
      <c r="A21" s="1" t="s">
        <v>406</v>
      </c>
      <c r="B21" s="2" t="s">
        <v>22</v>
      </c>
      <c r="C21" s="1" t="s">
        <v>355</v>
      </c>
      <c r="D21" s="2" t="s">
        <v>385</v>
      </c>
      <c r="E21" s="2" t="s">
        <v>4</v>
      </c>
      <c r="F21" s="2" t="s">
        <v>7</v>
      </c>
      <c r="G21" s="1">
        <v>16.227488585496101</v>
      </c>
    </row>
    <row r="22" spans="1:7" ht="13" hidden="1">
      <c r="A22" s="1" t="s">
        <v>407</v>
      </c>
      <c r="B22" s="2" t="s">
        <v>23</v>
      </c>
      <c r="C22" s="1" t="s">
        <v>356</v>
      </c>
      <c r="D22" s="2" t="s">
        <v>385</v>
      </c>
      <c r="E22" s="2" t="s">
        <v>4</v>
      </c>
      <c r="F22" s="2" t="s">
        <v>7</v>
      </c>
      <c r="G22" s="1">
        <v>28.340674972289801</v>
      </c>
    </row>
    <row r="23" spans="1:7" ht="13" hidden="1">
      <c r="A23" s="1" t="s">
        <v>408</v>
      </c>
      <c r="B23" s="2" t="s">
        <v>24</v>
      </c>
      <c r="C23" s="1" t="s">
        <v>357</v>
      </c>
      <c r="D23" s="2" t="s">
        <v>385</v>
      </c>
      <c r="E23" s="2" t="s">
        <v>4</v>
      </c>
      <c r="F23" s="2" t="s">
        <v>7</v>
      </c>
      <c r="G23" s="1">
        <v>22.385992519963899</v>
      </c>
    </row>
    <row r="24" spans="1:7" ht="13" hidden="1">
      <c r="A24" s="1" t="s">
        <v>409</v>
      </c>
      <c r="B24" s="2" t="s">
        <v>25</v>
      </c>
      <c r="C24" s="1" t="s">
        <v>358</v>
      </c>
      <c r="D24" s="2" t="s">
        <v>385</v>
      </c>
      <c r="E24" s="2" t="s">
        <v>4</v>
      </c>
      <c r="F24" s="2" t="s">
        <v>7</v>
      </c>
      <c r="G24" s="1">
        <v>17.1410674582125</v>
      </c>
    </row>
    <row r="25" spans="1:7" ht="13" hidden="1">
      <c r="A25" s="1" t="s">
        <v>410</v>
      </c>
      <c r="B25" s="2" t="s">
        <v>26</v>
      </c>
      <c r="C25" s="1" t="s">
        <v>359</v>
      </c>
      <c r="D25" s="2" t="s">
        <v>385</v>
      </c>
      <c r="E25" s="2" t="s">
        <v>4</v>
      </c>
      <c r="F25" s="2" t="s">
        <v>7</v>
      </c>
      <c r="G25" s="1">
        <v>15.386704077476599</v>
      </c>
    </row>
    <row r="26" spans="1:7" ht="13" hidden="1">
      <c r="A26" s="1" t="s">
        <v>411</v>
      </c>
      <c r="B26" s="2" t="s">
        <v>27</v>
      </c>
      <c r="C26" s="1" t="s">
        <v>360</v>
      </c>
      <c r="D26" s="2" t="s">
        <v>385</v>
      </c>
      <c r="E26" s="2" t="s">
        <v>4</v>
      </c>
      <c r="F26" s="2" t="s">
        <v>7</v>
      </c>
      <c r="G26" s="1">
        <v>16.6852153510862</v>
      </c>
    </row>
    <row r="27" spans="1:7" ht="13" hidden="1">
      <c r="A27" s="1" t="s">
        <v>412</v>
      </c>
      <c r="B27" s="2" t="s">
        <v>28</v>
      </c>
      <c r="C27" s="1" t="s">
        <v>361</v>
      </c>
      <c r="D27" s="2" t="s">
        <v>385</v>
      </c>
      <c r="E27" s="2" t="s">
        <v>4</v>
      </c>
      <c r="F27" s="2" t="s">
        <v>7</v>
      </c>
      <c r="G27" s="1">
        <v>13.3087356583695</v>
      </c>
    </row>
    <row r="28" spans="1:7" ht="13" hidden="1">
      <c r="A28" s="1" t="s">
        <v>413</v>
      </c>
      <c r="B28" s="2" t="s">
        <v>29</v>
      </c>
      <c r="C28" s="1" t="s">
        <v>362</v>
      </c>
      <c r="D28" s="2" t="s">
        <v>385</v>
      </c>
      <c r="E28" s="2" t="s">
        <v>4</v>
      </c>
      <c r="F28" s="2" t="s">
        <v>7</v>
      </c>
      <c r="G28" s="1">
        <v>16.4939729767767</v>
      </c>
    </row>
    <row r="29" spans="1:7" ht="13" hidden="1">
      <c r="A29" s="1" t="s">
        <v>414</v>
      </c>
      <c r="B29" s="2" t="s">
        <v>30</v>
      </c>
      <c r="C29" s="1" t="s">
        <v>363</v>
      </c>
      <c r="D29" s="2" t="s">
        <v>385</v>
      </c>
      <c r="E29" s="2" t="s">
        <v>4</v>
      </c>
      <c r="F29" s="2" t="s">
        <v>7</v>
      </c>
      <c r="G29" s="1">
        <v>17.549990049782402</v>
      </c>
    </row>
    <row r="30" spans="1:7" ht="13" hidden="1">
      <c r="A30" s="1" t="s">
        <v>415</v>
      </c>
      <c r="B30" s="2" t="s">
        <v>31</v>
      </c>
      <c r="C30" s="1" t="s">
        <v>364</v>
      </c>
      <c r="D30" s="2" t="s">
        <v>385</v>
      </c>
      <c r="E30" s="2" t="s">
        <v>4</v>
      </c>
      <c r="F30" s="2" t="s">
        <v>7</v>
      </c>
      <c r="G30" s="1">
        <v>15.7638012621141</v>
      </c>
    </row>
    <row r="31" spans="1:7" ht="13" hidden="1">
      <c r="A31" s="1" t="s">
        <v>416</v>
      </c>
      <c r="B31" s="2" t="s">
        <v>32</v>
      </c>
      <c r="C31" s="1" t="s">
        <v>365</v>
      </c>
      <c r="D31" s="2" t="s">
        <v>385</v>
      </c>
      <c r="E31" s="2" t="s">
        <v>4</v>
      </c>
      <c r="F31" s="2" t="s">
        <v>7</v>
      </c>
      <c r="G31" s="1">
        <v>15.0648866187938</v>
      </c>
    </row>
    <row r="32" spans="1:7" ht="13" hidden="1">
      <c r="A32" s="1" t="s">
        <v>417</v>
      </c>
      <c r="B32" s="2" t="s">
        <v>33</v>
      </c>
      <c r="C32" s="1" t="s">
        <v>366</v>
      </c>
      <c r="D32" s="2" t="s">
        <v>385</v>
      </c>
      <c r="E32" s="2" t="s">
        <v>4</v>
      </c>
      <c r="F32" s="2" t="s">
        <v>7</v>
      </c>
      <c r="G32" s="1">
        <v>22.517857693159399</v>
      </c>
    </row>
    <row r="33" spans="1:7" ht="13" hidden="1">
      <c r="A33" s="1" t="s">
        <v>418</v>
      </c>
      <c r="B33" s="2" t="s">
        <v>34</v>
      </c>
      <c r="C33" s="1" t="s">
        <v>367</v>
      </c>
      <c r="D33" s="2" t="s">
        <v>385</v>
      </c>
      <c r="E33" s="2" t="s">
        <v>4</v>
      </c>
      <c r="F33" s="2" t="s">
        <v>7</v>
      </c>
      <c r="G33" s="1">
        <v>25.142809365547201</v>
      </c>
    </row>
    <row r="34" spans="1:7" ht="13" hidden="1">
      <c r="A34" s="1" t="s">
        <v>419</v>
      </c>
      <c r="B34" s="2" t="s">
        <v>35</v>
      </c>
      <c r="C34" s="1" t="s">
        <v>368</v>
      </c>
      <c r="D34" s="2" t="s">
        <v>385</v>
      </c>
      <c r="E34" s="2" t="s">
        <v>4</v>
      </c>
      <c r="F34" s="2" t="s">
        <v>7</v>
      </c>
      <c r="G34" s="1">
        <v>11.337545048455199</v>
      </c>
    </row>
    <row r="35" spans="1:7" ht="13" hidden="1">
      <c r="A35" s="1" t="s">
        <v>336</v>
      </c>
      <c r="B35" s="2" t="s">
        <v>3</v>
      </c>
      <c r="C35" s="1" t="s">
        <v>336</v>
      </c>
      <c r="D35" s="2" t="s">
        <v>386</v>
      </c>
      <c r="E35" s="2" t="s">
        <v>4</v>
      </c>
      <c r="F35" s="2" t="s">
        <v>7</v>
      </c>
      <c r="G35" s="1">
        <v>18.566417094534899</v>
      </c>
    </row>
    <row r="36" spans="1:7" ht="13" hidden="1">
      <c r="A36" s="1" t="s">
        <v>388</v>
      </c>
      <c r="B36" s="2" t="s">
        <v>4</v>
      </c>
      <c r="C36" s="1" t="s">
        <v>337</v>
      </c>
      <c r="D36" s="2" t="s">
        <v>386</v>
      </c>
      <c r="E36" s="2" t="s">
        <v>4</v>
      </c>
      <c r="F36" s="2" t="s">
        <v>7</v>
      </c>
      <c r="G36" s="1">
        <v>15.1744912700537</v>
      </c>
    </row>
    <row r="37" spans="1:7" ht="13" hidden="1">
      <c r="A37" s="1" t="s">
        <v>389</v>
      </c>
      <c r="B37" s="2" t="s">
        <v>5</v>
      </c>
      <c r="C37" s="1" t="s">
        <v>338</v>
      </c>
      <c r="D37" s="2" t="s">
        <v>386</v>
      </c>
      <c r="E37" s="2" t="s">
        <v>4</v>
      </c>
      <c r="F37" s="2" t="s">
        <v>7</v>
      </c>
      <c r="G37" s="1">
        <v>25.981924964042499</v>
      </c>
    </row>
    <row r="38" spans="1:7" ht="13" hidden="1">
      <c r="A38" s="1" t="s">
        <v>390</v>
      </c>
      <c r="B38" s="2" t="s">
        <v>6</v>
      </c>
      <c r="C38" s="1" t="s">
        <v>339</v>
      </c>
      <c r="D38" s="2" t="s">
        <v>386</v>
      </c>
      <c r="E38" s="2" t="s">
        <v>4</v>
      </c>
      <c r="F38" s="2" t="s">
        <v>7</v>
      </c>
      <c r="G38" s="1">
        <v>15.6126611894133</v>
      </c>
    </row>
    <row r="39" spans="1:7" ht="13">
      <c r="A39" s="1" t="s">
        <v>391</v>
      </c>
      <c r="B39" s="2" t="s">
        <v>7</v>
      </c>
      <c r="C39" s="1" t="s">
        <v>340</v>
      </c>
      <c r="D39" s="2" t="s">
        <v>386</v>
      </c>
      <c r="E39" s="2" t="s">
        <v>4</v>
      </c>
      <c r="F39" s="2" t="s">
        <v>7</v>
      </c>
      <c r="G39" s="1">
        <v>11.820148005139</v>
      </c>
    </row>
    <row r="40" spans="1:7" ht="13" hidden="1">
      <c r="A40" s="1" t="s">
        <v>392</v>
      </c>
      <c r="B40" s="2" t="s">
        <v>8</v>
      </c>
      <c r="C40" s="1" t="s">
        <v>341</v>
      </c>
      <c r="D40" s="2" t="s">
        <v>386</v>
      </c>
      <c r="E40" s="2" t="s">
        <v>4</v>
      </c>
      <c r="F40" s="2" t="s">
        <v>7</v>
      </c>
      <c r="G40" s="1">
        <v>17.0234732894912</v>
      </c>
    </row>
    <row r="41" spans="1:7" ht="13" hidden="1">
      <c r="A41" s="1" t="s">
        <v>393</v>
      </c>
      <c r="B41" s="2" t="s">
        <v>9</v>
      </c>
      <c r="C41" s="1" t="s">
        <v>342</v>
      </c>
      <c r="D41" s="2" t="s">
        <v>386</v>
      </c>
      <c r="E41" s="2" t="s">
        <v>4</v>
      </c>
      <c r="F41" s="2" t="s">
        <v>7</v>
      </c>
      <c r="G41" s="1">
        <v>16.075995615637598</v>
      </c>
    </row>
    <row r="42" spans="1:7" ht="13" hidden="1">
      <c r="A42" s="1" t="s">
        <v>394</v>
      </c>
      <c r="B42" s="2" t="s">
        <v>10</v>
      </c>
      <c r="C42" s="1" t="s">
        <v>343</v>
      </c>
      <c r="D42" s="2" t="s">
        <v>386</v>
      </c>
      <c r="E42" s="2" t="s">
        <v>4</v>
      </c>
      <c r="F42" s="2" t="s">
        <v>7</v>
      </c>
      <c r="G42" s="1">
        <v>32.966099943554298</v>
      </c>
    </row>
    <row r="43" spans="1:7" ht="13" hidden="1">
      <c r="A43" s="1" t="s">
        <v>395</v>
      </c>
      <c r="B43" s="2" t="s">
        <v>11</v>
      </c>
      <c r="C43" s="1" t="s">
        <v>344</v>
      </c>
      <c r="D43" s="2" t="s">
        <v>386</v>
      </c>
      <c r="E43" s="2" t="s">
        <v>4</v>
      </c>
      <c r="F43" s="2" t="s">
        <v>7</v>
      </c>
      <c r="G43" s="1">
        <v>17.391983360486101</v>
      </c>
    </row>
    <row r="44" spans="1:7" ht="13" hidden="1">
      <c r="A44" s="1" t="s">
        <v>396</v>
      </c>
      <c r="B44" s="2" t="s">
        <v>12</v>
      </c>
      <c r="C44" s="1" t="s">
        <v>345</v>
      </c>
      <c r="D44" s="2" t="s">
        <v>386</v>
      </c>
      <c r="E44" s="2" t="s">
        <v>4</v>
      </c>
      <c r="F44" s="2" t="s">
        <v>7</v>
      </c>
      <c r="G44" s="1">
        <v>26.1046888037197</v>
      </c>
    </row>
    <row r="45" spans="1:7" ht="13" hidden="1">
      <c r="A45" s="1" t="s">
        <v>397</v>
      </c>
      <c r="B45" s="2" t="s">
        <v>13</v>
      </c>
      <c r="C45" s="1" t="s">
        <v>346</v>
      </c>
      <c r="D45" s="2" t="s">
        <v>386</v>
      </c>
      <c r="E45" s="2" t="s">
        <v>4</v>
      </c>
      <c r="F45" s="2" t="s">
        <v>7</v>
      </c>
      <c r="G45" s="1">
        <v>10.827161287484801</v>
      </c>
    </row>
    <row r="46" spans="1:7" ht="13" hidden="1">
      <c r="A46" s="1" t="s">
        <v>398</v>
      </c>
      <c r="B46" s="2" t="s">
        <v>14</v>
      </c>
      <c r="C46" s="1" t="s">
        <v>347</v>
      </c>
      <c r="D46" s="2" t="s">
        <v>386</v>
      </c>
      <c r="E46" s="2" t="s">
        <v>4</v>
      </c>
      <c r="F46" s="2" t="s">
        <v>7</v>
      </c>
      <c r="G46" s="1">
        <v>13.732375557969799</v>
      </c>
    </row>
    <row r="47" spans="1:7" ht="13" hidden="1">
      <c r="A47" s="1" t="s">
        <v>399</v>
      </c>
      <c r="B47" s="2" t="s">
        <v>15</v>
      </c>
      <c r="C47" s="1" t="s">
        <v>348</v>
      </c>
      <c r="D47" s="2" t="s">
        <v>386</v>
      </c>
      <c r="E47" s="2" t="s">
        <v>4</v>
      </c>
      <c r="F47" s="2" t="s">
        <v>7</v>
      </c>
      <c r="G47" s="1">
        <v>20.025819573434099</v>
      </c>
    </row>
    <row r="48" spans="1:7" ht="13" hidden="1">
      <c r="A48" s="1" t="s">
        <v>400</v>
      </c>
      <c r="B48" s="2" t="s">
        <v>16</v>
      </c>
      <c r="C48" s="1" t="s">
        <v>349</v>
      </c>
      <c r="D48" s="2" t="s">
        <v>386</v>
      </c>
      <c r="E48" s="2" t="s">
        <v>4</v>
      </c>
      <c r="F48" s="2" t="s">
        <v>7</v>
      </c>
      <c r="G48" s="1">
        <v>10.9113033246305</v>
      </c>
    </row>
    <row r="49" spans="1:7" ht="13" hidden="1">
      <c r="A49" s="1" t="s">
        <v>401</v>
      </c>
      <c r="B49" s="2" t="s">
        <v>17</v>
      </c>
      <c r="C49" s="1" t="s">
        <v>350</v>
      </c>
      <c r="D49" s="2" t="s">
        <v>386</v>
      </c>
      <c r="E49" s="2" t="s">
        <v>4</v>
      </c>
      <c r="F49" s="2" t="s">
        <v>7</v>
      </c>
      <c r="G49" s="1">
        <v>18.887047105316402</v>
      </c>
    </row>
    <row r="50" spans="1:7" ht="13" hidden="1">
      <c r="A50" s="1" t="s">
        <v>402</v>
      </c>
      <c r="B50" s="2" t="s">
        <v>18</v>
      </c>
      <c r="C50" s="1" t="s">
        <v>351</v>
      </c>
      <c r="D50" s="2" t="s">
        <v>386</v>
      </c>
      <c r="E50" s="2" t="s">
        <v>4</v>
      </c>
      <c r="F50" s="2" t="s">
        <v>7</v>
      </c>
      <c r="G50" s="1">
        <v>12.0238991883868</v>
      </c>
    </row>
    <row r="51" spans="1:7" ht="13" hidden="1">
      <c r="A51" s="1" t="s">
        <v>403</v>
      </c>
      <c r="B51" s="2" t="s">
        <v>19</v>
      </c>
      <c r="C51" s="1" t="s">
        <v>352</v>
      </c>
      <c r="D51" s="2" t="s">
        <v>386</v>
      </c>
      <c r="E51" s="2" t="s">
        <v>4</v>
      </c>
      <c r="F51" s="2" t="s">
        <v>7</v>
      </c>
      <c r="G51" s="1">
        <v>12.341602701796999</v>
      </c>
    </row>
    <row r="52" spans="1:7" ht="13" hidden="1">
      <c r="A52" s="1" t="s">
        <v>404</v>
      </c>
      <c r="B52" s="2" t="s">
        <v>20</v>
      </c>
      <c r="C52" s="1" t="s">
        <v>353</v>
      </c>
      <c r="D52" s="2" t="s">
        <v>386</v>
      </c>
      <c r="E52" s="2" t="s">
        <v>4</v>
      </c>
      <c r="F52" s="2" t="s">
        <v>7</v>
      </c>
      <c r="G52" s="1">
        <v>17.566010467312999</v>
      </c>
    </row>
    <row r="53" spans="1:7" ht="13" hidden="1">
      <c r="A53" s="1" t="s">
        <v>405</v>
      </c>
      <c r="B53" s="2" t="s">
        <v>21</v>
      </c>
      <c r="C53" s="1" t="s">
        <v>354</v>
      </c>
      <c r="D53" s="2" t="s">
        <v>386</v>
      </c>
      <c r="E53" s="2" t="s">
        <v>4</v>
      </c>
      <c r="F53" s="2" t="s">
        <v>7</v>
      </c>
      <c r="G53" s="1">
        <v>18.776698117635998</v>
      </c>
    </row>
    <row r="54" spans="1:7" ht="13" hidden="1">
      <c r="A54" s="1" t="s">
        <v>406</v>
      </c>
      <c r="B54" s="2" t="s">
        <v>22</v>
      </c>
      <c r="C54" s="1" t="s">
        <v>355</v>
      </c>
      <c r="D54" s="2" t="s">
        <v>386</v>
      </c>
      <c r="E54" s="2" t="s">
        <v>4</v>
      </c>
      <c r="F54" s="2" t="s">
        <v>7</v>
      </c>
      <c r="G54" s="1">
        <v>17.5216929781114</v>
      </c>
    </row>
    <row r="55" spans="1:7" ht="13" hidden="1">
      <c r="A55" s="1" t="s">
        <v>407</v>
      </c>
      <c r="B55" s="2" t="s">
        <v>23</v>
      </c>
      <c r="C55" s="1" t="s">
        <v>356</v>
      </c>
      <c r="D55" s="2" t="s">
        <v>386</v>
      </c>
      <c r="E55" s="2" t="s">
        <v>4</v>
      </c>
      <c r="F55" s="2" t="s">
        <v>7</v>
      </c>
      <c r="G55" s="1">
        <v>29.2061234270722</v>
      </c>
    </row>
    <row r="56" spans="1:7" ht="13" hidden="1">
      <c r="A56" s="1" t="s">
        <v>408</v>
      </c>
      <c r="B56" s="2" t="s">
        <v>24</v>
      </c>
      <c r="C56" s="1" t="s">
        <v>357</v>
      </c>
      <c r="D56" s="2" t="s">
        <v>386</v>
      </c>
      <c r="E56" s="2" t="s">
        <v>4</v>
      </c>
      <c r="F56" s="2" t="s">
        <v>7</v>
      </c>
      <c r="G56" s="1">
        <v>20.086091486860902</v>
      </c>
    </row>
    <row r="57" spans="1:7" ht="13" hidden="1">
      <c r="A57" s="1" t="s">
        <v>409</v>
      </c>
      <c r="B57" s="2" t="s">
        <v>25</v>
      </c>
      <c r="C57" s="1" t="s">
        <v>358</v>
      </c>
      <c r="D57" s="2" t="s">
        <v>386</v>
      </c>
      <c r="E57" s="2" t="s">
        <v>4</v>
      </c>
      <c r="F57" s="2" t="s">
        <v>7</v>
      </c>
      <c r="G57" s="1">
        <v>16.3173132201219</v>
      </c>
    </row>
    <row r="58" spans="1:7" ht="13" hidden="1">
      <c r="A58" s="1" t="s">
        <v>410</v>
      </c>
      <c r="B58" s="2" t="s">
        <v>26</v>
      </c>
      <c r="C58" s="1" t="s">
        <v>359</v>
      </c>
      <c r="D58" s="2" t="s">
        <v>386</v>
      </c>
      <c r="E58" s="2" t="s">
        <v>4</v>
      </c>
      <c r="F58" s="2" t="s">
        <v>7</v>
      </c>
      <c r="G58" s="1">
        <v>15.586794088708301</v>
      </c>
    </row>
    <row r="59" spans="1:7" ht="13" hidden="1">
      <c r="A59" s="1" t="s">
        <v>411</v>
      </c>
      <c r="B59" s="2" t="s">
        <v>27</v>
      </c>
      <c r="C59" s="1" t="s">
        <v>360</v>
      </c>
      <c r="D59" s="2" t="s">
        <v>386</v>
      </c>
      <c r="E59" s="2" t="s">
        <v>4</v>
      </c>
      <c r="F59" s="2" t="s">
        <v>7</v>
      </c>
      <c r="G59" s="1">
        <v>18.3767619039516</v>
      </c>
    </row>
    <row r="60" spans="1:7" ht="13" hidden="1">
      <c r="A60" s="1" t="s">
        <v>412</v>
      </c>
      <c r="B60" s="2" t="s">
        <v>28</v>
      </c>
      <c r="C60" s="1" t="s">
        <v>361</v>
      </c>
      <c r="D60" s="2" t="s">
        <v>386</v>
      </c>
      <c r="E60" s="2" t="s">
        <v>4</v>
      </c>
      <c r="F60" s="2" t="s">
        <v>7</v>
      </c>
      <c r="G60" s="1">
        <v>13.794738181698101</v>
      </c>
    </row>
    <row r="61" spans="1:7" ht="13" hidden="1">
      <c r="A61" s="1" t="s">
        <v>413</v>
      </c>
      <c r="B61" s="2" t="s">
        <v>29</v>
      </c>
      <c r="C61" s="1" t="s">
        <v>362</v>
      </c>
      <c r="D61" s="2" t="s">
        <v>386</v>
      </c>
      <c r="E61" s="2" t="s">
        <v>4</v>
      </c>
      <c r="F61" s="2" t="s">
        <v>7</v>
      </c>
      <c r="G61" s="1">
        <v>16.402760073036401</v>
      </c>
    </row>
    <row r="62" spans="1:7" ht="13" hidden="1">
      <c r="A62" s="1" t="s">
        <v>414</v>
      </c>
      <c r="B62" s="2" t="s">
        <v>30</v>
      </c>
      <c r="C62" s="1" t="s">
        <v>363</v>
      </c>
      <c r="D62" s="2" t="s">
        <v>386</v>
      </c>
      <c r="E62" s="2" t="s">
        <v>4</v>
      </c>
      <c r="F62" s="2" t="s">
        <v>7</v>
      </c>
      <c r="G62" s="1">
        <v>17.359272357167001</v>
      </c>
    </row>
    <row r="63" spans="1:7" ht="13" hidden="1">
      <c r="A63" s="1" t="s">
        <v>415</v>
      </c>
      <c r="B63" s="2" t="s">
        <v>31</v>
      </c>
      <c r="C63" s="1" t="s">
        <v>364</v>
      </c>
      <c r="D63" s="2" t="s">
        <v>386</v>
      </c>
      <c r="E63" s="2" t="s">
        <v>4</v>
      </c>
      <c r="F63" s="2" t="s">
        <v>7</v>
      </c>
      <c r="G63" s="1">
        <v>16.353912832936601</v>
      </c>
    </row>
    <row r="64" spans="1:7" ht="13" hidden="1">
      <c r="A64" s="1" t="s">
        <v>416</v>
      </c>
      <c r="B64" s="2" t="s">
        <v>32</v>
      </c>
      <c r="C64" s="1" t="s">
        <v>365</v>
      </c>
      <c r="D64" s="2" t="s">
        <v>386</v>
      </c>
      <c r="E64" s="2" t="s">
        <v>4</v>
      </c>
      <c r="F64" s="2" t="s">
        <v>7</v>
      </c>
      <c r="G64" s="1">
        <v>13.4602615911435</v>
      </c>
    </row>
    <row r="65" spans="1:7" ht="13" hidden="1">
      <c r="A65" s="1" t="s">
        <v>417</v>
      </c>
      <c r="B65" s="2" t="s">
        <v>33</v>
      </c>
      <c r="C65" s="1" t="s">
        <v>366</v>
      </c>
      <c r="D65" s="2" t="s">
        <v>386</v>
      </c>
      <c r="E65" s="2" t="s">
        <v>4</v>
      </c>
      <c r="F65" s="2" t="s">
        <v>7</v>
      </c>
      <c r="G65" s="1">
        <v>22.849820514446598</v>
      </c>
    </row>
    <row r="66" spans="1:7" ht="13" hidden="1">
      <c r="A66" s="1" t="s">
        <v>418</v>
      </c>
      <c r="B66" s="2" t="s">
        <v>34</v>
      </c>
      <c r="C66" s="1" t="s">
        <v>367</v>
      </c>
      <c r="D66" s="2" t="s">
        <v>386</v>
      </c>
      <c r="E66" s="2" t="s">
        <v>4</v>
      </c>
      <c r="F66" s="2" t="s">
        <v>7</v>
      </c>
      <c r="G66" s="1">
        <v>23.924525159746</v>
      </c>
    </row>
    <row r="67" spans="1:7" ht="13" hidden="1">
      <c r="A67" s="1" t="s">
        <v>419</v>
      </c>
      <c r="B67" s="2" t="s">
        <v>35</v>
      </c>
      <c r="C67" s="1" t="s">
        <v>368</v>
      </c>
      <c r="D67" s="2" t="s">
        <v>386</v>
      </c>
      <c r="E67" s="2" t="s">
        <v>4</v>
      </c>
      <c r="F67" s="2" t="s">
        <v>7</v>
      </c>
      <c r="G67" s="1">
        <v>10.261859361581299</v>
      </c>
    </row>
    <row r="68" spans="1:7" ht="13" hidden="1">
      <c r="A68" s="1" t="s">
        <v>336</v>
      </c>
      <c r="B68" s="2" t="s">
        <v>3</v>
      </c>
      <c r="C68" s="1" t="s">
        <v>336</v>
      </c>
      <c r="D68" s="2" t="s">
        <v>369</v>
      </c>
      <c r="E68" s="2" t="s">
        <v>4</v>
      </c>
      <c r="F68" s="2" t="s">
        <v>7</v>
      </c>
      <c r="G68" s="1">
        <v>18.400439213632701</v>
      </c>
    </row>
    <row r="69" spans="1:7" ht="13" hidden="1">
      <c r="A69" s="1" t="s">
        <v>388</v>
      </c>
      <c r="B69" s="2" t="s">
        <v>4</v>
      </c>
      <c r="C69" s="1" t="s">
        <v>337</v>
      </c>
      <c r="D69" s="2" t="s">
        <v>369</v>
      </c>
      <c r="E69" s="2" t="s">
        <v>4</v>
      </c>
      <c r="F69" s="2" t="s">
        <v>7</v>
      </c>
      <c r="G69" s="1">
        <v>14.2055543717594</v>
      </c>
    </row>
    <row r="70" spans="1:7" ht="13" hidden="1">
      <c r="A70" s="1" t="s">
        <v>389</v>
      </c>
      <c r="B70" s="2" t="s">
        <v>5</v>
      </c>
      <c r="C70" s="1" t="s">
        <v>338</v>
      </c>
      <c r="D70" s="2" t="s">
        <v>369</v>
      </c>
      <c r="E70" s="2" t="s">
        <v>4</v>
      </c>
      <c r="F70" s="2" t="s">
        <v>7</v>
      </c>
      <c r="G70" s="1">
        <v>27.8523281088769</v>
      </c>
    </row>
    <row r="71" spans="1:7" ht="13" hidden="1">
      <c r="A71" s="1" t="s">
        <v>390</v>
      </c>
      <c r="B71" s="2" t="s">
        <v>6</v>
      </c>
      <c r="C71" s="1" t="s">
        <v>339</v>
      </c>
      <c r="D71" s="2" t="s">
        <v>369</v>
      </c>
      <c r="E71" s="2" t="s">
        <v>4</v>
      </c>
      <c r="F71" s="2" t="s">
        <v>7</v>
      </c>
      <c r="G71" s="1">
        <v>14.1882364240405</v>
      </c>
    </row>
    <row r="72" spans="1:7" ht="13">
      <c r="A72" s="1" t="s">
        <v>391</v>
      </c>
      <c r="B72" s="2" t="s">
        <v>7</v>
      </c>
      <c r="C72" s="1" t="s">
        <v>340</v>
      </c>
      <c r="D72" s="2" t="s">
        <v>369</v>
      </c>
      <c r="E72" s="2" t="s">
        <v>4</v>
      </c>
      <c r="F72" s="2" t="s">
        <v>7</v>
      </c>
      <c r="G72" s="1">
        <v>16.427138737539899</v>
      </c>
    </row>
    <row r="73" spans="1:7" ht="13" hidden="1">
      <c r="A73" s="1" t="s">
        <v>392</v>
      </c>
      <c r="B73" s="2" t="s">
        <v>8</v>
      </c>
      <c r="C73" s="1" t="s">
        <v>341</v>
      </c>
      <c r="D73" s="2" t="s">
        <v>369</v>
      </c>
      <c r="E73" s="2" t="s">
        <v>4</v>
      </c>
      <c r="F73" s="2" t="s">
        <v>7</v>
      </c>
      <c r="G73" s="1">
        <v>17.540935794341902</v>
      </c>
    </row>
    <row r="74" spans="1:7" ht="13" hidden="1">
      <c r="A74" s="1" t="s">
        <v>393</v>
      </c>
      <c r="B74" s="2" t="s">
        <v>9</v>
      </c>
      <c r="C74" s="1" t="s">
        <v>342</v>
      </c>
      <c r="D74" s="2" t="s">
        <v>369</v>
      </c>
      <c r="E74" s="2" t="s">
        <v>4</v>
      </c>
      <c r="F74" s="2" t="s">
        <v>7</v>
      </c>
      <c r="G74" s="1">
        <v>17.4864570094553</v>
      </c>
    </row>
    <row r="75" spans="1:7" ht="13" hidden="1">
      <c r="A75" s="1" t="s">
        <v>394</v>
      </c>
      <c r="B75" s="2" t="s">
        <v>10</v>
      </c>
      <c r="C75" s="1" t="s">
        <v>343</v>
      </c>
      <c r="D75" s="2" t="s">
        <v>369</v>
      </c>
      <c r="E75" s="2" t="s">
        <v>4</v>
      </c>
      <c r="F75" s="2" t="s">
        <v>7</v>
      </c>
      <c r="G75" s="1">
        <v>29.8269427115229</v>
      </c>
    </row>
    <row r="76" spans="1:7" ht="13" hidden="1">
      <c r="A76" s="1" t="s">
        <v>395</v>
      </c>
      <c r="B76" s="2" t="s">
        <v>11</v>
      </c>
      <c r="C76" s="1" t="s">
        <v>344</v>
      </c>
      <c r="D76" s="2" t="s">
        <v>369</v>
      </c>
      <c r="E76" s="2" t="s">
        <v>4</v>
      </c>
      <c r="F76" s="2" t="s">
        <v>7</v>
      </c>
      <c r="G76" s="1">
        <v>18.283599293458099</v>
      </c>
    </row>
    <row r="77" spans="1:7" ht="13" hidden="1">
      <c r="A77" s="1" t="s">
        <v>396</v>
      </c>
      <c r="B77" s="2" t="s">
        <v>12</v>
      </c>
      <c r="C77" s="1" t="s">
        <v>345</v>
      </c>
      <c r="D77" s="2" t="s">
        <v>369</v>
      </c>
      <c r="E77" s="2" t="s">
        <v>4</v>
      </c>
      <c r="F77" s="2" t="s">
        <v>7</v>
      </c>
      <c r="G77" s="1">
        <v>25.541410846547599</v>
      </c>
    </row>
    <row r="78" spans="1:7" ht="13" hidden="1">
      <c r="A78" s="1" t="s">
        <v>397</v>
      </c>
      <c r="B78" s="2" t="s">
        <v>13</v>
      </c>
      <c r="C78" s="1" t="s">
        <v>346</v>
      </c>
      <c r="D78" s="2" t="s">
        <v>369</v>
      </c>
      <c r="E78" s="2" t="s">
        <v>4</v>
      </c>
      <c r="F78" s="2" t="s">
        <v>7</v>
      </c>
      <c r="G78" s="1">
        <v>11.2419850668965</v>
      </c>
    </row>
    <row r="79" spans="1:7" ht="13" hidden="1">
      <c r="A79" s="1" t="s">
        <v>398</v>
      </c>
      <c r="B79" s="2" t="s">
        <v>14</v>
      </c>
      <c r="C79" s="1" t="s">
        <v>347</v>
      </c>
      <c r="D79" s="2" t="s">
        <v>369</v>
      </c>
      <c r="E79" s="2" t="s">
        <v>4</v>
      </c>
      <c r="F79" s="2" t="s">
        <v>7</v>
      </c>
      <c r="G79" s="1">
        <v>12.833313121211299</v>
      </c>
    </row>
    <row r="80" spans="1:7" ht="13" hidden="1">
      <c r="A80" s="1" t="s">
        <v>399</v>
      </c>
      <c r="B80" s="2" t="s">
        <v>15</v>
      </c>
      <c r="C80" s="1" t="s">
        <v>348</v>
      </c>
      <c r="D80" s="2" t="s">
        <v>369</v>
      </c>
      <c r="E80" s="2" t="s">
        <v>4</v>
      </c>
      <c r="F80" s="2" t="s">
        <v>7</v>
      </c>
      <c r="G80" s="1">
        <v>19.2728759830119</v>
      </c>
    </row>
    <row r="81" spans="1:7" ht="13" hidden="1">
      <c r="A81" s="1" t="s">
        <v>400</v>
      </c>
      <c r="B81" s="2" t="s">
        <v>16</v>
      </c>
      <c r="C81" s="1" t="s">
        <v>349</v>
      </c>
      <c r="D81" s="2" t="s">
        <v>369</v>
      </c>
      <c r="E81" s="2" t="s">
        <v>4</v>
      </c>
      <c r="F81" s="2" t="s">
        <v>7</v>
      </c>
      <c r="G81" s="1">
        <v>12.467983383500099</v>
      </c>
    </row>
    <row r="82" spans="1:7" ht="13" hidden="1">
      <c r="A82" s="1" t="s">
        <v>401</v>
      </c>
      <c r="B82" s="2" t="s">
        <v>17</v>
      </c>
      <c r="C82" s="1" t="s">
        <v>350</v>
      </c>
      <c r="D82" s="2" t="s">
        <v>369</v>
      </c>
      <c r="E82" s="2" t="s">
        <v>4</v>
      </c>
      <c r="F82" s="2" t="s">
        <v>7</v>
      </c>
      <c r="G82" s="1">
        <v>18.267561731484498</v>
      </c>
    </row>
    <row r="83" spans="1:7" ht="13" hidden="1">
      <c r="A83" s="1" t="s">
        <v>402</v>
      </c>
      <c r="B83" s="2" t="s">
        <v>18</v>
      </c>
      <c r="C83" s="1" t="s">
        <v>351</v>
      </c>
      <c r="D83" s="2" t="s">
        <v>369</v>
      </c>
      <c r="E83" s="2" t="s">
        <v>4</v>
      </c>
      <c r="F83" s="2" t="s">
        <v>7</v>
      </c>
      <c r="G83" s="1">
        <v>10.9458306289026</v>
      </c>
    </row>
    <row r="84" spans="1:7" ht="13" hidden="1">
      <c r="A84" s="1" t="s">
        <v>403</v>
      </c>
      <c r="B84" s="2" t="s">
        <v>19</v>
      </c>
      <c r="C84" s="1" t="s">
        <v>352</v>
      </c>
      <c r="D84" s="2" t="s">
        <v>369</v>
      </c>
      <c r="E84" s="2" t="s">
        <v>4</v>
      </c>
      <c r="F84" s="2" t="s">
        <v>7</v>
      </c>
      <c r="G84" s="1">
        <v>13.1413982398416</v>
      </c>
    </row>
    <row r="85" spans="1:7" ht="13" hidden="1">
      <c r="A85" s="1" t="s">
        <v>404</v>
      </c>
      <c r="B85" s="2" t="s">
        <v>20</v>
      </c>
      <c r="C85" s="1" t="s">
        <v>353</v>
      </c>
      <c r="D85" s="2" t="s">
        <v>369</v>
      </c>
      <c r="E85" s="2" t="s">
        <v>4</v>
      </c>
      <c r="F85" s="2" t="s">
        <v>7</v>
      </c>
      <c r="G85" s="1">
        <v>19.0839814458501</v>
      </c>
    </row>
    <row r="86" spans="1:7" ht="13" hidden="1">
      <c r="A86" s="1" t="s">
        <v>405</v>
      </c>
      <c r="B86" s="2" t="s">
        <v>21</v>
      </c>
      <c r="C86" s="1" t="s">
        <v>354</v>
      </c>
      <c r="D86" s="2" t="s">
        <v>369</v>
      </c>
      <c r="E86" s="2" t="s">
        <v>4</v>
      </c>
      <c r="F86" s="2" t="s">
        <v>7</v>
      </c>
      <c r="G86" s="1">
        <v>20.816998505825602</v>
      </c>
    </row>
    <row r="87" spans="1:7" ht="13" hidden="1">
      <c r="A87" s="1" t="s">
        <v>406</v>
      </c>
      <c r="B87" s="2" t="s">
        <v>22</v>
      </c>
      <c r="C87" s="1" t="s">
        <v>355</v>
      </c>
      <c r="D87" s="2" t="s">
        <v>369</v>
      </c>
      <c r="E87" s="2" t="s">
        <v>4</v>
      </c>
      <c r="F87" s="2" t="s">
        <v>7</v>
      </c>
      <c r="G87" s="1">
        <v>17.1915632403398</v>
      </c>
    </row>
    <row r="88" spans="1:7" ht="13" hidden="1">
      <c r="A88" s="1" t="s">
        <v>407</v>
      </c>
      <c r="B88" s="2" t="s">
        <v>23</v>
      </c>
      <c r="C88" s="1" t="s">
        <v>356</v>
      </c>
      <c r="D88" s="2" t="s">
        <v>369</v>
      </c>
      <c r="E88" s="2" t="s">
        <v>4</v>
      </c>
      <c r="F88" s="2" t="s">
        <v>7</v>
      </c>
      <c r="G88" s="1">
        <v>29.687186483924901</v>
      </c>
    </row>
    <row r="89" spans="1:7" ht="13" hidden="1">
      <c r="A89" s="1" t="s">
        <v>408</v>
      </c>
      <c r="B89" s="2" t="s">
        <v>24</v>
      </c>
      <c r="C89" s="1" t="s">
        <v>357</v>
      </c>
      <c r="D89" s="2" t="s">
        <v>369</v>
      </c>
      <c r="E89" s="2" t="s">
        <v>4</v>
      </c>
      <c r="F89" s="2" t="s">
        <v>7</v>
      </c>
      <c r="G89" s="1">
        <v>20.5505071368461</v>
      </c>
    </row>
    <row r="90" spans="1:7" ht="13" hidden="1">
      <c r="A90" s="1" t="s">
        <v>409</v>
      </c>
      <c r="B90" s="2" t="s">
        <v>25</v>
      </c>
      <c r="C90" s="1" t="s">
        <v>358</v>
      </c>
      <c r="D90" s="2" t="s">
        <v>369</v>
      </c>
      <c r="E90" s="2" t="s">
        <v>4</v>
      </c>
      <c r="F90" s="2" t="s">
        <v>7</v>
      </c>
      <c r="G90" s="1">
        <v>14.096514133433599</v>
      </c>
    </row>
    <row r="91" spans="1:7" ht="13" hidden="1">
      <c r="A91" s="1" t="s">
        <v>410</v>
      </c>
      <c r="B91" s="2" t="s">
        <v>26</v>
      </c>
      <c r="C91" s="1" t="s">
        <v>359</v>
      </c>
      <c r="D91" s="2" t="s">
        <v>369</v>
      </c>
      <c r="E91" s="2" t="s">
        <v>4</v>
      </c>
      <c r="F91" s="2" t="s">
        <v>7</v>
      </c>
      <c r="G91" s="1">
        <v>12.4241608514692</v>
      </c>
    </row>
    <row r="92" spans="1:7" ht="13" hidden="1">
      <c r="A92" s="1" t="s">
        <v>411</v>
      </c>
      <c r="B92" s="2" t="s">
        <v>27</v>
      </c>
      <c r="C92" s="1" t="s">
        <v>360</v>
      </c>
      <c r="D92" s="2" t="s">
        <v>369</v>
      </c>
      <c r="E92" s="2" t="s">
        <v>4</v>
      </c>
      <c r="F92" s="2" t="s">
        <v>7</v>
      </c>
      <c r="G92" s="1">
        <v>18.578141681447899</v>
      </c>
    </row>
    <row r="93" spans="1:7" ht="13" hidden="1">
      <c r="A93" s="1" t="s">
        <v>412</v>
      </c>
      <c r="B93" s="2" t="s">
        <v>28</v>
      </c>
      <c r="C93" s="1" t="s">
        <v>361</v>
      </c>
      <c r="D93" s="2" t="s">
        <v>369</v>
      </c>
      <c r="E93" s="2" t="s">
        <v>4</v>
      </c>
      <c r="F93" s="2" t="s">
        <v>7</v>
      </c>
      <c r="G93" s="1">
        <v>14.024429477347301</v>
      </c>
    </row>
    <row r="94" spans="1:7" ht="13" hidden="1">
      <c r="A94" s="1" t="s">
        <v>413</v>
      </c>
      <c r="B94" s="2" t="s">
        <v>29</v>
      </c>
      <c r="C94" s="1" t="s">
        <v>362</v>
      </c>
      <c r="D94" s="2" t="s">
        <v>369</v>
      </c>
      <c r="E94" s="2" t="s">
        <v>4</v>
      </c>
      <c r="F94" s="2" t="s">
        <v>7</v>
      </c>
      <c r="G94" s="1">
        <v>17.072566206025101</v>
      </c>
    </row>
    <row r="95" spans="1:7" ht="13" hidden="1">
      <c r="A95" s="1" t="s">
        <v>414</v>
      </c>
      <c r="B95" s="2" t="s">
        <v>30</v>
      </c>
      <c r="C95" s="1" t="s">
        <v>363</v>
      </c>
      <c r="D95" s="2" t="s">
        <v>369</v>
      </c>
      <c r="E95" s="2" t="s">
        <v>4</v>
      </c>
      <c r="F95" s="2" t="s">
        <v>7</v>
      </c>
      <c r="G95" s="1">
        <v>20.466294666667299</v>
      </c>
    </row>
    <row r="96" spans="1:7" ht="13" hidden="1">
      <c r="A96" s="1" t="s">
        <v>415</v>
      </c>
      <c r="B96" s="2" t="s">
        <v>31</v>
      </c>
      <c r="C96" s="1" t="s">
        <v>364</v>
      </c>
      <c r="D96" s="2" t="s">
        <v>369</v>
      </c>
      <c r="E96" s="2" t="s">
        <v>4</v>
      </c>
      <c r="F96" s="2" t="s">
        <v>7</v>
      </c>
      <c r="G96" s="1">
        <v>15.7531843813076</v>
      </c>
    </row>
    <row r="97" spans="1:7" ht="13" hidden="1">
      <c r="A97" s="1" t="s">
        <v>416</v>
      </c>
      <c r="B97" s="2" t="s">
        <v>32</v>
      </c>
      <c r="C97" s="1" t="s">
        <v>365</v>
      </c>
      <c r="D97" s="2" t="s">
        <v>369</v>
      </c>
      <c r="E97" s="2" t="s">
        <v>4</v>
      </c>
      <c r="F97" s="2" t="s">
        <v>7</v>
      </c>
      <c r="G97" s="1">
        <v>14.2611682158885</v>
      </c>
    </row>
    <row r="98" spans="1:7" ht="13" hidden="1">
      <c r="A98" s="1" t="s">
        <v>417</v>
      </c>
      <c r="B98" s="2" t="s">
        <v>33</v>
      </c>
      <c r="C98" s="1" t="s">
        <v>366</v>
      </c>
      <c r="D98" s="2" t="s">
        <v>369</v>
      </c>
      <c r="E98" s="2" t="s">
        <v>4</v>
      </c>
      <c r="F98" s="2" t="s">
        <v>7</v>
      </c>
      <c r="G98" s="1">
        <v>22.430148825164601</v>
      </c>
    </row>
    <row r="99" spans="1:7" ht="13" hidden="1">
      <c r="A99" s="1" t="s">
        <v>418</v>
      </c>
      <c r="B99" s="2" t="s">
        <v>34</v>
      </c>
      <c r="C99" s="1" t="s">
        <v>367</v>
      </c>
      <c r="D99" s="2" t="s">
        <v>369</v>
      </c>
      <c r="E99" s="2" t="s">
        <v>4</v>
      </c>
      <c r="F99" s="2" t="s">
        <v>7</v>
      </c>
      <c r="G99" s="1">
        <v>23.522320899668401</v>
      </c>
    </row>
    <row r="100" spans="1:7" ht="13" hidden="1">
      <c r="A100" s="1" t="s">
        <v>419</v>
      </c>
      <c r="B100" s="2" t="s">
        <v>35</v>
      </c>
      <c r="C100" s="1" t="s">
        <v>368</v>
      </c>
      <c r="D100" s="2" t="s">
        <v>369</v>
      </c>
      <c r="E100" s="2" t="s">
        <v>4</v>
      </c>
      <c r="F100" s="2" t="s">
        <v>7</v>
      </c>
      <c r="G100" s="1">
        <v>12.8030414818544</v>
      </c>
    </row>
    <row r="101" spans="1:7" ht="13" hidden="1">
      <c r="A101" s="1" t="s">
        <v>336</v>
      </c>
      <c r="B101" s="2" t="s">
        <v>3</v>
      </c>
      <c r="C101" s="1" t="s">
        <v>336</v>
      </c>
      <c r="D101" s="2" t="s">
        <v>370</v>
      </c>
      <c r="E101" s="2" t="s">
        <v>4</v>
      </c>
      <c r="F101" s="2" t="s">
        <v>7</v>
      </c>
      <c r="G101" s="1">
        <v>18.239898972155899</v>
      </c>
    </row>
    <row r="102" spans="1:7" ht="13" hidden="1">
      <c r="A102" s="1" t="s">
        <v>388</v>
      </c>
      <c r="B102" s="2" t="s">
        <v>4</v>
      </c>
      <c r="C102" s="1" t="s">
        <v>337</v>
      </c>
      <c r="D102" s="2" t="s">
        <v>370</v>
      </c>
      <c r="E102" s="2" t="s">
        <v>4</v>
      </c>
      <c r="F102" s="2" t="s">
        <v>7</v>
      </c>
      <c r="G102" s="1">
        <v>14.9386781906039</v>
      </c>
    </row>
    <row r="103" spans="1:7" ht="13" hidden="1">
      <c r="A103" s="1" t="s">
        <v>389</v>
      </c>
      <c r="B103" s="2" t="s">
        <v>5</v>
      </c>
      <c r="C103" s="1" t="s">
        <v>338</v>
      </c>
      <c r="D103" s="2" t="s">
        <v>370</v>
      </c>
      <c r="E103" s="2" t="s">
        <v>4</v>
      </c>
      <c r="F103" s="2" t="s">
        <v>7</v>
      </c>
      <c r="G103" s="1">
        <v>28.077061078435399</v>
      </c>
    </row>
    <row r="104" spans="1:7" ht="13" hidden="1">
      <c r="A104" s="1" t="s">
        <v>390</v>
      </c>
      <c r="B104" s="2" t="s">
        <v>6</v>
      </c>
      <c r="C104" s="1" t="s">
        <v>339</v>
      </c>
      <c r="D104" s="2" t="s">
        <v>370</v>
      </c>
      <c r="E104" s="2" t="s">
        <v>4</v>
      </c>
      <c r="F104" s="2" t="s">
        <v>7</v>
      </c>
      <c r="G104" s="1">
        <v>16.646929168370001</v>
      </c>
    </row>
    <row r="105" spans="1:7" ht="13">
      <c r="A105" s="1" t="s">
        <v>391</v>
      </c>
      <c r="B105" s="2" t="s">
        <v>7</v>
      </c>
      <c r="C105" s="1" t="s">
        <v>340</v>
      </c>
      <c r="D105" s="2" t="s">
        <v>370</v>
      </c>
      <c r="E105" s="2" t="s">
        <v>4</v>
      </c>
      <c r="F105" s="2" t="s">
        <v>7</v>
      </c>
      <c r="G105" s="1">
        <v>13.407784912043599</v>
      </c>
    </row>
    <row r="106" spans="1:7" ht="13" hidden="1">
      <c r="A106" s="1" t="s">
        <v>392</v>
      </c>
      <c r="B106" s="2" t="s">
        <v>8</v>
      </c>
      <c r="C106" s="1" t="s">
        <v>341</v>
      </c>
      <c r="D106" s="2" t="s">
        <v>370</v>
      </c>
      <c r="E106" s="2" t="s">
        <v>4</v>
      </c>
      <c r="F106" s="2" t="s">
        <v>7</v>
      </c>
      <c r="G106" s="1">
        <v>17.014850774441602</v>
      </c>
    </row>
    <row r="107" spans="1:7" ht="13" hidden="1">
      <c r="A107" s="1" t="s">
        <v>393</v>
      </c>
      <c r="B107" s="2" t="s">
        <v>9</v>
      </c>
      <c r="C107" s="1" t="s">
        <v>342</v>
      </c>
      <c r="D107" s="2" t="s">
        <v>370</v>
      </c>
      <c r="E107" s="2" t="s">
        <v>4</v>
      </c>
      <c r="F107" s="2" t="s">
        <v>7</v>
      </c>
      <c r="G107" s="1">
        <v>15.4794354810012</v>
      </c>
    </row>
    <row r="108" spans="1:7" ht="13" hidden="1">
      <c r="A108" s="1" t="s">
        <v>394</v>
      </c>
      <c r="B108" s="2" t="s">
        <v>10</v>
      </c>
      <c r="C108" s="1" t="s">
        <v>343</v>
      </c>
      <c r="D108" s="2" t="s">
        <v>370</v>
      </c>
      <c r="E108" s="2" t="s">
        <v>4</v>
      </c>
      <c r="F108" s="2" t="s">
        <v>7</v>
      </c>
      <c r="G108" s="1">
        <v>31.854359284624302</v>
      </c>
    </row>
    <row r="109" spans="1:7" ht="13" hidden="1">
      <c r="A109" s="1" t="s">
        <v>395</v>
      </c>
      <c r="B109" s="2" t="s">
        <v>11</v>
      </c>
      <c r="C109" s="1" t="s">
        <v>344</v>
      </c>
      <c r="D109" s="2" t="s">
        <v>370</v>
      </c>
      <c r="E109" s="2" t="s">
        <v>4</v>
      </c>
      <c r="F109" s="2" t="s">
        <v>7</v>
      </c>
      <c r="G109" s="1">
        <v>19.337176740855199</v>
      </c>
    </row>
    <row r="110" spans="1:7" ht="13" hidden="1">
      <c r="A110" s="1" t="s">
        <v>396</v>
      </c>
      <c r="B110" s="2" t="s">
        <v>12</v>
      </c>
      <c r="C110" s="1" t="s">
        <v>345</v>
      </c>
      <c r="D110" s="2" t="s">
        <v>370</v>
      </c>
      <c r="E110" s="2" t="s">
        <v>4</v>
      </c>
      <c r="F110" s="2" t="s">
        <v>7</v>
      </c>
      <c r="G110" s="1">
        <v>25.934224337760401</v>
      </c>
    </row>
    <row r="111" spans="1:7" ht="13" hidden="1">
      <c r="A111" s="1" t="s">
        <v>397</v>
      </c>
      <c r="B111" s="2" t="s">
        <v>13</v>
      </c>
      <c r="C111" s="1" t="s">
        <v>346</v>
      </c>
      <c r="D111" s="2" t="s">
        <v>370</v>
      </c>
      <c r="E111" s="2" t="s">
        <v>4</v>
      </c>
      <c r="F111" s="2" t="s">
        <v>7</v>
      </c>
      <c r="G111" s="1">
        <v>11.912601215747101</v>
      </c>
    </row>
    <row r="112" spans="1:7" ht="13" hidden="1">
      <c r="A112" s="1" t="s">
        <v>398</v>
      </c>
      <c r="B112" s="2" t="s">
        <v>14</v>
      </c>
      <c r="C112" s="1" t="s">
        <v>347</v>
      </c>
      <c r="D112" s="2" t="s">
        <v>370</v>
      </c>
      <c r="E112" s="2" t="s">
        <v>4</v>
      </c>
      <c r="F112" s="2" t="s">
        <v>7</v>
      </c>
      <c r="G112" s="1">
        <v>13.002037054164999</v>
      </c>
    </row>
    <row r="113" spans="1:7" ht="13" hidden="1">
      <c r="A113" s="1" t="s">
        <v>399</v>
      </c>
      <c r="B113" s="2" t="s">
        <v>15</v>
      </c>
      <c r="C113" s="1" t="s">
        <v>348</v>
      </c>
      <c r="D113" s="2" t="s">
        <v>370</v>
      </c>
      <c r="E113" s="2" t="s">
        <v>4</v>
      </c>
      <c r="F113" s="2" t="s">
        <v>7</v>
      </c>
      <c r="G113" s="1">
        <v>18.624942586246899</v>
      </c>
    </row>
    <row r="114" spans="1:7" ht="13" hidden="1">
      <c r="A114" s="1" t="s">
        <v>400</v>
      </c>
      <c r="B114" s="2" t="s">
        <v>16</v>
      </c>
      <c r="C114" s="1" t="s">
        <v>349</v>
      </c>
      <c r="D114" s="2" t="s">
        <v>370</v>
      </c>
      <c r="E114" s="2" t="s">
        <v>4</v>
      </c>
      <c r="F114" s="2" t="s">
        <v>7</v>
      </c>
      <c r="G114" s="1">
        <v>8.4443898544494296</v>
      </c>
    </row>
    <row r="115" spans="1:7" ht="13" hidden="1">
      <c r="A115" s="1" t="s">
        <v>401</v>
      </c>
      <c r="B115" s="2" t="s">
        <v>17</v>
      </c>
      <c r="C115" s="1" t="s">
        <v>350</v>
      </c>
      <c r="D115" s="2" t="s">
        <v>370</v>
      </c>
      <c r="E115" s="2" t="s">
        <v>4</v>
      </c>
      <c r="F115" s="2" t="s">
        <v>7</v>
      </c>
      <c r="G115" s="1">
        <v>18.475976577684801</v>
      </c>
    </row>
    <row r="116" spans="1:7" ht="13" hidden="1">
      <c r="A116" s="1" t="s">
        <v>402</v>
      </c>
      <c r="B116" s="2" t="s">
        <v>18</v>
      </c>
      <c r="C116" s="1" t="s">
        <v>351</v>
      </c>
      <c r="D116" s="2" t="s">
        <v>370</v>
      </c>
      <c r="E116" s="2" t="s">
        <v>4</v>
      </c>
      <c r="F116" s="2" t="s">
        <v>7</v>
      </c>
      <c r="G116" s="1">
        <v>10.3943369788729</v>
      </c>
    </row>
    <row r="117" spans="1:7" ht="13" hidden="1">
      <c r="A117" s="1" t="s">
        <v>403</v>
      </c>
      <c r="B117" s="2" t="s">
        <v>19</v>
      </c>
      <c r="C117" s="1" t="s">
        <v>352</v>
      </c>
      <c r="D117" s="2" t="s">
        <v>370</v>
      </c>
      <c r="E117" s="2" t="s">
        <v>4</v>
      </c>
      <c r="F117" s="2" t="s">
        <v>7</v>
      </c>
      <c r="G117" s="1">
        <v>12.2420233262167</v>
      </c>
    </row>
    <row r="118" spans="1:7" ht="13" hidden="1">
      <c r="A118" s="1" t="s">
        <v>404</v>
      </c>
      <c r="B118" s="2" t="s">
        <v>20</v>
      </c>
      <c r="C118" s="1" t="s">
        <v>353</v>
      </c>
      <c r="D118" s="2" t="s">
        <v>370</v>
      </c>
      <c r="E118" s="2" t="s">
        <v>4</v>
      </c>
      <c r="F118" s="2" t="s">
        <v>7</v>
      </c>
      <c r="G118" s="1">
        <v>14.7298746096117</v>
      </c>
    </row>
    <row r="119" spans="1:7" ht="13" hidden="1">
      <c r="A119" s="1" t="s">
        <v>405</v>
      </c>
      <c r="B119" s="2" t="s">
        <v>21</v>
      </c>
      <c r="C119" s="1" t="s">
        <v>354</v>
      </c>
      <c r="D119" s="2" t="s">
        <v>370</v>
      </c>
      <c r="E119" s="2" t="s">
        <v>4</v>
      </c>
      <c r="F119" s="2" t="s">
        <v>7</v>
      </c>
      <c r="G119" s="1">
        <v>21.8778982981298</v>
      </c>
    </row>
    <row r="120" spans="1:7" ht="13" hidden="1">
      <c r="A120" s="1" t="s">
        <v>406</v>
      </c>
      <c r="B120" s="2" t="s">
        <v>22</v>
      </c>
      <c r="C120" s="1" t="s">
        <v>355</v>
      </c>
      <c r="D120" s="2" t="s">
        <v>370</v>
      </c>
      <c r="E120" s="2" t="s">
        <v>4</v>
      </c>
      <c r="F120" s="2" t="s">
        <v>7</v>
      </c>
      <c r="G120" s="1">
        <v>18.2923380081236</v>
      </c>
    </row>
    <row r="121" spans="1:7" ht="13" hidden="1">
      <c r="A121" s="1" t="s">
        <v>407</v>
      </c>
      <c r="B121" s="2" t="s">
        <v>23</v>
      </c>
      <c r="C121" s="1" t="s">
        <v>356</v>
      </c>
      <c r="D121" s="2" t="s">
        <v>370</v>
      </c>
      <c r="E121" s="2" t="s">
        <v>4</v>
      </c>
      <c r="F121" s="2" t="s">
        <v>7</v>
      </c>
      <c r="G121" s="1">
        <v>28.167683739318999</v>
      </c>
    </row>
    <row r="122" spans="1:7" ht="13" hidden="1">
      <c r="A122" s="1" t="s">
        <v>408</v>
      </c>
      <c r="B122" s="2" t="s">
        <v>24</v>
      </c>
      <c r="C122" s="1" t="s">
        <v>357</v>
      </c>
      <c r="D122" s="2" t="s">
        <v>370</v>
      </c>
      <c r="E122" s="2" t="s">
        <v>4</v>
      </c>
      <c r="F122" s="2" t="s">
        <v>7</v>
      </c>
      <c r="G122" s="1">
        <v>17.3177660455835</v>
      </c>
    </row>
    <row r="123" spans="1:7" ht="13" hidden="1">
      <c r="A123" s="1" t="s">
        <v>409</v>
      </c>
      <c r="B123" s="2" t="s">
        <v>25</v>
      </c>
      <c r="C123" s="1" t="s">
        <v>358</v>
      </c>
      <c r="D123" s="2" t="s">
        <v>370</v>
      </c>
      <c r="E123" s="2" t="s">
        <v>4</v>
      </c>
      <c r="F123" s="2" t="s">
        <v>7</v>
      </c>
      <c r="G123" s="1">
        <v>14.5976896374078</v>
      </c>
    </row>
    <row r="124" spans="1:7" ht="13" hidden="1">
      <c r="A124" s="1" t="s">
        <v>410</v>
      </c>
      <c r="B124" s="2" t="s">
        <v>26</v>
      </c>
      <c r="C124" s="1" t="s">
        <v>359</v>
      </c>
      <c r="D124" s="2" t="s">
        <v>370</v>
      </c>
      <c r="E124" s="2" t="s">
        <v>4</v>
      </c>
      <c r="F124" s="2" t="s">
        <v>7</v>
      </c>
      <c r="G124" s="1">
        <v>14.572577383359899</v>
      </c>
    </row>
    <row r="125" spans="1:7" ht="13" hidden="1">
      <c r="A125" s="1" t="s">
        <v>411</v>
      </c>
      <c r="B125" s="2" t="s">
        <v>27</v>
      </c>
      <c r="C125" s="1" t="s">
        <v>360</v>
      </c>
      <c r="D125" s="2" t="s">
        <v>370</v>
      </c>
      <c r="E125" s="2" t="s">
        <v>4</v>
      </c>
      <c r="F125" s="2" t="s">
        <v>7</v>
      </c>
      <c r="G125" s="1">
        <v>17.237189964217301</v>
      </c>
    </row>
    <row r="126" spans="1:7" ht="13" hidden="1">
      <c r="A126" s="1" t="s">
        <v>412</v>
      </c>
      <c r="B126" s="2" t="s">
        <v>28</v>
      </c>
      <c r="C126" s="1" t="s">
        <v>361</v>
      </c>
      <c r="D126" s="2" t="s">
        <v>370</v>
      </c>
      <c r="E126" s="2" t="s">
        <v>4</v>
      </c>
      <c r="F126" s="2" t="s">
        <v>7</v>
      </c>
      <c r="G126" s="1">
        <v>15.663831258512401</v>
      </c>
    </row>
    <row r="127" spans="1:7" ht="13" hidden="1">
      <c r="A127" s="1" t="s">
        <v>413</v>
      </c>
      <c r="B127" s="2" t="s">
        <v>29</v>
      </c>
      <c r="C127" s="1" t="s">
        <v>362</v>
      </c>
      <c r="D127" s="2" t="s">
        <v>370</v>
      </c>
      <c r="E127" s="2" t="s">
        <v>4</v>
      </c>
      <c r="F127" s="2" t="s">
        <v>7</v>
      </c>
      <c r="G127" s="1">
        <v>19.8043584921089</v>
      </c>
    </row>
    <row r="128" spans="1:7" ht="13" hidden="1">
      <c r="A128" s="1" t="s">
        <v>414</v>
      </c>
      <c r="B128" s="2" t="s">
        <v>30</v>
      </c>
      <c r="C128" s="1" t="s">
        <v>363</v>
      </c>
      <c r="D128" s="2" t="s">
        <v>370</v>
      </c>
      <c r="E128" s="2" t="s">
        <v>4</v>
      </c>
      <c r="F128" s="2" t="s">
        <v>7</v>
      </c>
      <c r="G128" s="1">
        <v>20.622299310741202</v>
      </c>
    </row>
    <row r="129" spans="1:7" ht="13" hidden="1">
      <c r="A129" s="1" t="s">
        <v>415</v>
      </c>
      <c r="B129" s="2" t="s">
        <v>31</v>
      </c>
      <c r="C129" s="1" t="s">
        <v>364</v>
      </c>
      <c r="D129" s="2" t="s">
        <v>370</v>
      </c>
      <c r="E129" s="2" t="s">
        <v>4</v>
      </c>
      <c r="F129" s="2" t="s">
        <v>7</v>
      </c>
      <c r="G129" s="1">
        <v>16.023678301694201</v>
      </c>
    </row>
    <row r="130" spans="1:7" ht="13" hidden="1">
      <c r="A130" s="1" t="s">
        <v>416</v>
      </c>
      <c r="B130" s="2" t="s">
        <v>32</v>
      </c>
      <c r="C130" s="1" t="s">
        <v>365</v>
      </c>
      <c r="D130" s="2" t="s">
        <v>370</v>
      </c>
      <c r="E130" s="2" t="s">
        <v>4</v>
      </c>
      <c r="F130" s="2" t="s">
        <v>7</v>
      </c>
      <c r="G130" s="1">
        <v>12.136179492168299</v>
      </c>
    </row>
    <row r="131" spans="1:7" ht="13" hidden="1">
      <c r="A131" s="1" t="s">
        <v>417</v>
      </c>
      <c r="B131" s="2" t="s">
        <v>33</v>
      </c>
      <c r="C131" s="1" t="s">
        <v>366</v>
      </c>
      <c r="D131" s="2" t="s">
        <v>370</v>
      </c>
      <c r="E131" s="2" t="s">
        <v>4</v>
      </c>
      <c r="F131" s="2" t="s">
        <v>7</v>
      </c>
      <c r="G131" s="1">
        <v>24.183097885556698</v>
      </c>
    </row>
    <row r="132" spans="1:7" ht="13" hidden="1">
      <c r="A132" s="1" t="s">
        <v>418</v>
      </c>
      <c r="B132" s="2" t="s">
        <v>34</v>
      </c>
      <c r="C132" s="1" t="s">
        <v>367</v>
      </c>
      <c r="D132" s="2" t="s">
        <v>370</v>
      </c>
      <c r="E132" s="2" t="s">
        <v>4</v>
      </c>
      <c r="F132" s="2" t="s">
        <v>7</v>
      </c>
      <c r="G132" s="1">
        <v>21.213358999993201</v>
      </c>
    </row>
    <row r="133" spans="1:7" ht="13" hidden="1">
      <c r="A133" s="1" t="s">
        <v>419</v>
      </c>
      <c r="B133" s="2" t="s">
        <v>35</v>
      </c>
      <c r="C133" s="1" t="s">
        <v>368</v>
      </c>
      <c r="D133" s="2" t="s">
        <v>370</v>
      </c>
      <c r="E133" s="2" t="s">
        <v>4</v>
      </c>
      <c r="F133" s="2" t="s">
        <v>7</v>
      </c>
      <c r="G133" s="1">
        <v>11.8635988119145</v>
      </c>
    </row>
    <row r="134" spans="1:7" ht="13" hidden="1">
      <c r="A134" s="1" t="s">
        <v>336</v>
      </c>
      <c r="B134" s="2" t="s">
        <v>3</v>
      </c>
      <c r="C134" s="1" t="s">
        <v>336</v>
      </c>
      <c r="D134" s="2" t="s">
        <v>371</v>
      </c>
      <c r="E134" s="2" t="s">
        <v>4</v>
      </c>
      <c r="F134" s="2" t="s">
        <v>7</v>
      </c>
      <c r="G134" s="1">
        <v>17.119498345990401</v>
      </c>
    </row>
    <row r="135" spans="1:7" ht="13" hidden="1">
      <c r="A135" s="1" t="s">
        <v>388</v>
      </c>
      <c r="B135" s="2" t="s">
        <v>4</v>
      </c>
      <c r="C135" s="1" t="s">
        <v>337</v>
      </c>
      <c r="D135" s="2" t="s">
        <v>371</v>
      </c>
      <c r="E135" s="2" t="s">
        <v>4</v>
      </c>
      <c r="F135" s="2" t="s">
        <v>7</v>
      </c>
      <c r="G135" s="1">
        <v>13.820896432874299</v>
      </c>
    </row>
    <row r="136" spans="1:7" ht="13" hidden="1">
      <c r="A136" s="1" t="s">
        <v>389</v>
      </c>
      <c r="B136" s="2" t="s">
        <v>5</v>
      </c>
      <c r="C136" s="1" t="s">
        <v>338</v>
      </c>
      <c r="D136" s="2" t="s">
        <v>371</v>
      </c>
      <c r="E136" s="2" t="s">
        <v>4</v>
      </c>
      <c r="F136" s="2" t="s">
        <v>7</v>
      </c>
      <c r="G136" s="1">
        <v>29.185623103978099</v>
      </c>
    </row>
    <row r="137" spans="1:7" ht="13" hidden="1">
      <c r="A137" s="1" t="s">
        <v>390</v>
      </c>
      <c r="B137" s="2" t="s">
        <v>6</v>
      </c>
      <c r="C137" s="1" t="s">
        <v>339</v>
      </c>
      <c r="D137" s="2" t="s">
        <v>371</v>
      </c>
      <c r="E137" s="2" t="s">
        <v>4</v>
      </c>
      <c r="F137" s="2" t="s">
        <v>7</v>
      </c>
      <c r="G137" s="1">
        <v>15.672673167772899</v>
      </c>
    </row>
    <row r="138" spans="1:7" ht="13">
      <c r="A138" s="1" t="s">
        <v>391</v>
      </c>
      <c r="B138" s="2" t="s">
        <v>7</v>
      </c>
      <c r="C138" s="1" t="s">
        <v>340</v>
      </c>
      <c r="D138" s="2" t="s">
        <v>371</v>
      </c>
      <c r="E138" s="2" t="s">
        <v>4</v>
      </c>
      <c r="F138" s="2" t="s">
        <v>7</v>
      </c>
      <c r="G138" s="1">
        <v>12.889012316315</v>
      </c>
    </row>
    <row r="139" spans="1:7" ht="13" hidden="1">
      <c r="A139" s="1" t="s">
        <v>392</v>
      </c>
      <c r="B139" s="2" t="s">
        <v>8</v>
      </c>
      <c r="C139" s="1" t="s">
        <v>341</v>
      </c>
      <c r="D139" s="2" t="s">
        <v>371</v>
      </c>
      <c r="E139" s="2" t="s">
        <v>4</v>
      </c>
      <c r="F139" s="2" t="s">
        <v>7</v>
      </c>
      <c r="G139" s="1">
        <v>15.541188768419</v>
      </c>
    </row>
    <row r="140" spans="1:7" ht="13" hidden="1">
      <c r="A140" s="1" t="s">
        <v>393</v>
      </c>
      <c r="B140" s="2" t="s">
        <v>9</v>
      </c>
      <c r="C140" s="1" t="s">
        <v>342</v>
      </c>
      <c r="D140" s="2" t="s">
        <v>371</v>
      </c>
      <c r="E140" s="2" t="s">
        <v>4</v>
      </c>
      <c r="F140" s="2" t="s">
        <v>7</v>
      </c>
      <c r="G140" s="1">
        <v>19.494204425711299</v>
      </c>
    </row>
    <row r="141" spans="1:7" ht="13" hidden="1">
      <c r="A141" s="1" t="s">
        <v>394</v>
      </c>
      <c r="B141" s="2" t="s">
        <v>10</v>
      </c>
      <c r="C141" s="1" t="s">
        <v>343</v>
      </c>
      <c r="D141" s="2" t="s">
        <v>371</v>
      </c>
      <c r="E141" s="2" t="s">
        <v>4</v>
      </c>
      <c r="F141" s="2" t="s">
        <v>7</v>
      </c>
      <c r="G141" s="1">
        <v>30.605579744551399</v>
      </c>
    </row>
    <row r="142" spans="1:7" ht="13" hidden="1">
      <c r="A142" s="1" t="s">
        <v>395</v>
      </c>
      <c r="B142" s="2" t="s">
        <v>11</v>
      </c>
      <c r="C142" s="1" t="s">
        <v>344</v>
      </c>
      <c r="D142" s="2" t="s">
        <v>371</v>
      </c>
      <c r="E142" s="2" t="s">
        <v>4</v>
      </c>
      <c r="F142" s="2" t="s">
        <v>7</v>
      </c>
      <c r="G142" s="1">
        <v>16.096144340089001</v>
      </c>
    </row>
    <row r="143" spans="1:7" ht="13" hidden="1">
      <c r="A143" s="1" t="s">
        <v>396</v>
      </c>
      <c r="B143" s="2" t="s">
        <v>12</v>
      </c>
      <c r="C143" s="1" t="s">
        <v>345</v>
      </c>
      <c r="D143" s="2" t="s">
        <v>371</v>
      </c>
      <c r="E143" s="2" t="s">
        <v>4</v>
      </c>
      <c r="F143" s="2" t="s">
        <v>7</v>
      </c>
      <c r="G143" s="1">
        <v>24.2650595591772</v>
      </c>
    </row>
    <row r="144" spans="1:7" ht="13" hidden="1">
      <c r="A144" s="1" t="s">
        <v>397</v>
      </c>
      <c r="B144" s="2" t="s">
        <v>13</v>
      </c>
      <c r="C144" s="1" t="s">
        <v>346</v>
      </c>
      <c r="D144" s="2" t="s">
        <v>371</v>
      </c>
      <c r="E144" s="2" t="s">
        <v>4</v>
      </c>
      <c r="F144" s="2" t="s">
        <v>7</v>
      </c>
      <c r="G144" s="1">
        <v>10.539256439092901</v>
      </c>
    </row>
    <row r="145" spans="1:7" ht="13" hidden="1">
      <c r="A145" s="1" t="s">
        <v>398</v>
      </c>
      <c r="B145" s="2" t="s">
        <v>14</v>
      </c>
      <c r="C145" s="1" t="s">
        <v>347</v>
      </c>
      <c r="D145" s="2" t="s">
        <v>371</v>
      </c>
      <c r="E145" s="2" t="s">
        <v>4</v>
      </c>
      <c r="F145" s="2" t="s">
        <v>7</v>
      </c>
      <c r="G145" s="1">
        <v>11.8488523930732</v>
      </c>
    </row>
    <row r="146" spans="1:7" ht="13" hidden="1">
      <c r="A146" s="1" t="s">
        <v>399</v>
      </c>
      <c r="B146" s="2" t="s">
        <v>15</v>
      </c>
      <c r="C146" s="1" t="s">
        <v>348</v>
      </c>
      <c r="D146" s="2" t="s">
        <v>371</v>
      </c>
      <c r="E146" s="2" t="s">
        <v>4</v>
      </c>
      <c r="F146" s="2" t="s">
        <v>7</v>
      </c>
      <c r="G146" s="1">
        <v>18.6446647067797</v>
      </c>
    </row>
    <row r="147" spans="1:7" ht="13" hidden="1">
      <c r="A147" s="1" t="s">
        <v>400</v>
      </c>
      <c r="B147" s="2" t="s">
        <v>16</v>
      </c>
      <c r="C147" s="1" t="s">
        <v>349</v>
      </c>
      <c r="D147" s="2" t="s">
        <v>371</v>
      </c>
      <c r="E147" s="2" t="s">
        <v>4</v>
      </c>
      <c r="F147" s="2" t="s">
        <v>7</v>
      </c>
      <c r="G147" s="1">
        <v>8.8117428067298107</v>
      </c>
    </row>
    <row r="148" spans="1:7" ht="13" hidden="1">
      <c r="A148" s="1" t="s">
        <v>401</v>
      </c>
      <c r="B148" s="2" t="s">
        <v>17</v>
      </c>
      <c r="C148" s="1" t="s">
        <v>350</v>
      </c>
      <c r="D148" s="2" t="s">
        <v>371</v>
      </c>
      <c r="E148" s="2" t="s">
        <v>4</v>
      </c>
      <c r="F148" s="2" t="s">
        <v>7</v>
      </c>
      <c r="G148" s="1">
        <v>17.138672712571299</v>
      </c>
    </row>
    <row r="149" spans="1:7" ht="13" hidden="1">
      <c r="A149" s="1" t="s">
        <v>402</v>
      </c>
      <c r="B149" s="2" t="s">
        <v>18</v>
      </c>
      <c r="C149" s="1" t="s">
        <v>351</v>
      </c>
      <c r="D149" s="2" t="s">
        <v>371</v>
      </c>
      <c r="E149" s="2" t="s">
        <v>4</v>
      </c>
      <c r="F149" s="2" t="s">
        <v>7</v>
      </c>
      <c r="G149" s="1">
        <v>10.352742455098401</v>
      </c>
    </row>
    <row r="150" spans="1:7" ht="13" hidden="1">
      <c r="A150" s="1" t="s">
        <v>403</v>
      </c>
      <c r="B150" s="2" t="s">
        <v>19</v>
      </c>
      <c r="C150" s="1" t="s">
        <v>352</v>
      </c>
      <c r="D150" s="2" t="s">
        <v>371</v>
      </c>
      <c r="E150" s="2" t="s">
        <v>4</v>
      </c>
      <c r="F150" s="2" t="s">
        <v>7</v>
      </c>
      <c r="G150" s="1">
        <v>12.574715996485001</v>
      </c>
    </row>
    <row r="151" spans="1:7" ht="13" hidden="1">
      <c r="A151" s="1" t="s">
        <v>404</v>
      </c>
      <c r="B151" s="2" t="s">
        <v>20</v>
      </c>
      <c r="C151" s="1" t="s">
        <v>353</v>
      </c>
      <c r="D151" s="2" t="s">
        <v>371</v>
      </c>
      <c r="E151" s="2" t="s">
        <v>4</v>
      </c>
      <c r="F151" s="2" t="s">
        <v>7</v>
      </c>
      <c r="G151" s="1">
        <v>15.2608622879479</v>
      </c>
    </row>
    <row r="152" spans="1:7" ht="13" hidden="1">
      <c r="A152" s="1" t="s">
        <v>405</v>
      </c>
      <c r="B152" s="2" t="s">
        <v>21</v>
      </c>
      <c r="C152" s="1" t="s">
        <v>354</v>
      </c>
      <c r="D152" s="2" t="s">
        <v>371</v>
      </c>
      <c r="E152" s="2" t="s">
        <v>4</v>
      </c>
      <c r="F152" s="2" t="s">
        <v>7</v>
      </c>
      <c r="G152" s="1">
        <v>17.734210848359002</v>
      </c>
    </row>
    <row r="153" spans="1:7" ht="13" hidden="1">
      <c r="A153" s="1" t="s">
        <v>406</v>
      </c>
      <c r="B153" s="2" t="s">
        <v>22</v>
      </c>
      <c r="C153" s="1" t="s">
        <v>355</v>
      </c>
      <c r="D153" s="2" t="s">
        <v>371</v>
      </c>
      <c r="E153" s="2" t="s">
        <v>4</v>
      </c>
      <c r="F153" s="2" t="s">
        <v>7</v>
      </c>
      <c r="G153" s="1">
        <v>16.442141424499098</v>
      </c>
    </row>
    <row r="154" spans="1:7" ht="13" hidden="1">
      <c r="A154" s="1" t="s">
        <v>407</v>
      </c>
      <c r="B154" s="2" t="s">
        <v>23</v>
      </c>
      <c r="C154" s="1" t="s">
        <v>356</v>
      </c>
      <c r="D154" s="2" t="s">
        <v>371</v>
      </c>
      <c r="E154" s="2" t="s">
        <v>4</v>
      </c>
      <c r="F154" s="2" t="s">
        <v>7</v>
      </c>
      <c r="G154" s="1">
        <v>24.072194241942299</v>
      </c>
    </row>
    <row r="155" spans="1:7" ht="13" hidden="1">
      <c r="A155" s="1" t="s">
        <v>408</v>
      </c>
      <c r="B155" s="2" t="s">
        <v>24</v>
      </c>
      <c r="C155" s="1" t="s">
        <v>357</v>
      </c>
      <c r="D155" s="2" t="s">
        <v>371</v>
      </c>
      <c r="E155" s="2" t="s">
        <v>4</v>
      </c>
      <c r="F155" s="2" t="s">
        <v>7</v>
      </c>
      <c r="G155" s="1">
        <v>17.1039395520576</v>
      </c>
    </row>
    <row r="156" spans="1:7" ht="13" hidden="1">
      <c r="A156" s="1" t="s">
        <v>409</v>
      </c>
      <c r="B156" s="2" t="s">
        <v>25</v>
      </c>
      <c r="C156" s="1" t="s">
        <v>358</v>
      </c>
      <c r="D156" s="2" t="s">
        <v>371</v>
      </c>
      <c r="E156" s="2" t="s">
        <v>4</v>
      </c>
      <c r="F156" s="2" t="s">
        <v>7</v>
      </c>
      <c r="G156" s="1">
        <v>12.641595445961</v>
      </c>
    </row>
    <row r="157" spans="1:7" ht="13" hidden="1">
      <c r="A157" s="1" t="s">
        <v>410</v>
      </c>
      <c r="B157" s="2" t="s">
        <v>26</v>
      </c>
      <c r="C157" s="1" t="s">
        <v>359</v>
      </c>
      <c r="D157" s="2" t="s">
        <v>371</v>
      </c>
      <c r="E157" s="2" t="s">
        <v>4</v>
      </c>
      <c r="F157" s="2" t="s">
        <v>7</v>
      </c>
      <c r="G157" s="1">
        <v>17.1961530020588</v>
      </c>
    </row>
    <row r="158" spans="1:7" ht="13" hidden="1">
      <c r="A158" s="1" t="s">
        <v>411</v>
      </c>
      <c r="B158" s="2" t="s">
        <v>27</v>
      </c>
      <c r="C158" s="1" t="s">
        <v>360</v>
      </c>
      <c r="D158" s="2" t="s">
        <v>371</v>
      </c>
      <c r="E158" s="2" t="s">
        <v>4</v>
      </c>
      <c r="F158" s="2" t="s">
        <v>7</v>
      </c>
      <c r="G158" s="1">
        <v>14.8181959236415</v>
      </c>
    </row>
    <row r="159" spans="1:7" ht="13" hidden="1">
      <c r="A159" s="1" t="s">
        <v>412</v>
      </c>
      <c r="B159" s="2" t="s">
        <v>28</v>
      </c>
      <c r="C159" s="1" t="s">
        <v>361</v>
      </c>
      <c r="D159" s="2" t="s">
        <v>371</v>
      </c>
      <c r="E159" s="2" t="s">
        <v>4</v>
      </c>
      <c r="F159" s="2" t="s">
        <v>7</v>
      </c>
      <c r="G159" s="1">
        <v>14.4342566963964</v>
      </c>
    </row>
    <row r="160" spans="1:7" ht="13" hidden="1">
      <c r="A160" s="1" t="s">
        <v>413</v>
      </c>
      <c r="B160" s="2" t="s">
        <v>29</v>
      </c>
      <c r="C160" s="1" t="s">
        <v>362</v>
      </c>
      <c r="D160" s="2" t="s">
        <v>371</v>
      </c>
      <c r="E160" s="2" t="s">
        <v>4</v>
      </c>
      <c r="F160" s="2" t="s">
        <v>7</v>
      </c>
      <c r="G160" s="1">
        <v>17.123925724867501</v>
      </c>
    </row>
    <row r="161" spans="1:7" ht="13" hidden="1">
      <c r="A161" s="1" t="s">
        <v>414</v>
      </c>
      <c r="B161" s="2" t="s">
        <v>30</v>
      </c>
      <c r="C161" s="1" t="s">
        <v>363</v>
      </c>
      <c r="D161" s="2" t="s">
        <v>371</v>
      </c>
      <c r="E161" s="2" t="s">
        <v>4</v>
      </c>
      <c r="F161" s="2" t="s">
        <v>7</v>
      </c>
      <c r="G161" s="1">
        <v>19.526628692687201</v>
      </c>
    </row>
    <row r="162" spans="1:7" ht="13" hidden="1">
      <c r="A162" s="1" t="s">
        <v>415</v>
      </c>
      <c r="B162" s="2" t="s">
        <v>31</v>
      </c>
      <c r="C162" s="1" t="s">
        <v>364</v>
      </c>
      <c r="D162" s="2" t="s">
        <v>371</v>
      </c>
      <c r="E162" s="2" t="s">
        <v>4</v>
      </c>
      <c r="F162" s="2" t="s">
        <v>7</v>
      </c>
      <c r="G162" s="1">
        <v>15.0461124982151</v>
      </c>
    </row>
    <row r="163" spans="1:7" ht="13" hidden="1">
      <c r="A163" s="1" t="s">
        <v>416</v>
      </c>
      <c r="B163" s="2" t="s">
        <v>32</v>
      </c>
      <c r="C163" s="1" t="s">
        <v>365</v>
      </c>
      <c r="D163" s="2" t="s">
        <v>371</v>
      </c>
      <c r="E163" s="2" t="s">
        <v>4</v>
      </c>
      <c r="F163" s="2" t="s">
        <v>7</v>
      </c>
      <c r="G163" s="1">
        <v>10.943943423586299</v>
      </c>
    </row>
    <row r="164" spans="1:7" ht="13" hidden="1">
      <c r="A164" s="1" t="s">
        <v>417</v>
      </c>
      <c r="B164" s="2" t="s">
        <v>33</v>
      </c>
      <c r="C164" s="1" t="s">
        <v>366</v>
      </c>
      <c r="D164" s="2" t="s">
        <v>371</v>
      </c>
      <c r="E164" s="2" t="s">
        <v>4</v>
      </c>
      <c r="F164" s="2" t="s">
        <v>7</v>
      </c>
      <c r="G164" s="1">
        <v>21.7253227317448</v>
      </c>
    </row>
    <row r="165" spans="1:7" ht="13" hidden="1">
      <c r="A165" s="1" t="s">
        <v>418</v>
      </c>
      <c r="B165" s="2" t="s">
        <v>34</v>
      </c>
      <c r="C165" s="1" t="s">
        <v>367</v>
      </c>
      <c r="D165" s="2" t="s">
        <v>371</v>
      </c>
      <c r="E165" s="2" t="s">
        <v>4</v>
      </c>
      <c r="F165" s="2" t="s">
        <v>7</v>
      </c>
      <c r="G165" s="1">
        <v>21.311138751012301</v>
      </c>
    </row>
    <row r="166" spans="1:7" ht="13" hidden="1">
      <c r="A166" s="1" t="s">
        <v>419</v>
      </c>
      <c r="B166" s="2" t="s">
        <v>35</v>
      </c>
      <c r="C166" s="1" t="s">
        <v>368</v>
      </c>
      <c r="D166" s="2" t="s">
        <v>371</v>
      </c>
      <c r="E166" s="2" t="s">
        <v>4</v>
      </c>
      <c r="F166" s="2" t="s">
        <v>7</v>
      </c>
      <c r="G166" s="1">
        <v>9.8638996283882996</v>
      </c>
    </row>
    <row r="167" spans="1:7" ht="13" hidden="1">
      <c r="A167" s="1" t="s">
        <v>336</v>
      </c>
      <c r="B167" s="2" t="s">
        <v>3</v>
      </c>
      <c r="C167" s="1" t="s">
        <v>336</v>
      </c>
      <c r="D167" s="2" t="s">
        <v>372</v>
      </c>
      <c r="E167" s="2" t="s">
        <v>4</v>
      </c>
      <c r="F167" s="2" t="s">
        <v>7</v>
      </c>
      <c r="G167" s="1">
        <v>17.413680132229601</v>
      </c>
    </row>
    <row r="168" spans="1:7" ht="13" hidden="1">
      <c r="A168" s="1" t="s">
        <v>388</v>
      </c>
      <c r="B168" s="2" t="s">
        <v>4</v>
      </c>
      <c r="C168" s="1" t="s">
        <v>337</v>
      </c>
      <c r="D168" s="2" t="s">
        <v>372</v>
      </c>
      <c r="E168" s="2" t="s">
        <v>4</v>
      </c>
      <c r="F168" s="2" t="s">
        <v>7</v>
      </c>
      <c r="G168" s="1">
        <v>13.968002100787499</v>
      </c>
    </row>
    <row r="169" spans="1:7" ht="13" hidden="1">
      <c r="A169" s="1" t="s">
        <v>389</v>
      </c>
      <c r="B169" s="2" t="s">
        <v>5</v>
      </c>
      <c r="C169" s="1" t="s">
        <v>338</v>
      </c>
      <c r="D169" s="2" t="s">
        <v>372</v>
      </c>
      <c r="E169" s="2" t="s">
        <v>4</v>
      </c>
      <c r="F169" s="2" t="s">
        <v>7</v>
      </c>
      <c r="G169" s="1">
        <v>29.954735850802798</v>
      </c>
    </row>
    <row r="170" spans="1:7" ht="13" hidden="1">
      <c r="A170" s="1" t="s">
        <v>390</v>
      </c>
      <c r="B170" s="2" t="s">
        <v>6</v>
      </c>
      <c r="C170" s="1" t="s">
        <v>339</v>
      </c>
      <c r="D170" s="2" t="s">
        <v>372</v>
      </c>
      <c r="E170" s="2" t="s">
        <v>4</v>
      </c>
      <c r="F170" s="2" t="s">
        <v>7</v>
      </c>
      <c r="G170" s="1">
        <v>16.928000881830702</v>
      </c>
    </row>
    <row r="171" spans="1:7" ht="13">
      <c r="A171" s="1" t="s">
        <v>391</v>
      </c>
      <c r="B171" s="2" t="s">
        <v>7</v>
      </c>
      <c r="C171" s="1" t="s">
        <v>340</v>
      </c>
      <c r="D171" s="2" t="s">
        <v>372</v>
      </c>
      <c r="E171" s="2" t="s">
        <v>4</v>
      </c>
      <c r="F171" s="2" t="s">
        <v>7</v>
      </c>
      <c r="G171" s="1">
        <v>13.1752993141017</v>
      </c>
    </row>
    <row r="172" spans="1:7" ht="13" hidden="1">
      <c r="A172" s="1" t="s">
        <v>392</v>
      </c>
      <c r="B172" s="2" t="s">
        <v>8</v>
      </c>
      <c r="C172" s="1" t="s">
        <v>341</v>
      </c>
      <c r="D172" s="2" t="s">
        <v>372</v>
      </c>
      <c r="E172" s="2" t="s">
        <v>4</v>
      </c>
      <c r="F172" s="2" t="s">
        <v>7</v>
      </c>
      <c r="G172" s="1">
        <v>14.5582747221401</v>
      </c>
    </row>
    <row r="173" spans="1:7" ht="13" hidden="1">
      <c r="A173" s="1" t="s">
        <v>393</v>
      </c>
      <c r="B173" s="2" t="s">
        <v>9</v>
      </c>
      <c r="C173" s="1" t="s">
        <v>342</v>
      </c>
      <c r="D173" s="2" t="s">
        <v>372</v>
      </c>
      <c r="E173" s="2" t="s">
        <v>4</v>
      </c>
      <c r="F173" s="2" t="s">
        <v>7</v>
      </c>
      <c r="G173" s="1">
        <v>16.650594218081199</v>
      </c>
    </row>
    <row r="174" spans="1:7" ht="13" hidden="1">
      <c r="A174" s="1" t="s">
        <v>394</v>
      </c>
      <c r="B174" s="2" t="s">
        <v>10</v>
      </c>
      <c r="C174" s="1" t="s">
        <v>343</v>
      </c>
      <c r="D174" s="2" t="s">
        <v>372</v>
      </c>
      <c r="E174" s="2" t="s">
        <v>4</v>
      </c>
      <c r="F174" s="2" t="s">
        <v>7</v>
      </c>
      <c r="G174" s="1">
        <v>30.634439236589799</v>
      </c>
    </row>
    <row r="175" spans="1:7" ht="13" hidden="1">
      <c r="A175" s="1" t="s">
        <v>395</v>
      </c>
      <c r="B175" s="2" t="s">
        <v>11</v>
      </c>
      <c r="C175" s="1" t="s">
        <v>344</v>
      </c>
      <c r="D175" s="2" t="s">
        <v>372</v>
      </c>
      <c r="E175" s="2" t="s">
        <v>4</v>
      </c>
      <c r="F175" s="2" t="s">
        <v>7</v>
      </c>
      <c r="G175" s="1">
        <v>16.9737482851029</v>
      </c>
    </row>
    <row r="176" spans="1:7" ht="13" hidden="1">
      <c r="A176" s="1" t="s">
        <v>396</v>
      </c>
      <c r="B176" s="2" t="s">
        <v>12</v>
      </c>
      <c r="C176" s="1" t="s">
        <v>345</v>
      </c>
      <c r="D176" s="2" t="s">
        <v>372</v>
      </c>
      <c r="E176" s="2" t="s">
        <v>4</v>
      </c>
      <c r="F176" s="2" t="s">
        <v>7</v>
      </c>
      <c r="G176" s="1">
        <v>24.630561271868601</v>
      </c>
    </row>
    <row r="177" spans="1:7" ht="13" hidden="1">
      <c r="A177" s="1" t="s">
        <v>397</v>
      </c>
      <c r="B177" s="2" t="s">
        <v>13</v>
      </c>
      <c r="C177" s="1" t="s">
        <v>346</v>
      </c>
      <c r="D177" s="2" t="s">
        <v>372</v>
      </c>
      <c r="E177" s="2" t="s">
        <v>4</v>
      </c>
      <c r="F177" s="2" t="s">
        <v>7</v>
      </c>
      <c r="G177" s="1">
        <v>12.0500660810075</v>
      </c>
    </row>
    <row r="178" spans="1:7" ht="13" hidden="1">
      <c r="A178" s="1" t="s">
        <v>398</v>
      </c>
      <c r="B178" s="2" t="s">
        <v>14</v>
      </c>
      <c r="C178" s="1" t="s">
        <v>347</v>
      </c>
      <c r="D178" s="2" t="s">
        <v>372</v>
      </c>
      <c r="E178" s="2" t="s">
        <v>4</v>
      </c>
      <c r="F178" s="2" t="s">
        <v>7</v>
      </c>
      <c r="G178" s="1">
        <v>12.1893272732295</v>
      </c>
    </row>
    <row r="179" spans="1:7" ht="13" hidden="1">
      <c r="A179" s="1" t="s">
        <v>399</v>
      </c>
      <c r="B179" s="2" t="s">
        <v>15</v>
      </c>
      <c r="C179" s="1" t="s">
        <v>348</v>
      </c>
      <c r="D179" s="2" t="s">
        <v>372</v>
      </c>
      <c r="E179" s="2" t="s">
        <v>4</v>
      </c>
      <c r="F179" s="2" t="s">
        <v>7</v>
      </c>
      <c r="G179" s="1">
        <v>17.799450777648602</v>
      </c>
    </row>
    <row r="180" spans="1:7" ht="13" hidden="1">
      <c r="A180" s="1" t="s">
        <v>400</v>
      </c>
      <c r="B180" s="2" t="s">
        <v>16</v>
      </c>
      <c r="C180" s="1" t="s">
        <v>349</v>
      </c>
      <c r="D180" s="2" t="s">
        <v>372</v>
      </c>
      <c r="E180" s="2" t="s">
        <v>4</v>
      </c>
      <c r="F180" s="2" t="s">
        <v>7</v>
      </c>
      <c r="G180" s="1">
        <v>9.7997964144421505</v>
      </c>
    </row>
    <row r="181" spans="1:7" ht="13" hidden="1">
      <c r="A181" s="1" t="s">
        <v>401</v>
      </c>
      <c r="B181" s="2" t="s">
        <v>17</v>
      </c>
      <c r="C181" s="1" t="s">
        <v>350</v>
      </c>
      <c r="D181" s="2" t="s">
        <v>372</v>
      </c>
      <c r="E181" s="2" t="s">
        <v>4</v>
      </c>
      <c r="F181" s="2" t="s">
        <v>7</v>
      </c>
      <c r="G181" s="1">
        <v>17.872483474877299</v>
      </c>
    </row>
    <row r="182" spans="1:7" ht="13" hidden="1">
      <c r="A182" s="1" t="s">
        <v>402</v>
      </c>
      <c r="B182" s="2" t="s">
        <v>18</v>
      </c>
      <c r="C182" s="1" t="s">
        <v>351</v>
      </c>
      <c r="D182" s="2" t="s">
        <v>372</v>
      </c>
      <c r="E182" s="2" t="s">
        <v>4</v>
      </c>
      <c r="F182" s="2" t="s">
        <v>7</v>
      </c>
      <c r="G182" s="1">
        <v>9.8639830226437795</v>
      </c>
    </row>
    <row r="183" spans="1:7" ht="13" hidden="1">
      <c r="A183" s="1" t="s">
        <v>403</v>
      </c>
      <c r="B183" s="2" t="s">
        <v>19</v>
      </c>
      <c r="C183" s="1" t="s">
        <v>352</v>
      </c>
      <c r="D183" s="2" t="s">
        <v>372</v>
      </c>
      <c r="E183" s="2" t="s">
        <v>4</v>
      </c>
      <c r="F183" s="2" t="s">
        <v>7</v>
      </c>
      <c r="G183" s="1">
        <v>12.9617342702629</v>
      </c>
    </row>
    <row r="184" spans="1:7" ht="13" hidden="1">
      <c r="A184" s="1" t="s">
        <v>404</v>
      </c>
      <c r="B184" s="2" t="s">
        <v>20</v>
      </c>
      <c r="C184" s="1" t="s">
        <v>353</v>
      </c>
      <c r="D184" s="2" t="s">
        <v>372</v>
      </c>
      <c r="E184" s="2" t="s">
        <v>4</v>
      </c>
      <c r="F184" s="2" t="s">
        <v>7</v>
      </c>
      <c r="G184" s="1">
        <v>16.458286472934301</v>
      </c>
    </row>
    <row r="185" spans="1:7" ht="13" hidden="1">
      <c r="A185" s="1" t="s">
        <v>405</v>
      </c>
      <c r="B185" s="2" t="s">
        <v>21</v>
      </c>
      <c r="C185" s="1" t="s">
        <v>354</v>
      </c>
      <c r="D185" s="2" t="s">
        <v>372</v>
      </c>
      <c r="E185" s="2" t="s">
        <v>4</v>
      </c>
      <c r="F185" s="2" t="s">
        <v>7</v>
      </c>
      <c r="G185" s="1">
        <v>18.4016662246155</v>
      </c>
    </row>
    <row r="186" spans="1:7" ht="13" hidden="1">
      <c r="A186" s="1" t="s">
        <v>406</v>
      </c>
      <c r="B186" s="2" t="s">
        <v>22</v>
      </c>
      <c r="C186" s="1" t="s">
        <v>355</v>
      </c>
      <c r="D186" s="2" t="s">
        <v>372</v>
      </c>
      <c r="E186" s="2" t="s">
        <v>4</v>
      </c>
      <c r="F186" s="2" t="s">
        <v>7</v>
      </c>
      <c r="G186" s="1">
        <v>15.962729146389499</v>
      </c>
    </row>
    <row r="187" spans="1:7" ht="13" hidden="1">
      <c r="A187" s="1" t="s">
        <v>407</v>
      </c>
      <c r="B187" s="2" t="s">
        <v>23</v>
      </c>
      <c r="C187" s="1" t="s">
        <v>356</v>
      </c>
      <c r="D187" s="2" t="s">
        <v>372</v>
      </c>
      <c r="E187" s="2" t="s">
        <v>4</v>
      </c>
      <c r="F187" s="2" t="s">
        <v>7</v>
      </c>
      <c r="G187" s="1">
        <v>24.786325498023299</v>
      </c>
    </row>
    <row r="188" spans="1:7" ht="13" hidden="1">
      <c r="A188" s="1" t="s">
        <v>408</v>
      </c>
      <c r="B188" s="2" t="s">
        <v>24</v>
      </c>
      <c r="C188" s="1" t="s">
        <v>357</v>
      </c>
      <c r="D188" s="2" t="s">
        <v>372</v>
      </c>
      <c r="E188" s="2" t="s">
        <v>4</v>
      </c>
      <c r="F188" s="2" t="s">
        <v>7</v>
      </c>
      <c r="G188" s="1">
        <v>16.629627949869199</v>
      </c>
    </row>
    <row r="189" spans="1:7" ht="13" hidden="1">
      <c r="A189" s="1" t="s">
        <v>409</v>
      </c>
      <c r="B189" s="2" t="s">
        <v>25</v>
      </c>
      <c r="C189" s="1" t="s">
        <v>358</v>
      </c>
      <c r="D189" s="2" t="s">
        <v>372</v>
      </c>
      <c r="E189" s="2" t="s">
        <v>4</v>
      </c>
      <c r="F189" s="2" t="s">
        <v>7</v>
      </c>
      <c r="G189" s="1">
        <v>13.210862818899001</v>
      </c>
    </row>
    <row r="190" spans="1:7" ht="13" hidden="1">
      <c r="A190" s="1" t="s">
        <v>410</v>
      </c>
      <c r="B190" s="2" t="s">
        <v>26</v>
      </c>
      <c r="C190" s="1" t="s">
        <v>359</v>
      </c>
      <c r="D190" s="2" t="s">
        <v>372</v>
      </c>
      <c r="E190" s="2" t="s">
        <v>4</v>
      </c>
      <c r="F190" s="2" t="s">
        <v>7</v>
      </c>
      <c r="G190" s="1">
        <v>16.4135185386133</v>
      </c>
    </row>
    <row r="191" spans="1:7" ht="13" hidden="1">
      <c r="A191" s="1" t="s">
        <v>411</v>
      </c>
      <c r="B191" s="2" t="s">
        <v>27</v>
      </c>
      <c r="C191" s="1" t="s">
        <v>360</v>
      </c>
      <c r="D191" s="2" t="s">
        <v>372</v>
      </c>
      <c r="E191" s="2" t="s">
        <v>4</v>
      </c>
      <c r="F191" s="2" t="s">
        <v>7</v>
      </c>
      <c r="G191" s="1">
        <v>16.234747961625899</v>
      </c>
    </row>
    <row r="192" spans="1:7" ht="13" hidden="1">
      <c r="A192" s="1" t="s">
        <v>412</v>
      </c>
      <c r="B192" s="2" t="s">
        <v>28</v>
      </c>
      <c r="C192" s="1" t="s">
        <v>361</v>
      </c>
      <c r="D192" s="2" t="s">
        <v>372</v>
      </c>
      <c r="E192" s="2" t="s">
        <v>4</v>
      </c>
      <c r="F192" s="2" t="s">
        <v>7</v>
      </c>
      <c r="G192" s="1">
        <v>14.4709532261205</v>
      </c>
    </row>
    <row r="193" spans="1:7" ht="13" hidden="1">
      <c r="A193" s="1" t="s">
        <v>413</v>
      </c>
      <c r="B193" s="2" t="s">
        <v>29</v>
      </c>
      <c r="C193" s="1" t="s">
        <v>362</v>
      </c>
      <c r="D193" s="2" t="s">
        <v>372</v>
      </c>
      <c r="E193" s="2" t="s">
        <v>4</v>
      </c>
      <c r="F193" s="2" t="s">
        <v>7</v>
      </c>
      <c r="G193" s="1">
        <v>19.23170373128</v>
      </c>
    </row>
    <row r="194" spans="1:7" ht="13" hidden="1">
      <c r="A194" s="1" t="s">
        <v>414</v>
      </c>
      <c r="B194" s="2" t="s">
        <v>30</v>
      </c>
      <c r="C194" s="1" t="s">
        <v>363</v>
      </c>
      <c r="D194" s="2" t="s">
        <v>372</v>
      </c>
      <c r="E194" s="2" t="s">
        <v>4</v>
      </c>
      <c r="F194" s="2" t="s">
        <v>7</v>
      </c>
      <c r="G194" s="1">
        <v>21.4181155898771</v>
      </c>
    </row>
    <row r="195" spans="1:7" ht="13" hidden="1">
      <c r="A195" s="1" t="s">
        <v>415</v>
      </c>
      <c r="B195" s="2" t="s">
        <v>31</v>
      </c>
      <c r="C195" s="1" t="s">
        <v>364</v>
      </c>
      <c r="D195" s="2" t="s">
        <v>372</v>
      </c>
      <c r="E195" s="2" t="s">
        <v>4</v>
      </c>
      <c r="F195" s="2" t="s">
        <v>7</v>
      </c>
      <c r="G195" s="1">
        <v>16.269546780184701</v>
      </c>
    </row>
    <row r="196" spans="1:7" ht="13" hidden="1">
      <c r="A196" s="1" t="s">
        <v>416</v>
      </c>
      <c r="B196" s="2" t="s">
        <v>32</v>
      </c>
      <c r="C196" s="1" t="s">
        <v>365</v>
      </c>
      <c r="D196" s="2" t="s">
        <v>372</v>
      </c>
      <c r="E196" s="2" t="s">
        <v>4</v>
      </c>
      <c r="F196" s="2" t="s">
        <v>7</v>
      </c>
      <c r="G196" s="1">
        <v>11.1888680934169</v>
      </c>
    </row>
    <row r="197" spans="1:7" ht="13" hidden="1">
      <c r="A197" s="1" t="s">
        <v>417</v>
      </c>
      <c r="B197" s="2" t="s">
        <v>33</v>
      </c>
      <c r="C197" s="1" t="s">
        <v>366</v>
      </c>
      <c r="D197" s="2" t="s">
        <v>372</v>
      </c>
      <c r="E197" s="2" t="s">
        <v>4</v>
      </c>
      <c r="F197" s="2" t="s">
        <v>7</v>
      </c>
      <c r="G197" s="1">
        <v>22.502416951674402</v>
      </c>
    </row>
    <row r="198" spans="1:7" ht="13" hidden="1">
      <c r="A198" s="1" t="s">
        <v>418</v>
      </c>
      <c r="B198" s="2" t="s">
        <v>34</v>
      </c>
      <c r="C198" s="1" t="s">
        <v>367</v>
      </c>
      <c r="D198" s="2" t="s">
        <v>372</v>
      </c>
      <c r="E198" s="2" t="s">
        <v>4</v>
      </c>
      <c r="F198" s="2" t="s">
        <v>7</v>
      </c>
      <c r="G198" s="1">
        <v>19.889412691727699</v>
      </c>
    </row>
    <row r="199" spans="1:7" ht="13" hidden="1">
      <c r="A199" s="1" t="s">
        <v>419</v>
      </c>
      <c r="B199" s="2" t="s">
        <v>35</v>
      </c>
      <c r="C199" s="1" t="s">
        <v>368</v>
      </c>
      <c r="D199" s="2" t="s">
        <v>372</v>
      </c>
      <c r="E199" s="2" t="s">
        <v>4</v>
      </c>
      <c r="F199" s="2" t="s">
        <v>7</v>
      </c>
      <c r="G199" s="1">
        <v>11.446634156329701</v>
      </c>
    </row>
    <row r="200" spans="1:7" ht="13" hidden="1">
      <c r="A200" s="1" t="s">
        <v>336</v>
      </c>
      <c r="B200" s="2" t="s">
        <v>3</v>
      </c>
      <c r="C200" s="1" t="s">
        <v>336</v>
      </c>
      <c r="D200" s="2" t="s">
        <v>373</v>
      </c>
      <c r="E200" s="2" t="s">
        <v>4</v>
      </c>
      <c r="F200" s="2" t="s">
        <v>7</v>
      </c>
      <c r="G200" s="1">
        <v>16.893613895288802</v>
      </c>
    </row>
    <row r="201" spans="1:7" ht="13" hidden="1">
      <c r="A201" s="1" t="s">
        <v>388</v>
      </c>
      <c r="B201" s="2" t="s">
        <v>4</v>
      </c>
      <c r="C201" s="1" t="s">
        <v>337</v>
      </c>
      <c r="D201" s="2" t="s">
        <v>373</v>
      </c>
      <c r="E201" s="2" t="s">
        <v>4</v>
      </c>
      <c r="F201" s="2" t="s">
        <v>7</v>
      </c>
      <c r="G201" s="1">
        <v>13.5501601465236</v>
      </c>
    </row>
    <row r="202" spans="1:7" ht="13" hidden="1">
      <c r="A202" s="1" t="s">
        <v>389</v>
      </c>
      <c r="B202" s="2" t="s">
        <v>5</v>
      </c>
      <c r="C202" s="1" t="s">
        <v>338</v>
      </c>
      <c r="D202" s="2" t="s">
        <v>373</v>
      </c>
      <c r="E202" s="2" t="s">
        <v>4</v>
      </c>
      <c r="F202" s="2" t="s">
        <v>7</v>
      </c>
      <c r="G202" s="1">
        <v>31.617195492899999</v>
      </c>
    </row>
    <row r="203" spans="1:7" ht="13" hidden="1">
      <c r="A203" s="1" t="s">
        <v>390</v>
      </c>
      <c r="B203" s="2" t="s">
        <v>6</v>
      </c>
      <c r="C203" s="1" t="s">
        <v>339</v>
      </c>
      <c r="D203" s="2" t="s">
        <v>373</v>
      </c>
      <c r="E203" s="2" t="s">
        <v>4</v>
      </c>
      <c r="F203" s="2" t="s">
        <v>7</v>
      </c>
      <c r="G203" s="1">
        <v>17.893242065108598</v>
      </c>
    </row>
    <row r="204" spans="1:7" ht="13">
      <c r="A204" s="1" t="s">
        <v>391</v>
      </c>
      <c r="B204" s="2" t="s">
        <v>7</v>
      </c>
      <c r="C204" s="1" t="s">
        <v>340</v>
      </c>
      <c r="D204" s="2" t="s">
        <v>373</v>
      </c>
      <c r="E204" s="2" t="s">
        <v>4</v>
      </c>
      <c r="F204" s="2" t="s">
        <v>7</v>
      </c>
      <c r="G204" s="1">
        <v>11.007718202414001</v>
      </c>
    </row>
    <row r="205" spans="1:7" ht="13" hidden="1">
      <c r="A205" s="1" t="s">
        <v>392</v>
      </c>
      <c r="B205" s="2" t="s">
        <v>8</v>
      </c>
      <c r="C205" s="1" t="s">
        <v>341</v>
      </c>
      <c r="D205" s="2" t="s">
        <v>373</v>
      </c>
      <c r="E205" s="2" t="s">
        <v>4</v>
      </c>
      <c r="F205" s="2" t="s">
        <v>7</v>
      </c>
      <c r="G205" s="1">
        <v>14.4521772418117</v>
      </c>
    </row>
    <row r="206" spans="1:7" ht="13" hidden="1">
      <c r="A206" s="1" t="s">
        <v>393</v>
      </c>
      <c r="B206" s="2" t="s">
        <v>9</v>
      </c>
      <c r="C206" s="1" t="s">
        <v>342</v>
      </c>
      <c r="D206" s="2" t="s">
        <v>373</v>
      </c>
      <c r="E206" s="2" t="s">
        <v>4</v>
      </c>
      <c r="F206" s="2" t="s">
        <v>7</v>
      </c>
      <c r="G206" s="1">
        <v>17.463420981444301</v>
      </c>
    </row>
    <row r="207" spans="1:7" ht="13" hidden="1">
      <c r="A207" s="1" t="s">
        <v>394</v>
      </c>
      <c r="B207" s="2" t="s">
        <v>10</v>
      </c>
      <c r="C207" s="1" t="s">
        <v>343</v>
      </c>
      <c r="D207" s="2" t="s">
        <v>373</v>
      </c>
      <c r="E207" s="2" t="s">
        <v>4</v>
      </c>
      <c r="F207" s="2" t="s">
        <v>7</v>
      </c>
      <c r="G207" s="1">
        <v>29.9828937084953</v>
      </c>
    </row>
    <row r="208" spans="1:7" ht="13" hidden="1">
      <c r="A208" s="1" t="s">
        <v>395</v>
      </c>
      <c r="B208" s="2" t="s">
        <v>11</v>
      </c>
      <c r="C208" s="1" t="s">
        <v>344</v>
      </c>
      <c r="D208" s="2" t="s">
        <v>373</v>
      </c>
      <c r="E208" s="2" t="s">
        <v>4</v>
      </c>
      <c r="F208" s="2" t="s">
        <v>7</v>
      </c>
      <c r="G208" s="1">
        <v>18.868202301980801</v>
      </c>
    </row>
    <row r="209" spans="1:7" ht="13" hidden="1">
      <c r="A209" s="1" t="s">
        <v>396</v>
      </c>
      <c r="B209" s="2" t="s">
        <v>12</v>
      </c>
      <c r="C209" s="1" t="s">
        <v>345</v>
      </c>
      <c r="D209" s="2" t="s">
        <v>373</v>
      </c>
      <c r="E209" s="2" t="s">
        <v>4</v>
      </c>
      <c r="F209" s="2" t="s">
        <v>7</v>
      </c>
      <c r="G209" s="1">
        <v>24.265957578856799</v>
      </c>
    </row>
    <row r="210" spans="1:7" ht="13" hidden="1">
      <c r="A210" s="1" t="s">
        <v>397</v>
      </c>
      <c r="B210" s="2" t="s">
        <v>13</v>
      </c>
      <c r="C210" s="1" t="s">
        <v>346</v>
      </c>
      <c r="D210" s="2" t="s">
        <v>373</v>
      </c>
      <c r="E210" s="2" t="s">
        <v>4</v>
      </c>
      <c r="F210" s="2" t="s">
        <v>7</v>
      </c>
      <c r="G210" s="1">
        <v>9.6129136036185603</v>
      </c>
    </row>
    <row r="211" spans="1:7" ht="13" hidden="1">
      <c r="A211" s="1" t="s">
        <v>398</v>
      </c>
      <c r="B211" s="2" t="s">
        <v>14</v>
      </c>
      <c r="C211" s="1" t="s">
        <v>347</v>
      </c>
      <c r="D211" s="2" t="s">
        <v>373</v>
      </c>
      <c r="E211" s="2" t="s">
        <v>4</v>
      </c>
      <c r="F211" s="2" t="s">
        <v>7</v>
      </c>
      <c r="G211" s="1">
        <v>9.9634534990403196</v>
      </c>
    </row>
    <row r="212" spans="1:7" ht="13" hidden="1">
      <c r="A212" s="1" t="s">
        <v>399</v>
      </c>
      <c r="B212" s="2" t="s">
        <v>15</v>
      </c>
      <c r="C212" s="1" t="s">
        <v>348</v>
      </c>
      <c r="D212" s="2" t="s">
        <v>373</v>
      </c>
      <c r="E212" s="2" t="s">
        <v>4</v>
      </c>
      <c r="F212" s="2" t="s">
        <v>7</v>
      </c>
      <c r="G212" s="1">
        <v>15.2151232114467</v>
      </c>
    </row>
    <row r="213" spans="1:7" ht="13" hidden="1">
      <c r="A213" s="1" t="s">
        <v>400</v>
      </c>
      <c r="B213" s="2" t="s">
        <v>16</v>
      </c>
      <c r="C213" s="1" t="s">
        <v>349</v>
      </c>
      <c r="D213" s="2" t="s">
        <v>373</v>
      </c>
      <c r="E213" s="2" t="s">
        <v>4</v>
      </c>
      <c r="F213" s="2" t="s">
        <v>7</v>
      </c>
      <c r="G213" s="1">
        <v>9.3167138548604402</v>
      </c>
    </row>
    <row r="214" spans="1:7" ht="13" hidden="1">
      <c r="A214" s="1" t="s">
        <v>401</v>
      </c>
      <c r="B214" s="2" t="s">
        <v>17</v>
      </c>
      <c r="C214" s="1" t="s">
        <v>350</v>
      </c>
      <c r="D214" s="2" t="s">
        <v>373</v>
      </c>
      <c r="E214" s="2" t="s">
        <v>4</v>
      </c>
      <c r="F214" s="2" t="s">
        <v>7</v>
      </c>
      <c r="G214" s="1">
        <v>16.060027152650601</v>
      </c>
    </row>
    <row r="215" spans="1:7" ht="13" hidden="1">
      <c r="A215" s="1" t="s">
        <v>402</v>
      </c>
      <c r="B215" s="2" t="s">
        <v>18</v>
      </c>
      <c r="C215" s="1" t="s">
        <v>351</v>
      </c>
      <c r="D215" s="2" t="s">
        <v>373</v>
      </c>
      <c r="E215" s="2" t="s">
        <v>4</v>
      </c>
      <c r="F215" s="2" t="s">
        <v>7</v>
      </c>
      <c r="G215" s="1">
        <v>9.8003137353276308</v>
      </c>
    </row>
    <row r="216" spans="1:7" ht="13" hidden="1">
      <c r="A216" s="1" t="s">
        <v>403</v>
      </c>
      <c r="B216" s="2" t="s">
        <v>19</v>
      </c>
      <c r="C216" s="1" t="s">
        <v>352</v>
      </c>
      <c r="D216" s="2" t="s">
        <v>373</v>
      </c>
      <c r="E216" s="2" t="s">
        <v>4</v>
      </c>
      <c r="F216" s="2" t="s">
        <v>7</v>
      </c>
      <c r="G216" s="1">
        <v>11.145634667069899</v>
      </c>
    </row>
    <row r="217" spans="1:7" ht="13" hidden="1">
      <c r="A217" s="1" t="s">
        <v>404</v>
      </c>
      <c r="B217" s="2" t="s">
        <v>20</v>
      </c>
      <c r="C217" s="1" t="s">
        <v>353</v>
      </c>
      <c r="D217" s="2" t="s">
        <v>373</v>
      </c>
      <c r="E217" s="2" t="s">
        <v>4</v>
      </c>
      <c r="F217" s="2" t="s">
        <v>7</v>
      </c>
      <c r="G217" s="1">
        <v>16.416099848513198</v>
      </c>
    </row>
    <row r="218" spans="1:7" ht="13" hidden="1">
      <c r="A218" s="1" t="s">
        <v>405</v>
      </c>
      <c r="B218" s="2" t="s">
        <v>21</v>
      </c>
      <c r="C218" s="1" t="s">
        <v>354</v>
      </c>
      <c r="D218" s="2" t="s">
        <v>373</v>
      </c>
      <c r="E218" s="2" t="s">
        <v>4</v>
      </c>
      <c r="F218" s="2" t="s">
        <v>7</v>
      </c>
      <c r="G218" s="1">
        <v>17.825239316570102</v>
      </c>
    </row>
    <row r="219" spans="1:7" ht="13" hidden="1">
      <c r="A219" s="1" t="s">
        <v>406</v>
      </c>
      <c r="B219" s="2" t="s">
        <v>22</v>
      </c>
      <c r="C219" s="1" t="s">
        <v>355</v>
      </c>
      <c r="D219" s="2" t="s">
        <v>373</v>
      </c>
      <c r="E219" s="2" t="s">
        <v>4</v>
      </c>
      <c r="F219" s="2" t="s">
        <v>7</v>
      </c>
      <c r="G219" s="1">
        <v>16.736942587669802</v>
      </c>
    </row>
    <row r="220" spans="1:7" ht="13" hidden="1">
      <c r="A220" s="1" t="s">
        <v>407</v>
      </c>
      <c r="B220" s="2" t="s">
        <v>23</v>
      </c>
      <c r="C220" s="1" t="s">
        <v>356</v>
      </c>
      <c r="D220" s="2" t="s">
        <v>373</v>
      </c>
      <c r="E220" s="2" t="s">
        <v>4</v>
      </c>
      <c r="F220" s="2" t="s">
        <v>7</v>
      </c>
      <c r="G220" s="1">
        <v>22.445277916107599</v>
      </c>
    </row>
    <row r="221" spans="1:7" ht="13" hidden="1">
      <c r="A221" s="1" t="s">
        <v>408</v>
      </c>
      <c r="B221" s="2" t="s">
        <v>24</v>
      </c>
      <c r="C221" s="1" t="s">
        <v>357</v>
      </c>
      <c r="D221" s="2" t="s">
        <v>373</v>
      </c>
      <c r="E221" s="2" t="s">
        <v>4</v>
      </c>
      <c r="F221" s="2" t="s">
        <v>7</v>
      </c>
      <c r="G221" s="1">
        <v>15.3844798994401</v>
      </c>
    </row>
    <row r="222" spans="1:7" ht="13" hidden="1">
      <c r="A222" s="1" t="s">
        <v>409</v>
      </c>
      <c r="B222" s="2" t="s">
        <v>25</v>
      </c>
      <c r="C222" s="1" t="s">
        <v>358</v>
      </c>
      <c r="D222" s="2" t="s">
        <v>373</v>
      </c>
      <c r="E222" s="2" t="s">
        <v>4</v>
      </c>
      <c r="F222" s="2" t="s">
        <v>7</v>
      </c>
      <c r="G222" s="1">
        <v>12.7062717306124</v>
      </c>
    </row>
    <row r="223" spans="1:7" ht="13" hidden="1">
      <c r="A223" s="1" t="s">
        <v>410</v>
      </c>
      <c r="B223" s="2" t="s">
        <v>26</v>
      </c>
      <c r="C223" s="1" t="s">
        <v>359</v>
      </c>
      <c r="D223" s="2" t="s">
        <v>373</v>
      </c>
      <c r="E223" s="2" t="s">
        <v>4</v>
      </c>
      <c r="F223" s="2" t="s">
        <v>7</v>
      </c>
      <c r="G223" s="1">
        <v>16.194842336644399</v>
      </c>
    </row>
    <row r="224" spans="1:7" ht="13" hidden="1">
      <c r="A224" s="1" t="s">
        <v>411</v>
      </c>
      <c r="B224" s="2" t="s">
        <v>27</v>
      </c>
      <c r="C224" s="1" t="s">
        <v>360</v>
      </c>
      <c r="D224" s="2" t="s">
        <v>373</v>
      </c>
      <c r="E224" s="2" t="s">
        <v>4</v>
      </c>
      <c r="F224" s="2" t="s">
        <v>7</v>
      </c>
      <c r="G224" s="1">
        <v>18.370754721143602</v>
      </c>
    </row>
    <row r="225" spans="1:7" ht="13" hidden="1">
      <c r="A225" s="1" t="s">
        <v>412</v>
      </c>
      <c r="B225" s="2" t="s">
        <v>28</v>
      </c>
      <c r="C225" s="1" t="s">
        <v>361</v>
      </c>
      <c r="D225" s="2" t="s">
        <v>373</v>
      </c>
      <c r="E225" s="2" t="s">
        <v>4</v>
      </c>
      <c r="F225" s="2" t="s">
        <v>7</v>
      </c>
      <c r="G225" s="1">
        <v>16.883757750501999</v>
      </c>
    </row>
    <row r="226" spans="1:7" ht="13" hidden="1">
      <c r="A226" s="1" t="s">
        <v>413</v>
      </c>
      <c r="B226" s="2" t="s">
        <v>29</v>
      </c>
      <c r="C226" s="1" t="s">
        <v>362</v>
      </c>
      <c r="D226" s="2" t="s">
        <v>373</v>
      </c>
      <c r="E226" s="2" t="s">
        <v>4</v>
      </c>
      <c r="F226" s="2" t="s">
        <v>7</v>
      </c>
      <c r="G226" s="1">
        <v>19.029834731958701</v>
      </c>
    </row>
    <row r="227" spans="1:7" ht="13" hidden="1">
      <c r="A227" s="1" t="s">
        <v>414</v>
      </c>
      <c r="B227" s="2" t="s">
        <v>30</v>
      </c>
      <c r="C227" s="1" t="s">
        <v>363</v>
      </c>
      <c r="D227" s="2" t="s">
        <v>373</v>
      </c>
      <c r="E227" s="2" t="s">
        <v>4</v>
      </c>
      <c r="F227" s="2" t="s">
        <v>7</v>
      </c>
      <c r="G227" s="1">
        <v>20.963289923272399</v>
      </c>
    </row>
    <row r="228" spans="1:7" ht="13" hidden="1">
      <c r="A228" s="1" t="s">
        <v>415</v>
      </c>
      <c r="B228" s="2" t="s">
        <v>31</v>
      </c>
      <c r="C228" s="1" t="s">
        <v>364</v>
      </c>
      <c r="D228" s="2" t="s">
        <v>373</v>
      </c>
      <c r="E228" s="2" t="s">
        <v>4</v>
      </c>
      <c r="F228" s="2" t="s">
        <v>7</v>
      </c>
      <c r="G228" s="1">
        <v>16.760917393722298</v>
      </c>
    </row>
    <row r="229" spans="1:7" ht="13" hidden="1">
      <c r="A229" s="1" t="s">
        <v>416</v>
      </c>
      <c r="B229" s="2" t="s">
        <v>32</v>
      </c>
      <c r="C229" s="1" t="s">
        <v>365</v>
      </c>
      <c r="D229" s="2" t="s">
        <v>373</v>
      </c>
      <c r="E229" s="2" t="s">
        <v>4</v>
      </c>
      <c r="F229" s="2" t="s">
        <v>7</v>
      </c>
      <c r="G229" s="1">
        <v>12.1396934455621</v>
      </c>
    </row>
    <row r="230" spans="1:7" ht="13" hidden="1">
      <c r="A230" s="1" t="s">
        <v>417</v>
      </c>
      <c r="B230" s="2" t="s">
        <v>33</v>
      </c>
      <c r="C230" s="1" t="s">
        <v>366</v>
      </c>
      <c r="D230" s="2" t="s">
        <v>373</v>
      </c>
      <c r="E230" s="2" t="s">
        <v>4</v>
      </c>
      <c r="F230" s="2" t="s">
        <v>7</v>
      </c>
      <c r="G230" s="1">
        <v>21.036925992447902</v>
      </c>
    </row>
    <row r="231" spans="1:7" ht="13" hidden="1">
      <c r="A231" s="1" t="s">
        <v>418</v>
      </c>
      <c r="B231" s="2" t="s">
        <v>34</v>
      </c>
      <c r="C231" s="1" t="s">
        <v>367</v>
      </c>
      <c r="D231" s="2" t="s">
        <v>373</v>
      </c>
      <c r="E231" s="2" t="s">
        <v>4</v>
      </c>
      <c r="F231" s="2" t="s">
        <v>7</v>
      </c>
      <c r="G231" s="1">
        <v>20.3185045580645</v>
      </c>
    </row>
    <row r="232" spans="1:7" ht="13" hidden="1">
      <c r="A232" s="1" t="s">
        <v>419</v>
      </c>
      <c r="B232" s="2" t="s">
        <v>35</v>
      </c>
      <c r="C232" s="1" t="s">
        <v>368</v>
      </c>
      <c r="D232" s="2" t="s">
        <v>373</v>
      </c>
      <c r="E232" s="2" t="s">
        <v>4</v>
      </c>
      <c r="F232" s="2" t="s">
        <v>7</v>
      </c>
      <c r="G232" s="1">
        <v>9.6841277852470409</v>
      </c>
    </row>
    <row r="233" spans="1:7" ht="13" hidden="1">
      <c r="A233" s="1" t="s">
        <v>336</v>
      </c>
      <c r="B233" s="2" t="s">
        <v>3</v>
      </c>
      <c r="C233" s="1" t="s">
        <v>336</v>
      </c>
      <c r="D233" s="2" t="s">
        <v>374</v>
      </c>
      <c r="E233" s="2" t="s">
        <v>4</v>
      </c>
      <c r="F233" s="2" t="s">
        <v>7</v>
      </c>
      <c r="G233" s="1">
        <v>16.773845979920299</v>
      </c>
    </row>
    <row r="234" spans="1:7" ht="13" hidden="1">
      <c r="A234" s="1" t="s">
        <v>388</v>
      </c>
      <c r="B234" s="2" t="s">
        <v>4</v>
      </c>
      <c r="C234" s="1" t="s">
        <v>337</v>
      </c>
      <c r="D234" s="2" t="s">
        <v>374</v>
      </c>
      <c r="E234" s="2" t="s">
        <v>4</v>
      </c>
      <c r="F234" s="2" t="s">
        <v>7</v>
      </c>
      <c r="G234" s="1">
        <v>12.764631793930601</v>
      </c>
    </row>
    <row r="235" spans="1:7" ht="13" hidden="1">
      <c r="A235" s="1" t="s">
        <v>389</v>
      </c>
      <c r="B235" s="2" t="s">
        <v>5</v>
      </c>
      <c r="C235" s="1" t="s">
        <v>338</v>
      </c>
      <c r="D235" s="2" t="s">
        <v>374</v>
      </c>
      <c r="E235" s="2" t="s">
        <v>4</v>
      </c>
      <c r="F235" s="2" t="s">
        <v>7</v>
      </c>
      <c r="G235" s="1">
        <v>28.423547225016499</v>
      </c>
    </row>
    <row r="236" spans="1:7" ht="13" hidden="1">
      <c r="A236" s="1" t="s">
        <v>390</v>
      </c>
      <c r="B236" s="2" t="s">
        <v>6</v>
      </c>
      <c r="C236" s="1" t="s">
        <v>339</v>
      </c>
      <c r="D236" s="2" t="s">
        <v>374</v>
      </c>
      <c r="E236" s="2" t="s">
        <v>4</v>
      </c>
      <c r="F236" s="2" t="s">
        <v>7</v>
      </c>
      <c r="G236" s="1">
        <v>12.7235019439693</v>
      </c>
    </row>
    <row r="237" spans="1:7" ht="13">
      <c r="A237" s="1" t="s">
        <v>391</v>
      </c>
      <c r="B237" s="2" t="s">
        <v>7</v>
      </c>
      <c r="C237" s="1" t="s">
        <v>340</v>
      </c>
      <c r="D237" s="2" t="s">
        <v>374</v>
      </c>
      <c r="E237" s="2" t="s">
        <v>4</v>
      </c>
      <c r="F237" s="2" t="s">
        <v>7</v>
      </c>
      <c r="G237" s="1">
        <v>16.543934248595999</v>
      </c>
    </row>
    <row r="238" spans="1:7" ht="13" hidden="1">
      <c r="A238" s="1" t="s">
        <v>392</v>
      </c>
      <c r="B238" s="2" t="s">
        <v>8</v>
      </c>
      <c r="C238" s="1" t="s">
        <v>341</v>
      </c>
      <c r="D238" s="2" t="s">
        <v>374</v>
      </c>
      <c r="E238" s="2" t="s">
        <v>4</v>
      </c>
      <c r="F238" s="2" t="s">
        <v>7</v>
      </c>
      <c r="G238" s="1">
        <v>14.518245738647201</v>
      </c>
    </row>
    <row r="239" spans="1:7" ht="13" hidden="1">
      <c r="A239" s="1" t="s">
        <v>393</v>
      </c>
      <c r="B239" s="2" t="s">
        <v>9</v>
      </c>
      <c r="C239" s="1" t="s">
        <v>342</v>
      </c>
      <c r="D239" s="2" t="s">
        <v>374</v>
      </c>
      <c r="E239" s="2" t="s">
        <v>4</v>
      </c>
      <c r="F239" s="2" t="s">
        <v>7</v>
      </c>
      <c r="G239" s="1">
        <v>19.348328287756299</v>
      </c>
    </row>
    <row r="240" spans="1:7" ht="13" hidden="1">
      <c r="A240" s="1" t="s">
        <v>394</v>
      </c>
      <c r="B240" s="2" t="s">
        <v>10</v>
      </c>
      <c r="C240" s="1" t="s">
        <v>343</v>
      </c>
      <c r="D240" s="2" t="s">
        <v>374</v>
      </c>
      <c r="E240" s="2" t="s">
        <v>4</v>
      </c>
      <c r="F240" s="2" t="s">
        <v>7</v>
      </c>
      <c r="G240" s="1">
        <v>26.290700793235601</v>
      </c>
    </row>
    <row r="241" spans="1:7" ht="13" hidden="1">
      <c r="A241" s="1" t="s">
        <v>395</v>
      </c>
      <c r="B241" s="2" t="s">
        <v>11</v>
      </c>
      <c r="C241" s="1" t="s">
        <v>344</v>
      </c>
      <c r="D241" s="2" t="s">
        <v>374</v>
      </c>
      <c r="E241" s="2" t="s">
        <v>4</v>
      </c>
      <c r="F241" s="2" t="s">
        <v>7</v>
      </c>
      <c r="G241" s="1">
        <v>20.8659487985387</v>
      </c>
    </row>
    <row r="242" spans="1:7" ht="13" hidden="1">
      <c r="A242" s="1" t="s">
        <v>396</v>
      </c>
      <c r="B242" s="2" t="s">
        <v>12</v>
      </c>
      <c r="C242" s="1" t="s">
        <v>345</v>
      </c>
      <c r="D242" s="2" t="s">
        <v>374</v>
      </c>
      <c r="E242" s="2" t="s">
        <v>4</v>
      </c>
      <c r="F242" s="2" t="s">
        <v>7</v>
      </c>
      <c r="G242" s="1">
        <v>25.4560161200558</v>
      </c>
    </row>
    <row r="243" spans="1:7" ht="13" hidden="1">
      <c r="A243" s="1" t="s">
        <v>397</v>
      </c>
      <c r="B243" s="2" t="s">
        <v>13</v>
      </c>
      <c r="C243" s="1" t="s">
        <v>346</v>
      </c>
      <c r="D243" s="2" t="s">
        <v>374</v>
      </c>
      <c r="E243" s="2" t="s">
        <v>4</v>
      </c>
      <c r="F243" s="2" t="s">
        <v>7</v>
      </c>
      <c r="G243" s="1">
        <v>13.037941676097001</v>
      </c>
    </row>
    <row r="244" spans="1:7" ht="13" hidden="1">
      <c r="A244" s="1" t="s">
        <v>398</v>
      </c>
      <c r="B244" s="2" t="s">
        <v>14</v>
      </c>
      <c r="C244" s="1" t="s">
        <v>347</v>
      </c>
      <c r="D244" s="2" t="s">
        <v>374</v>
      </c>
      <c r="E244" s="2" t="s">
        <v>4</v>
      </c>
      <c r="F244" s="2" t="s">
        <v>7</v>
      </c>
      <c r="G244" s="1">
        <v>10.400071580380899</v>
      </c>
    </row>
    <row r="245" spans="1:7" ht="13" hidden="1">
      <c r="A245" s="1" t="s">
        <v>399</v>
      </c>
      <c r="B245" s="2" t="s">
        <v>15</v>
      </c>
      <c r="C245" s="1" t="s">
        <v>348</v>
      </c>
      <c r="D245" s="2" t="s">
        <v>374</v>
      </c>
      <c r="E245" s="2" t="s">
        <v>4</v>
      </c>
      <c r="F245" s="2" t="s">
        <v>7</v>
      </c>
      <c r="G245" s="1">
        <v>17.0292477329814</v>
      </c>
    </row>
    <row r="246" spans="1:7" ht="13" hidden="1">
      <c r="A246" s="1" t="s">
        <v>400</v>
      </c>
      <c r="B246" s="2" t="s">
        <v>16</v>
      </c>
      <c r="C246" s="1" t="s">
        <v>349</v>
      </c>
      <c r="D246" s="2" t="s">
        <v>374</v>
      </c>
      <c r="E246" s="2" t="s">
        <v>4</v>
      </c>
      <c r="F246" s="2" t="s">
        <v>7</v>
      </c>
      <c r="G246" s="1">
        <v>10.2690449506301</v>
      </c>
    </row>
    <row r="247" spans="1:7" ht="13" hidden="1">
      <c r="A247" s="1" t="s">
        <v>401</v>
      </c>
      <c r="B247" s="2" t="s">
        <v>17</v>
      </c>
      <c r="C247" s="1" t="s">
        <v>350</v>
      </c>
      <c r="D247" s="2" t="s">
        <v>374</v>
      </c>
      <c r="E247" s="2" t="s">
        <v>4</v>
      </c>
      <c r="F247" s="2" t="s">
        <v>7</v>
      </c>
      <c r="G247" s="1">
        <v>16.528074235958599</v>
      </c>
    </row>
    <row r="248" spans="1:7" ht="13" hidden="1">
      <c r="A248" s="1" t="s">
        <v>402</v>
      </c>
      <c r="B248" s="2" t="s">
        <v>18</v>
      </c>
      <c r="C248" s="1" t="s">
        <v>351</v>
      </c>
      <c r="D248" s="2" t="s">
        <v>374</v>
      </c>
      <c r="E248" s="2" t="s">
        <v>4</v>
      </c>
      <c r="F248" s="2" t="s">
        <v>7</v>
      </c>
      <c r="G248" s="1">
        <v>9.8709593289723205</v>
      </c>
    </row>
    <row r="249" spans="1:7" ht="13" hidden="1">
      <c r="A249" s="1" t="s">
        <v>403</v>
      </c>
      <c r="B249" s="2" t="s">
        <v>19</v>
      </c>
      <c r="C249" s="1" t="s">
        <v>352</v>
      </c>
      <c r="D249" s="2" t="s">
        <v>374</v>
      </c>
      <c r="E249" s="2" t="s">
        <v>4</v>
      </c>
      <c r="F249" s="2" t="s">
        <v>7</v>
      </c>
      <c r="G249" s="1">
        <v>11.0244632599554</v>
      </c>
    </row>
    <row r="250" spans="1:7" ht="13" hidden="1">
      <c r="A250" s="1" t="s">
        <v>404</v>
      </c>
      <c r="B250" s="2" t="s">
        <v>20</v>
      </c>
      <c r="C250" s="1" t="s">
        <v>353</v>
      </c>
      <c r="D250" s="2" t="s">
        <v>374</v>
      </c>
      <c r="E250" s="2" t="s">
        <v>4</v>
      </c>
      <c r="F250" s="2" t="s">
        <v>7</v>
      </c>
      <c r="G250" s="1">
        <v>14.9402124711645</v>
      </c>
    </row>
    <row r="251" spans="1:7" ht="13" hidden="1">
      <c r="A251" s="1" t="s">
        <v>405</v>
      </c>
      <c r="B251" s="2" t="s">
        <v>21</v>
      </c>
      <c r="C251" s="1" t="s">
        <v>354</v>
      </c>
      <c r="D251" s="2" t="s">
        <v>374</v>
      </c>
      <c r="E251" s="2" t="s">
        <v>4</v>
      </c>
      <c r="F251" s="2" t="s">
        <v>7</v>
      </c>
      <c r="G251" s="1">
        <v>19.1775894465626</v>
      </c>
    </row>
    <row r="252" spans="1:7" ht="13" hidden="1">
      <c r="A252" s="1" t="s">
        <v>406</v>
      </c>
      <c r="B252" s="2" t="s">
        <v>22</v>
      </c>
      <c r="C252" s="1" t="s">
        <v>355</v>
      </c>
      <c r="D252" s="2" t="s">
        <v>374</v>
      </c>
      <c r="E252" s="2" t="s">
        <v>4</v>
      </c>
      <c r="F252" s="2" t="s">
        <v>7</v>
      </c>
      <c r="G252" s="1">
        <v>14.8704277968192</v>
      </c>
    </row>
    <row r="253" spans="1:7" ht="13" hidden="1">
      <c r="A253" s="1" t="s">
        <v>407</v>
      </c>
      <c r="B253" s="2" t="s">
        <v>23</v>
      </c>
      <c r="C253" s="1" t="s">
        <v>356</v>
      </c>
      <c r="D253" s="2" t="s">
        <v>374</v>
      </c>
      <c r="E253" s="2" t="s">
        <v>4</v>
      </c>
      <c r="F253" s="2" t="s">
        <v>7</v>
      </c>
      <c r="G253" s="1">
        <v>21.4554880306694</v>
      </c>
    </row>
    <row r="254" spans="1:7" ht="13" hidden="1">
      <c r="A254" s="1" t="s">
        <v>408</v>
      </c>
      <c r="B254" s="2" t="s">
        <v>24</v>
      </c>
      <c r="C254" s="1" t="s">
        <v>357</v>
      </c>
      <c r="D254" s="2" t="s">
        <v>374</v>
      </c>
      <c r="E254" s="2" t="s">
        <v>4</v>
      </c>
      <c r="F254" s="2" t="s">
        <v>7</v>
      </c>
      <c r="G254" s="1">
        <v>15.9277987195543</v>
      </c>
    </row>
    <row r="255" spans="1:7" ht="13" hidden="1">
      <c r="A255" s="1" t="s">
        <v>409</v>
      </c>
      <c r="B255" s="2" t="s">
        <v>25</v>
      </c>
      <c r="C255" s="1" t="s">
        <v>358</v>
      </c>
      <c r="D255" s="2" t="s">
        <v>374</v>
      </c>
      <c r="E255" s="2" t="s">
        <v>4</v>
      </c>
      <c r="F255" s="2" t="s">
        <v>7</v>
      </c>
      <c r="G255" s="1">
        <v>11.9731871735158</v>
      </c>
    </row>
    <row r="256" spans="1:7" ht="13" hidden="1">
      <c r="A256" s="1" t="s">
        <v>410</v>
      </c>
      <c r="B256" s="2" t="s">
        <v>26</v>
      </c>
      <c r="C256" s="1" t="s">
        <v>359</v>
      </c>
      <c r="D256" s="2" t="s">
        <v>374</v>
      </c>
      <c r="E256" s="2" t="s">
        <v>4</v>
      </c>
      <c r="F256" s="2" t="s">
        <v>7</v>
      </c>
      <c r="G256" s="1">
        <v>16.889709353436601</v>
      </c>
    </row>
    <row r="257" spans="1:7" ht="13" hidden="1">
      <c r="A257" s="1" t="s">
        <v>411</v>
      </c>
      <c r="B257" s="2" t="s">
        <v>27</v>
      </c>
      <c r="C257" s="1" t="s">
        <v>360</v>
      </c>
      <c r="D257" s="2" t="s">
        <v>374</v>
      </c>
      <c r="E257" s="2" t="s">
        <v>4</v>
      </c>
      <c r="F257" s="2" t="s">
        <v>7</v>
      </c>
      <c r="G257" s="1">
        <v>15.482684602232</v>
      </c>
    </row>
    <row r="258" spans="1:7" ht="13" hidden="1">
      <c r="A258" s="1" t="s">
        <v>412</v>
      </c>
      <c r="B258" s="2" t="s">
        <v>28</v>
      </c>
      <c r="C258" s="1" t="s">
        <v>361</v>
      </c>
      <c r="D258" s="2" t="s">
        <v>374</v>
      </c>
      <c r="E258" s="2" t="s">
        <v>4</v>
      </c>
      <c r="F258" s="2" t="s">
        <v>7</v>
      </c>
      <c r="G258" s="1">
        <v>14.0755676960919</v>
      </c>
    </row>
    <row r="259" spans="1:7" ht="13" hidden="1">
      <c r="A259" s="1" t="s">
        <v>413</v>
      </c>
      <c r="B259" s="2" t="s">
        <v>29</v>
      </c>
      <c r="C259" s="1" t="s">
        <v>362</v>
      </c>
      <c r="D259" s="2" t="s">
        <v>374</v>
      </c>
      <c r="E259" s="2" t="s">
        <v>4</v>
      </c>
      <c r="F259" s="2" t="s">
        <v>7</v>
      </c>
      <c r="G259" s="1">
        <v>17.5642934604003</v>
      </c>
    </row>
    <row r="260" spans="1:7" ht="13" hidden="1">
      <c r="A260" s="1" t="s">
        <v>414</v>
      </c>
      <c r="B260" s="2" t="s">
        <v>30</v>
      </c>
      <c r="C260" s="1" t="s">
        <v>363</v>
      </c>
      <c r="D260" s="2" t="s">
        <v>374</v>
      </c>
      <c r="E260" s="2" t="s">
        <v>4</v>
      </c>
      <c r="F260" s="2" t="s">
        <v>7</v>
      </c>
      <c r="G260" s="1">
        <v>21.582774944542301</v>
      </c>
    </row>
    <row r="261" spans="1:7" ht="13" hidden="1">
      <c r="A261" s="1" t="s">
        <v>415</v>
      </c>
      <c r="B261" s="2" t="s">
        <v>31</v>
      </c>
      <c r="C261" s="1" t="s">
        <v>364</v>
      </c>
      <c r="D261" s="2" t="s">
        <v>374</v>
      </c>
      <c r="E261" s="2" t="s">
        <v>4</v>
      </c>
      <c r="F261" s="2" t="s">
        <v>7</v>
      </c>
      <c r="G261" s="1">
        <v>16.6384710607865</v>
      </c>
    </row>
    <row r="262" spans="1:7" ht="13" hidden="1">
      <c r="A262" s="1" t="s">
        <v>416</v>
      </c>
      <c r="B262" s="2" t="s">
        <v>32</v>
      </c>
      <c r="C262" s="1" t="s">
        <v>365</v>
      </c>
      <c r="D262" s="2" t="s">
        <v>374</v>
      </c>
      <c r="E262" s="2" t="s">
        <v>4</v>
      </c>
      <c r="F262" s="2" t="s">
        <v>7</v>
      </c>
      <c r="G262" s="1">
        <v>10.707268629309</v>
      </c>
    </row>
    <row r="263" spans="1:7" ht="13" hidden="1">
      <c r="A263" s="1" t="s">
        <v>417</v>
      </c>
      <c r="B263" s="2" t="s">
        <v>33</v>
      </c>
      <c r="C263" s="1" t="s">
        <v>366</v>
      </c>
      <c r="D263" s="2" t="s">
        <v>374</v>
      </c>
      <c r="E263" s="2" t="s">
        <v>4</v>
      </c>
      <c r="F263" s="2" t="s">
        <v>7</v>
      </c>
      <c r="G263" s="1">
        <v>21.472303083441599</v>
      </c>
    </row>
    <row r="264" spans="1:7" ht="13" hidden="1">
      <c r="A264" s="1" t="s">
        <v>418</v>
      </c>
      <c r="B264" s="2" t="s">
        <v>34</v>
      </c>
      <c r="C264" s="1" t="s">
        <v>367</v>
      </c>
      <c r="D264" s="2" t="s">
        <v>374</v>
      </c>
      <c r="E264" s="2" t="s">
        <v>4</v>
      </c>
      <c r="F264" s="2" t="s">
        <v>7</v>
      </c>
      <c r="G264" s="1">
        <v>20.148178778693399</v>
      </c>
    </row>
    <row r="265" spans="1:7" ht="13" hidden="1">
      <c r="A265" s="1" t="s">
        <v>419</v>
      </c>
      <c r="B265" s="2" t="s">
        <v>35</v>
      </c>
      <c r="C265" s="1" t="s">
        <v>368</v>
      </c>
      <c r="D265" s="2" t="s">
        <v>374</v>
      </c>
      <c r="E265" s="2" t="s">
        <v>4</v>
      </c>
      <c r="F265" s="2" t="s">
        <v>7</v>
      </c>
      <c r="G265" s="1">
        <v>11.0157958145554</v>
      </c>
    </row>
    <row r="266" spans="1:7" ht="13" hidden="1">
      <c r="A266" s="1" t="s">
        <v>336</v>
      </c>
      <c r="B266" s="2" t="s">
        <v>3</v>
      </c>
      <c r="C266" s="1" t="s">
        <v>336</v>
      </c>
      <c r="D266" s="2" t="s">
        <v>375</v>
      </c>
      <c r="E266" s="2" t="s">
        <v>4</v>
      </c>
      <c r="F266" s="2" t="s">
        <v>7</v>
      </c>
      <c r="G266" s="1">
        <v>16.713773336681299</v>
      </c>
    </row>
    <row r="267" spans="1:7" ht="13" hidden="1">
      <c r="A267" s="1" t="s">
        <v>388</v>
      </c>
      <c r="B267" s="2" t="s">
        <v>4</v>
      </c>
      <c r="C267" s="1" t="s">
        <v>337</v>
      </c>
      <c r="D267" s="2" t="s">
        <v>375</v>
      </c>
      <c r="E267" s="2" t="s">
        <v>4</v>
      </c>
      <c r="F267" s="2" t="s">
        <v>7</v>
      </c>
      <c r="G267" s="1">
        <v>10.156257524167099</v>
      </c>
    </row>
    <row r="268" spans="1:7" ht="13" hidden="1">
      <c r="A268" s="1" t="s">
        <v>389</v>
      </c>
      <c r="B268" s="2" t="s">
        <v>5</v>
      </c>
      <c r="C268" s="1" t="s">
        <v>338</v>
      </c>
      <c r="D268" s="2" t="s">
        <v>375</v>
      </c>
      <c r="E268" s="2" t="s">
        <v>4</v>
      </c>
      <c r="F268" s="2" t="s">
        <v>7</v>
      </c>
      <c r="G268" s="1">
        <v>27.601944997271101</v>
      </c>
    </row>
    <row r="269" spans="1:7" ht="13" hidden="1">
      <c r="A269" s="1" t="s">
        <v>390</v>
      </c>
      <c r="B269" s="2" t="s">
        <v>6</v>
      </c>
      <c r="C269" s="1" t="s">
        <v>339</v>
      </c>
      <c r="D269" s="2" t="s">
        <v>375</v>
      </c>
      <c r="E269" s="2" t="s">
        <v>4</v>
      </c>
      <c r="F269" s="2" t="s">
        <v>7</v>
      </c>
      <c r="G269" s="1">
        <v>17.188454914161898</v>
      </c>
    </row>
    <row r="270" spans="1:7" ht="13">
      <c r="A270" s="1" t="s">
        <v>391</v>
      </c>
      <c r="B270" s="2" t="s">
        <v>7</v>
      </c>
      <c r="C270" s="1" t="s">
        <v>340</v>
      </c>
      <c r="D270" s="2" t="s">
        <v>375</v>
      </c>
      <c r="E270" s="2" t="s">
        <v>4</v>
      </c>
      <c r="F270" s="2" t="s">
        <v>7</v>
      </c>
      <c r="G270" s="1">
        <v>13.3224761378266</v>
      </c>
    </row>
    <row r="271" spans="1:7" ht="13" hidden="1">
      <c r="A271" s="1" t="s">
        <v>392</v>
      </c>
      <c r="B271" s="2" t="s">
        <v>8</v>
      </c>
      <c r="C271" s="1" t="s">
        <v>341</v>
      </c>
      <c r="D271" s="2" t="s">
        <v>375</v>
      </c>
      <c r="E271" s="2" t="s">
        <v>4</v>
      </c>
      <c r="F271" s="2" t="s">
        <v>7</v>
      </c>
      <c r="G271" s="1">
        <v>14.568360815978</v>
      </c>
    </row>
    <row r="272" spans="1:7" ht="13" hidden="1">
      <c r="A272" s="1" t="s">
        <v>393</v>
      </c>
      <c r="B272" s="2" t="s">
        <v>9</v>
      </c>
      <c r="C272" s="1" t="s">
        <v>342</v>
      </c>
      <c r="D272" s="2" t="s">
        <v>375</v>
      </c>
      <c r="E272" s="2" t="s">
        <v>4</v>
      </c>
      <c r="F272" s="2" t="s">
        <v>7</v>
      </c>
      <c r="G272" s="1">
        <v>17.702794442946701</v>
      </c>
    </row>
    <row r="273" spans="1:7" ht="13" hidden="1">
      <c r="A273" s="1" t="s">
        <v>394</v>
      </c>
      <c r="B273" s="2" t="s">
        <v>10</v>
      </c>
      <c r="C273" s="1" t="s">
        <v>343</v>
      </c>
      <c r="D273" s="2" t="s">
        <v>375</v>
      </c>
      <c r="E273" s="2" t="s">
        <v>4</v>
      </c>
      <c r="F273" s="2" t="s">
        <v>7</v>
      </c>
      <c r="G273" s="1">
        <v>25.5822341023528</v>
      </c>
    </row>
    <row r="274" spans="1:7" ht="13" hidden="1">
      <c r="A274" s="1" t="s">
        <v>395</v>
      </c>
      <c r="B274" s="2" t="s">
        <v>11</v>
      </c>
      <c r="C274" s="1" t="s">
        <v>344</v>
      </c>
      <c r="D274" s="2" t="s">
        <v>375</v>
      </c>
      <c r="E274" s="2" t="s">
        <v>4</v>
      </c>
      <c r="F274" s="2" t="s">
        <v>7</v>
      </c>
      <c r="G274" s="1">
        <v>19.6550872094742</v>
      </c>
    </row>
    <row r="275" spans="1:7" ht="13" hidden="1">
      <c r="A275" s="1" t="s">
        <v>396</v>
      </c>
      <c r="B275" s="2" t="s">
        <v>12</v>
      </c>
      <c r="C275" s="1" t="s">
        <v>345</v>
      </c>
      <c r="D275" s="2" t="s">
        <v>375</v>
      </c>
      <c r="E275" s="2" t="s">
        <v>4</v>
      </c>
      <c r="F275" s="2" t="s">
        <v>7</v>
      </c>
      <c r="G275" s="1">
        <v>25.216704305346902</v>
      </c>
    </row>
    <row r="276" spans="1:7" ht="13" hidden="1">
      <c r="A276" s="1" t="s">
        <v>397</v>
      </c>
      <c r="B276" s="2" t="s">
        <v>13</v>
      </c>
      <c r="C276" s="1" t="s">
        <v>346</v>
      </c>
      <c r="D276" s="2" t="s">
        <v>375</v>
      </c>
      <c r="E276" s="2" t="s">
        <v>4</v>
      </c>
      <c r="F276" s="2" t="s">
        <v>7</v>
      </c>
      <c r="G276" s="1">
        <v>11.867612411273999</v>
      </c>
    </row>
    <row r="277" spans="1:7" ht="13" hidden="1">
      <c r="A277" s="1" t="s">
        <v>398</v>
      </c>
      <c r="B277" s="2" t="s">
        <v>14</v>
      </c>
      <c r="C277" s="1" t="s">
        <v>347</v>
      </c>
      <c r="D277" s="2" t="s">
        <v>375</v>
      </c>
      <c r="E277" s="2" t="s">
        <v>4</v>
      </c>
      <c r="F277" s="2" t="s">
        <v>7</v>
      </c>
      <c r="G277" s="1">
        <v>9.2148563202917195</v>
      </c>
    </row>
    <row r="278" spans="1:7" ht="13" hidden="1">
      <c r="A278" s="1" t="s">
        <v>399</v>
      </c>
      <c r="B278" s="2" t="s">
        <v>15</v>
      </c>
      <c r="C278" s="1" t="s">
        <v>348</v>
      </c>
      <c r="D278" s="2" t="s">
        <v>375</v>
      </c>
      <c r="E278" s="2" t="s">
        <v>4</v>
      </c>
      <c r="F278" s="2" t="s">
        <v>7</v>
      </c>
      <c r="G278" s="1">
        <v>17.328715160301201</v>
      </c>
    </row>
    <row r="279" spans="1:7" ht="13" hidden="1">
      <c r="A279" s="1" t="s">
        <v>400</v>
      </c>
      <c r="B279" s="2" t="s">
        <v>16</v>
      </c>
      <c r="C279" s="1" t="s">
        <v>349</v>
      </c>
      <c r="D279" s="2" t="s">
        <v>375</v>
      </c>
      <c r="E279" s="2" t="s">
        <v>4</v>
      </c>
      <c r="F279" s="2" t="s">
        <v>7</v>
      </c>
      <c r="G279" s="1">
        <v>9.2393644103614605</v>
      </c>
    </row>
    <row r="280" spans="1:7" ht="13" hidden="1">
      <c r="A280" s="1" t="s">
        <v>401</v>
      </c>
      <c r="B280" s="2" t="s">
        <v>17</v>
      </c>
      <c r="C280" s="1" t="s">
        <v>350</v>
      </c>
      <c r="D280" s="2" t="s">
        <v>375</v>
      </c>
      <c r="E280" s="2" t="s">
        <v>4</v>
      </c>
      <c r="F280" s="2" t="s">
        <v>7</v>
      </c>
      <c r="G280" s="1">
        <v>16.688739544636999</v>
      </c>
    </row>
    <row r="281" spans="1:7" ht="13" hidden="1">
      <c r="A281" s="1" t="s">
        <v>402</v>
      </c>
      <c r="B281" s="2" t="s">
        <v>18</v>
      </c>
      <c r="C281" s="1" t="s">
        <v>351</v>
      </c>
      <c r="D281" s="2" t="s">
        <v>375</v>
      </c>
      <c r="E281" s="2" t="s">
        <v>4</v>
      </c>
      <c r="F281" s="2" t="s">
        <v>7</v>
      </c>
      <c r="G281" s="1">
        <v>9.6938709335731392</v>
      </c>
    </row>
    <row r="282" spans="1:7" ht="13" hidden="1">
      <c r="A282" s="1" t="s">
        <v>403</v>
      </c>
      <c r="B282" s="2" t="s">
        <v>19</v>
      </c>
      <c r="C282" s="1" t="s">
        <v>352</v>
      </c>
      <c r="D282" s="2" t="s">
        <v>375</v>
      </c>
      <c r="E282" s="2" t="s">
        <v>4</v>
      </c>
      <c r="F282" s="2" t="s">
        <v>7</v>
      </c>
      <c r="G282" s="1">
        <v>10.8733755236062</v>
      </c>
    </row>
    <row r="283" spans="1:7" ht="13" hidden="1">
      <c r="A283" s="1" t="s">
        <v>404</v>
      </c>
      <c r="B283" s="2" t="s">
        <v>20</v>
      </c>
      <c r="C283" s="1" t="s">
        <v>353</v>
      </c>
      <c r="D283" s="2" t="s">
        <v>375</v>
      </c>
      <c r="E283" s="2" t="s">
        <v>4</v>
      </c>
      <c r="F283" s="2" t="s">
        <v>7</v>
      </c>
      <c r="G283" s="1">
        <v>17.052679977069101</v>
      </c>
    </row>
    <row r="284" spans="1:7" ht="13" hidden="1">
      <c r="A284" s="1" t="s">
        <v>405</v>
      </c>
      <c r="B284" s="2" t="s">
        <v>21</v>
      </c>
      <c r="C284" s="1" t="s">
        <v>354</v>
      </c>
      <c r="D284" s="2" t="s">
        <v>375</v>
      </c>
      <c r="E284" s="2" t="s">
        <v>4</v>
      </c>
      <c r="F284" s="2" t="s">
        <v>7</v>
      </c>
      <c r="G284" s="1">
        <v>22.1877510049889</v>
      </c>
    </row>
    <row r="285" spans="1:7" ht="13" hidden="1">
      <c r="A285" s="1" t="s">
        <v>406</v>
      </c>
      <c r="B285" s="2" t="s">
        <v>22</v>
      </c>
      <c r="C285" s="1" t="s">
        <v>355</v>
      </c>
      <c r="D285" s="2" t="s">
        <v>375</v>
      </c>
      <c r="E285" s="2" t="s">
        <v>4</v>
      </c>
      <c r="F285" s="2" t="s">
        <v>7</v>
      </c>
      <c r="G285" s="1">
        <v>16.5938037046445</v>
      </c>
    </row>
    <row r="286" spans="1:7" ht="13" hidden="1">
      <c r="A286" s="1" t="s">
        <v>407</v>
      </c>
      <c r="B286" s="2" t="s">
        <v>23</v>
      </c>
      <c r="C286" s="1" t="s">
        <v>356</v>
      </c>
      <c r="D286" s="2" t="s">
        <v>375</v>
      </c>
      <c r="E286" s="2" t="s">
        <v>4</v>
      </c>
      <c r="F286" s="2" t="s">
        <v>7</v>
      </c>
      <c r="G286" s="1">
        <v>22.944449982039401</v>
      </c>
    </row>
    <row r="287" spans="1:7" ht="13" hidden="1">
      <c r="A287" s="1" t="s">
        <v>408</v>
      </c>
      <c r="B287" s="2" t="s">
        <v>24</v>
      </c>
      <c r="C287" s="1" t="s">
        <v>357</v>
      </c>
      <c r="D287" s="2" t="s">
        <v>375</v>
      </c>
      <c r="E287" s="2" t="s">
        <v>4</v>
      </c>
      <c r="F287" s="2" t="s">
        <v>7</v>
      </c>
      <c r="G287" s="1">
        <v>15.5145134495721</v>
      </c>
    </row>
    <row r="288" spans="1:7" ht="13" hidden="1">
      <c r="A288" s="1" t="s">
        <v>409</v>
      </c>
      <c r="B288" s="2" t="s">
        <v>25</v>
      </c>
      <c r="C288" s="1" t="s">
        <v>358</v>
      </c>
      <c r="D288" s="2" t="s">
        <v>375</v>
      </c>
      <c r="E288" s="2" t="s">
        <v>4</v>
      </c>
      <c r="F288" s="2" t="s">
        <v>7</v>
      </c>
      <c r="G288" s="1">
        <v>11.3766825362726</v>
      </c>
    </row>
    <row r="289" spans="1:7" ht="13" hidden="1">
      <c r="A289" s="1" t="s">
        <v>410</v>
      </c>
      <c r="B289" s="2" t="s">
        <v>26</v>
      </c>
      <c r="C289" s="1" t="s">
        <v>359</v>
      </c>
      <c r="D289" s="2" t="s">
        <v>375</v>
      </c>
      <c r="E289" s="2" t="s">
        <v>4</v>
      </c>
      <c r="F289" s="2" t="s">
        <v>7</v>
      </c>
      <c r="G289" s="1">
        <v>15.1486029078802</v>
      </c>
    </row>
    <row r="290" spans="1:7" ht="13" hidden="1">
      <c r="A290" s="1" t="s">
        <v>411</v>
      </c>
      <c r="B290" s="2" t="s">
        <v>27</v>
      </c>
      <c r="C290" s="1" t="s">
        <v>360</v>
      </c>
      <c r="D290" s="2" t="s">
        <v>375</v>
      </c>
      <c r="E290" s="2" t="s">
        <v>4</v>
      </c>
      <c r="F290" s="2" t="s">
        <v>7</v>
      </c>
      <c r="G290" s="1">
        <v>13.860182561770101</v>
      </c>
    </row>
    <row r="291" spans="1:7" ht="13" hidden="1">
      <c r="A291" s="1" t="s">
        <v>412</v>
      </c>
      <c r="B291" s="2" t="s">
        <v>28</v>
      </c>
      <c r="C291" s="1" t="s">
        <v>361</v>
      </c>
      <c r="D291" s="2" t="s">
        <v>375</v>
      </c>
      <c r="E291" s="2" t="s">
        <v>4</v>
      </c>
      <c r="F291" s="2" t="s">
        <v>7</v>
      </c>
      <c r="G291" s="1">
        <v>17.5656433581558</v>
      </c>
    </row>
    <row r="292" spans="1:7" ht="13" hidden="1">
      <c r="A292" s="1" t="s">
        <v>413</v>
      </c>
      <c r="B292" s="2" t="s">
        <v>29</v>
      </c>
      <c r="C292" s="1" t="s">
        <v>362</v>
      </c>
      <c r="D292" s="2" t="s">
        <v>375</v>
      </c>
      <c r="E292" s="2" t="s">
        <v>4</v>
      </c>
      <c r="F292" s="2" t="s">
        <v>7</v>
      </c>
      <c r="G292" s="1">
        <v>18.240742725626902</v>
      </c>
    </row>
    <row r="293" spans="1:7" ht="13" hidden="1">
      <c r="A293" s="1" t="s">
        <v>414</v>
      </c>
      <c r="B293" s="2" t="s">
        <v>30</v>
      </c>
      <c r="C293" s="1" t="s">
        <v>363</v>
      </c>
      <c r="D293" s="2" t="s">
        <v>375</v>
      </c>
      <c r="E293" s="2" t="s">
        <v>4</v>
      </c>
      <c r="F293" s="2" t="s">
        <v>7</v>
      </c>
      <c r="G293" s="1">
        <v>21.312763640518501</v>
      </c>
    </row>
    <row r="294" spans="1:7" ht="13" hidden="1">
      <c r="A294" s="1" t="s">
        <v>415</v>
      </c>
      <c r="B294" s="2" t="s">
        <v>31</v>
      </c>
      <c r="C294" s="1" t="s">
        <v>364</v>
      </c>
      <c r="D294" s="2" t="s">
        <v>375</v>
      </c>
      <c r="E294" s="2" t="s">
        <v>4</v>
      </c>
      <c r="F294" s="2" t="s">
        <v>7</v>
      </c>
      <c r="G294" s="1">
        <v>17.9746928828344</v>
      </c>
    </row>
    <row r="295" spans="1:7" ht="13" hidden="1">
      <c r="A295" s="1" t="s">
        <v>416</v>
      </c>
      <c r="B295" s="2" t="s">
        <v>32</v>
      </c>
      <c r="C295" s="1" t="s">
        <v>365</v>
      </c>
      <c r="D295" s="2" t="s">
        <v>375</v>
      </c>
      <c r="E295" s="2" t="s">
        <v>4</v>
      </c>
      <c r="F295" s="2" t="s">
        <v>7</v>
      </c>
      <c r="G295" s="1">
        <v>8.4302075411718995</v>
      </c>
    </row>
    <row r="296" spans="1:7" ht="13" hidden="1">
      <c r="A296" s="1" t="s">
        <v>417</v>
      </c>
      <c r="B296" s="2" t="s">
        <v>33</v>
      </c>
      <c r="C296" s="1" t="s">
        <v>366</v>
      </c>
      <c r="D296" s="2" t="s">
        <v>375</v>
      </c>
      <c r="E296" s="2" t="s">
        <v>4</v>
      </c>
      <c r="F296" s="2" t="s">
        <v>7</v>
      </c>
      <c r="G296" s="1">
        <v>21.442260727249099</v>
      </c>
    </row>
    <row r="297" spans="1:7" ht="13" hidden="1">
      <c r="A297" s="1" t="s">
        <v>418</v>
      </c>
      <c r="B297" s="2" t="s">
        <v>34</v>
      </c>
      <c r="C297" s="1" t="s">
        <v>367</v>
      </c>
      <c r="D297" s="2" t="s">
        <v>375</v>
      </c>
      <c r="E297" s="2" t="s">
        <v>4</v>
      </c>
      <c r="F297" s="2" t="s">
        <v>7</v>
      </c>
      <c r="G297" s="1">
        <v>19.339576906355799</v>
      </c>
    </row>
    <row r="298" spans="1:7" ht="13" hidden="1">
      <c r="A298" s="1" t="s">
        <v>419</v>
      </c>
      <c r="B298" s="2" t="s">
        <v>35</v>
      </c>
      <c r="C298" s="1" t="s">
        <v>368</v>
      </c>
      <c r="D298" s="2" t="s">
        <v>375</v>
      </c>
      <c r="E298" s="2" t="s">
        <v>4</v>
      </c>
      <c r="F298" s="2" t="s">
        <v>7</v>
      </c>
      <c r="G298" s="1">
        <v>12.0954717577607</v>
      </c>
    </row>
    <row r="299" spans="1:7" ht="13" hidden="1">
      <c r="A299" s="1" t="s">
        <v>336</v>
      </c>
      <c r="B299" s="2" t="s">
        <v>3</v>
      </c>
      <c r="C299" s="1" t="s">
        <v>336</v>
      </c>
      <c r="D299" s="2" t="s">
        <v>376</v>
      </c>
      <c r="E299" s="2" t="s">
        <v>4</v>
      </c>
      <c r="F299" s="2" t="s">
        <v>7</v>
      </c>
      <c r="G299" s="1">
        <v>15.5080826127391</v>
      </c>
    </row>
    <row r="300" spans="1:7" ht="13" hidden="1">
      <c r="A300" s="1" t="s">
        <v>388</v>
      </c>
      <c r="B300" s="2" t="s">
        <v>4</v>
      </c>
      <c r="C300" s="1" t="s">
        <v>337</v>
      </c>
      <c r="D300" s="2" t="s">
        <v>376</v>
      </c>
      <c r="E300" s="2" t="s">
        <v>4</v>
      </c>
      <c r="F300" s="2" t="s">
        <v>7</v>
      </c>
      <c r="G300" s="1">
        <v>10.560822610807101</v>
      </c>
    </row>
    <row r="301" spans="1:7" ht="13" hidden="1">
      <c r="A301" s="1" t="s">
        <v>389</v>
      </c>
      <c r="B301" s="2" t="s">
        <v>5</v>
      </c>
      <c r="C301" s="1" t="s">
        <v>338</v>
      </c>
      <c r="D301" s="2" t="s">
        <v>376</v>
      </c>
      <c r="E301" s="2" t="s">
        <v>4</v>
      </c>
      <c r="F301" s="2" t="s">
        <v>7</v>
      </c>
      <c r="G301" s="1">
        <v>26.183597058009699</v>
      </c>
    </row>
    <row r="302" spans="1:7" ht="13" hidden="1">
      <c r="A302" s="1" t="s">
        <v>390</v>
      </c>
      <c r="B302" s="2" t="s">
        <v>6</v>
      </c>
      <c r="C302" s="1" t="s">
        <v>339</v>
      </c>
      <c r="D302" s="2" t="s">
        <v>376</v>
      </c>
      <c r="E302" s="2" t="s">
        <v>4</v>
      </c>
      <c r="F302" s="2" t="s">
        <v>7</v>
      </c>
      <c r="G302" s="1">
        <v>13.7758192878067</v>
      </c>
    </row>
    <row r="303" spans="1:7" ht="13">
      <c r="A303" s="1" t="s">
        <v>391</v>
      </c>
      <c r="B303" s="2" t="s">
        <v>7</v>
      </c>
      <c r="C303" s="1" t="s">
        <v>340</v>
      </c>
      <c r="D303" s="2" t="s">
        <v>376</v>
      </c>
      <c r="E303" s="2" t="s">
        <v>4</v>
      </c>
      <c r="F303" s="2" t="s">
        <v>7</v>
      </c>
      <c r="G303" s="1">
        <v>13.6223229374146</v>
      </c>
    </row>
    <row r="304" spans="1:7" ht="13" hidden="1">
      <c r="A304" s="1" t="s">
        <v>392</v>
      </c>
      <c r="B304" s="2" t="s">
        <v>8</v>
      </c>
      <c r="C304" s="1" t="s">
        <v>341</v>
      </c>
      <c r="D304" s="2" t="s">
        <v>376</v>
      </c>
      <c r="E304" s="2" t="s">
        <v>4</v>
      </c>
      <c r="F304" s="2" t="s">
        <v>7</v>
      </c>
      <c r="G304" s="1">
        <v>12.4021947100407</v>
      </c>
    </row>
    <row r="305" spans="1:7" ht="13" hidden="1">
      <c r="A305" s="1" t="s">
        <v>393</v>
      </c>
      <c r="B305" s="2" t="s">
        <v>9</v>
      </c>
      <c r="C305" s="1" t="s">
        <v>342</v>
      </c>
      <c r="D305" s="2" t="s">
        <v>376</v>
      </c>
      <c r="E305" s="2" t="s">
        <v>4</v>
      </c>
      <c r="F305" s="2" t="s">
        <v>7</v>
      </c>
      <c r="G305" s="1">
        <v>19.450299740188299</v>
      </c>
    </row>
    <row r="306" spans="1:7" ht="13" hidden="1">
      <c r="A306" s="1" t="s">
        <v>394</v>
      </c>
      <c r="B306" s="2" t="s">
        <v>10</v>
      </c>
      <c r="C306" s="1" t="s">
        <v>343</v>
      </c>
      <c r="D306" s="2" t="s">
        <v>376</v>
      </c>
      <c r="E306" s="2" t="s">
        <v>4</v>
      </c>
      <c r="F306" s="2" t="s">
        <v>7</v>
      </c>
      <c r="G306" s="1">
        <v>25.079217893036201</v>
      </c>
    </row>
    <row r="307" spans="1:7" ht="13" hidden="1">
      <c r="A307" s="1" t="s">
        <v>395</v>
      </c>
      <c r="B307" s="2" t="s">
        <v>11</v>
      </c>
      <c r="C307" s="1" t="s">
        <v>344</v>
      </c>
      <c r="D307" s="2" t="s">
        <v>376</v>
      </c>
      <c r="E307" s="2" t="s">
        <v>4</v>
      </c>
      <c r="F307" s="2" t="s">
        <v>7</v>
      </c>
      <c r="G307" s="1">
        <v>15.150094358421301</v>
      </c>
    </row>
    <row r="308" spans="1:7" ht="13" hidden="1">
      <c r="A308" s="1" t="s">
        <v>396</v>
      </c>
      <c r="B308" s="2" t="s">
        <v>12</v>
      </c>
      <c r="C308" s="1" t="s">
        <v>345</v>
      </c>
      <c r="D308" s="2" t="s">
        <v>376</v>
      </c>
      <c r="E308" s="2" t="s">
        <v>4</v>
      </c>
      <c r="F308" s="2" t="s">
        <v>7</v>
      </c>
      <c r="G308" s="1">
        <v>22.275067110348999</v>
      </c>
    </row>
    <row r="309" spans="1:7" ht="13" hidden="1">
      <c r="A309" s="1" t="s">
        <v>397</v>
      </c>
      <c r="B309" s="2" t="s">
        <v>13</v>
      </c>
      <c r="C309" s="1" t="s">
        <v>346</v>
      </c>
      <c r="D309" s="2" t="s">
        <v>376</v>
      </c>
      <c r="E309" s="2" t="s">
        <v>4</v>
      </c>
      <c r="F309" s="2" t="s">
        <v>7</v>
      </c>
      <c r="G309" s="1">
        <v>11.8334442718734</v>
      </c>
    </row>
    <row r="310" spans="1:7" ht="13" hidden="1">
      <c r="A310" s="1" t="s">
        <v>398</v>
      </c>
      <c r="B310" s="2" t="s">
        <v>14</v>
      </c>
      <c r="C310" s="1" t="s">
        <v>347</v>
      </c>
      <c r="D310" s="2" t="s">
        <v>376</v>
      </c>
      <c r="E310" s="2" t="s">
        <v>4</v>
      </c>
      <c r="F310" s="2" t="s">
        <v>7</v>
      </c>
      <c r="G310" s="1">
        <v>9.1499594840536407</v>
      </c>
    </row>
    <row r="311" spans="1:7" ht="13" hidden="1">
      <c r="A311" s="1" t="s">
        <v>399</v>
      </c>
      <c r="B311" s="2" t="s">
        <v>15</v>
      </c>
      <c r="C311" s="1" t="s">
        <v>348</v>
      </c>
      <c r="D311" s="2" t="s">
        <v>376</v>
      </c>
      <c r="E311" s="2" t="s">
        <v>4</v>
      </c>
      <c r="F311" s="2" t="s">
        <v>7</v>
      </c>
      <c r="G311" s="1">
        <v>15.529959880937</v>
      </c>
    </row>
    <row r="312" spans="1:7" ht="13" hidden="1">
      <c r="A312" s="1" t="s">
        <v>400</v>
      </c>
      <c r="B312" s="2" t="s">
        <v>16</v>
      </c>
      <c r="C312" s="1" t="s">
        <v>349</v>
      </c>
      <c r="D312" s="2" t="s">
        <v>376</v>
      </c>
      <c r="E312" s="2" t="s">
        <v>4</v>
      </c>
      <c r="F312" s="2" t="s">
        <v>7</v>
      </c>
      <c r="G312" s="1">
        <v>9.0963766867158</v>
      </c>
    </row>
    <row r="313" spans="1:7" ht="13" hidden="1">
      <c r="A313" s="1" t="s">
        <v>401</v>
      </c>
      <c r="B313" s="2" t="s">
        <v>17</v>
      </c>
      <c r="C313" s="1" t="s">
        <v>350</v>
      </c>
      <c r="D313" s="2" t="s">
        <v>376</v>
      </c>
      <c r="E313" s="2" t="s">
        <v>4</v>
      </c>
      <c r="F313" s="2" t="s">
        <v>7</v>
      </c>
      <c r="G313" s="1">
        <v>16.426311880268401</v>
      </c>
    </row>
    <row r="314" spans="1:7" ht="13" hidden="1">
      <c r="A314" s="1" t="s">
        <v>402</v>
      </c>
      <c r="B314" s="2" t="s">
        <v>18</v>
      </c>
      <c r="C314" s="1" t="s">
        <v>351</v>
      </c>
      <c r="D314" s="2" t="s">
        <v>376</v>
      </c>
      <c r="E314" s="2" t="s">
        <v>4</v>
      </c>
      <c r="F314" s="2" t="s">
        <v>7</v>
      </c>
      <c r="G314" s="1">
        <v>8.7066147524507898</v>
      </c>
    </row>
    <row r="315" spans="1:7" ht="13" hidden="1">
      <c r="A315" s="1" t="s">
        <v>403</v>
      </c>
      <c r="B315" s="2" t="s">
        <v>19</v>
      </c>
      <c r="C315" s="1" t="s">
        <v>352</v>
      </c>
      <c r="D315" s="2" t="s">
        <v>376</v>
      </c>
      <c r="E315" s="2" t="s">
        <v>4</v>
      </c>
      <c r="F315" s="2" t="s">
        <v>7</v>
      </c>
      <c r="G315" s="1">
        <v>10.7222667755795</v>
      </c>
    </row>
    <row r="316" spans="1:7" ht="13" hidden="1">
      <c r="A316" s="1" t="s">
        <v>404</v>
      </c>
      <c r="B316" s="2" t="s">
        <v>20</v>
      </c>
      <c r="C316" s="1" t="s">
        <v>353</v>
      </c>
      <c r="D316" s="2" t="s">
        <v>376</v>
      </c>
      <c r="E316" s="2" t="s">
        <v>4</v>
      </c>
      <c r="F316" s="2" t="s">
        <v>7</v>
      </c>
      <c r="G316" s="1">
        <v>15.0803370683825</v>
      </c>
    </row>
    <row r="317" spans="1:7" ht="13" hidden="1">
      <c r="A317" s="1" t="s">
        <v>405</v>
      </c>
      <c r="B317" s="2" t="s">
        <v>21</v>
      </c>
      <c r="C317" s="1" t="s">
        <v>354</v>
      </c>
      <c r="D317" s="2" t="s">
        <v>376</v>
      </c>
      <c r="E317" s="2" t="s">
        <v>4</v>
      </c>
      <c r="F317" s="2" t="s">
        <v>7</v>
      </c>
      <c r="G317" s="1">
        <v>18.045323049073801</v>
      </c>
    </row>
    <row r="318" spans="1:7" ht="13" hidden="1">
      <c r="A318" s="1" t="s">
        <v>406</v>
      </c>
      <c r="B318" s="2" t="s">
        <v>22</v>
      </c>
      <c r="C318" s="1" t="s">
        <v>355</v>
      </c>
      <c r="D318" s="2" t="s">
        <v>376</v>
      </c>
      <c r="E318" s="2" t="s">
        <v>4</v>
      </c>
      <c r="F318" s="2" t="s">
        <v>7</v>
      </c>
      <c r="G318" s="1">
        <v>15.9314554584876</v>
      </c>
    </row>
    <row r="319" spans="1:7" ht="13" hidden="1">
      <c r="A319" s="1" t="s">
        <v>407</v>
      </c>
      <c r="B319" s="2" t="s">
        <v>23</v>
      </c>
      <c r="C319" s="1" t="s">
        <v>356</v>
      </c>
      <c r="D319" s="2" t="s">
        <v>376</v>
      </c>
      <c r="E319" s="2" t="s">
        <v>4</v>
      </c>
      <c r="F319" s="2" t="s">
        <v>7</v>
      </c>
      <c r="G319" s="1">
        <v>17.944646200227801</v>
      </c>
    </row>
    <row r="320" spans="1:7" ht="13" hidden="1">
      <c r="A320" s="1" t="s">
        <v>408</v>
      </c>
      <c r="B320" s="2" t="s">
        <v>24</v>
      </c>
      <c r="C320" s="1" t="s">
        <v>357</v>
      </c>
      <c r="D320" s="2" t="s">
        <v>376</v>
      </c>
      <c r="E320" s="2" t="s">
        <v>4</v>
      </c>
      <c r="F320" s="2" t="s">
        <v>7</v>
      </c>
      <c r="G320" s="1">
        <v>14.0465118378758</v>
      </c>
    </row>
    <row r="321" spans="1:7" ht="13" hidden="1">
      <c r="A321" s="1" t="s">
        <v>409</v>
      </c>
      <c r="B321" s="2" t="s">
        <v>25</v>
      </c>
      <c r="C321" s="1" t="s">
        <v>358</v>
      </c>
      <c r="D321" s="2" t="s">
        <v>376</v>
      </c>
      <c r="E321" s="2" t="s">
        <v>4</v>
      </c>
      <c r="F321" s="2" t="s">
        <v>7</v>
      </c>
      <c r="G321" s="1">
        <v>12.9956563003336</v>
      </c>
    </row>
    <row r="322" spans="1:7" ht="13" hidden="1">
      <c r="A322" s="1" t="s">
        <v>410</v>
      </c>
      <c r="B322" s="2" t="s">
        <v>26</v>
      </c>
      <c r="C322" s="1" t="s">
        <v>359</v>
      </c>
      <c r="D322" s="2" t="s">
        <v>376</v>
      </c>
      <c r="E322" s="2" t="s">
        <v>4</v>
      </c>
      <c r="F322" s="2" t="s">
        <v>7</v>
      </c>
      <c r="G322" s="1">
        <v>16.105678390814901</v>
      </c>
    </row>
    <row r="323" spans="1:7" ht="13" hidden="1">
      <c r="A323" s="1" t="s">
        <v>411</v>
      </c>
      <c r="B323" s="2" t="s">
        <v>27</v>
      </c>
      <c r="C323" s="1" t="s">
        <v>360</v>
      </c>
      <c r="D323" s="2" t="s">
        <v>376</v>
      </c>
      <c r="E323" s="2" t="s">
        <v>4</v>
      </c>
      <c r="F323" s="2" t="s">
        <v>7</v>
      </c>
      <c r="G323" s="1">
        <v>12.385242381911199</v>
      </c>
    </row>
    <row r="324" spans="1:7" ht="13" hidden="1">
      <c r="A324" s="1" t="s">
        <v>412</v>
      </c>
      <c r="B324" s="2" t="s">
        <v>28</v>
      </c>
      <c r="C324" s="1" t="s">
        <v>361</v>
      </c>
      <c r="D324" s="2" t="s">
        <v>376</v>
      </c>
      <c r="E324" s="2" t="s">
        <v>4</v>
      </c>
      <c r="F324" s="2" t="s">
        <v>7</v>
      </c>
      <c r="G324" s="1">
        <v>11.851866886500099</v>
      </c>
    </row>
    <row r="325" spans="1:7" ht="13" hidden="1">
      <c r="A325" s="1" t="s">
        <v>413</v>
      </c>
      <c r="B325" s="2" t="s">
        <v>29</v>
      </c>
      <c r="C325" s="1" t="s">
        <v>362</v>
      </c>
      <c r="D325" s="2" t="s">
        <v>376</v>
      </c>
      <c r="E325" s="2" t="s">
        <v>4</v>
      </c>
      <c r="F325" s="2" t="s">
        <v>7</v>
      </c>
      <c r="G325" s="1">
        <v>19.838069369791601</v>
      </c>
    </row>
    <row r="326" spans="1:7" ht="13" hidden="1">
      <c r="A326" s="1" t="s">
        <v>414</v>
      </c>
      <c r="B326" s="2" t="s">
        <v>30</v>
      </c>
      <c r="C326" s="1" t="s">
        <v>363</v>
      </c>
      <c r="D326" s="2" t="s">
        <v>376</v>
      </c>
      <c r="E326" s="2" t="s">
        <v>4</v>
      </c>
      <c r="F326" s="2" t="s">
        <v>7</v>
      </c>
      <c r="G326" s="1">
        <v>20.173353920499601</v>
      </c>
    </row>
    <row r="327" spans="1:7" ht="13" hidden="1">
      <c r="A327" s="1" t="s">
        <v>415</v>
      </c>
      <c r="B327" s="2" t="s">
        <v>31</v>
      </c>
      <c r="C327" s="1" t="s">
        <v>364</v>
      </c>
      <c r="D327" s="2" t="s">
        <v>376</v>
      </c>
      <c r="E327" s="2" t="s">
        <v>4</v>
      </c>
      <c r="F327" s="2" t="s">
        <v>7</v>
      </c>
      <c r="G327" s="1">
        <v>16.740612077472999</v>
      </c>
    </row>
    <row r="328" spans="1:7" ht="13" hidden="1">
      <c r="A328" s="1" t="s">
        <v>416</v>
      </c>
      <c r="B328" s="2" t="s">
        <v>32</v>
      </c>
      <c r="C328" s="1" t="s">
        <v>365</v>
      </c>
      <c r="D328" s="2" t="s">
        <v>376</v>
      </c>
      <c r="E328" s="2" t="s">
        <v>4</v>
      </c>
      <c r="F328" s="2" t="s">
        <v>7</v>
      </c>
      <c r="G328" s="1">
        <v>9.2452266117367703</v>
      </c>
    </row>
    <row r="329" spans="1:7" ht="13" hidden="1">
      <c r="A329" s="1" t="s">
        <v>417</v>
      </c>
      <c r="B329" s="2" t="s">
        <v>33</v>
      </c>
      <c r="C329" s="1" t="s">
        <v>366</v>
      </c>
      <c r="D329" s="2" t="s">
        <v>376</v>
      </c>
      <c r="E329" s="2" t="s">
        <v>4</v>
      </c>
      <c r="F329" s="2" t="s">
        <v>7</v>
      </c>
      <c r="G329" s="1">
        <v>21.3934147729484</v>
      </c>
    </row>
    <row r="330" spans="1:7" ht="13" hidden="1">
      <c r="A330" s="1" t="s">
        <v>418</v>
      </c>
      <c r="B330" s="2" t="s">
        <v>34</v>
      </c>
      <c r="C330" s="1" t="s">
        <v>367</v>
      </c>
      <c r="D330" s="2" t="s">
        <v>376</v>
      </c>
      <c r="E330" s="2" t="s">
        <v>4</v>
      </c>
      <c r="F330" s="2" t="s">
        <v>7</v>
      </c>
      <c r="G330" s="1">
        <v>20.758322645115101</v>
      </c>
    </row>
    <row r="331" spans="1:7" ht="13" hidden="1">
      <c r="A331" s="1" t="s">
        <v>419</v>
      </c>
      <c r="B331" s="2" t="s">
        <v>35</v>
      </c>
      <c r="C331" s="1" t="s">
        <v>368</v>
      </c>
      <c r="D331" s="2" t="s">
        <v>376</v>
      </c>
      <c r="E331" s="2" t="s">
        <v>4</v>
      </c>
      <c r="F331" s="2" t="s">
        <v>7</v>
      </c>
      <c r="G331" s="1">
        <v>11.2436263539765</v>
      </c>
    </row>
    <row r="332" spans="1:7" ht="13" hidden="1">
      <c r="A332" s="1" t="s">
        <v>336</v>
      </c>
      <c r="B332" s="2" t="s">
        <v>3</v>
      </c>
      <c r="C332" s="1" t="s">
        <v>336</v>
      </c>
      <c r="D332" s="2" t="s">
        <v>377</v>
      </c>
      <c r="E332" s="2" t="s">
        <v>4</v>
      </c>
      <c r="F332" s="2" t="s">
        <v>7</v>
      </c>
      <c r="G332" s="1">
        <v>15.195391735817701</v>
      </c>
    </row>
    <row r="333" spans="1:7" ht="13" hidden="1">
      <c r="A333" s="1" t="s">
        <v>388</v>
      </c>
      <c r="B333" s="2" t="s">
        <v>4</v>
      </c>
      <c r="C333" s="1" t="s">
        <v>337</v>
      </c>
      <c r="D333" s="2" t="s">
        <v>377</v>
      </c>
      <c r="E333" s="2" t="s">
        <v>4</v>
      </c>
      <c r="F333" s="2" t="s">
        <v>7</v>
      </c>
      <c r="G333" s="1">
        <v>11.873194285035799</v>
      </c>
    </row>
    <row r="334" spans="1:7" ht="13" hidden="1">
      <c r="A334" s="1" t="s">
        <v>389</v>
      </c>
      <c r="B334" s="2" t="s">
        <v>5</v>
      </c>
      <c r="C334" s="1" t="s">
        <v>338</v>
      </c>
      <c r="D334" s="2" t="s">
        <v>377</v>
      </c>
      <c r="E334" s="2" t="s">
        <v>4</v>
      </c>
      <c r="F334" s="2" t="s">
        <v>7</v>
      </c>
      <c r="G334" s="1">
        <v>26.6486606440061</v>
      </c>
    </row>
    <row r="335" spans="1:7" ht="13" hidden="1">
      <c r="A335" s="1" t="s">
        <v>390</v>
      </c>
      <c r="B335" s="2" t="s">
        <v>6</v>
      </c>
      <c r="C335" s="1" t="s">
        <v>339</v>
      </c>
      <c r="D335" s="2" t="s">
        <v>377</v>
      </c>
      <c r="E335" s="2" t="s">
        <v>4</v>
      </c>
      <c r="F335" s="2" t="s">
        <v>7</v>
      </c>
      <c r="G335" s="1">
        <v>13.8176389308006</v>
      </c>
    </row>
    <row r="336" spans="1:7" ht="13">
      <c r="A336" s="1" t="s">
        <v>391</v>
      </c>
      <c r="B336" s="2" t="s">
        <v>7</v>
      </c>
      <c r="C336" s="1" t="s">
        <v>340</v>
      </c>
      <c r="D336" s="2" t="s">
        <v>377</v>
      </c>
      <c r="E336" s="2" t="s">
        <v>4</v>
      </c>
      <c r="F336" s="2" t="s">
        <v>7</v>
      </c>
      <c r="G336" s="1">
        <v>12.096886382414</v>
      </c>
    </row>
    <row r="337" spans="1:7" ht="13" hidden="1">
      <c r="A337" s="1" t="s">
        <v>392</v>
      </c>
      <c r="B337" s="2" t="s">
        <v>8</v>
      </c>
      <c r="C337" s="1" t="s">
        <v>341</v>
      </c>
      <c r="D337" s="2" t="s">
        <v>377</v>
      </c>
      <c r="E337" s="2" t="s">
        <v>4</v>
      </c>
      <c r="F337" s="2" t="s">
        <v>7</v>
      </c>
      <c r="G337" s="1">
        <v>12.3334308675031</v>
      </c>
    </row>
    <row r="338" spans="1:7" ht="13" hidden="1">
      <c r="A338" s="1" t="s">
        <v>393</v>
      </c>
      <c r="B338" s="2" t="s">
        <v>9</v>
      </c>
      <c r="C338" s="1" t="s">
        <v>342</v>
      </c>
      <c r="D338" s="2" t="s">
        <v>377</v>
      </c>
      <c r="E338" s="2" t="s">
        <v>4</v>
      </c>
      <c r="F338" s="2" t="s">
        <v>7</v>
      </c>
      <c r="G338" s="1">
        <v>14.323227500596801</v>
      </c>
    </row>
    <row r="339" spans="1:7" ht="13" hidden="1">
      <c r="A339" s="1" t="s">
        <v>394</v>
      </c>
      <c r="B339" s="2" t="s">
        <v>10</v>
      </c>
      <c r="C339" s="1" t="s">
        <v>343</v>
      </c>
      <c r="D339" s="2" t="s">
        <v>377</v>
      </c>
      <c r="E339" s="2" t="s">
        <v>4</v>
      </c>
      <c r="F339" s="2" t="s">
        <v>7</v>
      </c>
      <c r="G339" s="1">
        <v>24.818427059555901</v>
      </c>
    </row>
    <row r="340" spans="1:7" ht="13" hidden="1">
      <c r="A340" s="1" t="s">
        <v>395</v>
      </c>
      <c r="B340" s="2" t="s">
        <v>11</v>
      </c>
      <c r="C340" s="1" t="s">
        <v>344</v>
      </c>
      <c r="D340" s="2" t="s">
        <v>377</v>
      </c>
      <c r="E340" s="2" t="s">
        <v>4</v>
      </c>
      <c r="F340" s="2" t="s">
        <v>7</v>
      </c>
      <c r="G340" s="1">
        <v>17.435732616066002</v>
      </c>
    </row>
    <row r="341" spans="1:7" ht="13" hidden="1">
      <c r="A341" s="1" t="s">
        <v>396</v>
      </c>
      <c r="B341" s="2" t="s">
        <v>12</v>
      </c>
      <c r="C341" s="1" t="s">
        <v>345</v>
      </c>
      <c r="D341" s="2" t="s">
        <v>377</v>
      </c>
      <c r="E341" s="2" t="s">
        <v>4</v>
      </c>
      <c r="F341" s="2" t="s">
        <v>7</v>
      </c>
      <c r="G341" s="1">
        <v>20.784364788198602</v>
      </c>
    </row>
    <row r="342" spans="1:7" ht="13" hidden="1">
      <c r="A342" s="1" t="s">
        <v>397</v>
      </c>
      <c r="B342" s="2" t="s">
        <v>13</v>
      </c>
      <c r="C342" s="1" t="s">
        <v>346</v>
      </c>
      <c r="D342" s="2" t="s">
        <v>377</v>
      </c>
      <c r="E342" s="2" t="s">
        <v>4</v>
      </c>
      <c r="F342" s="2" t="s">
        <v>7</v>
      </c>
      <c r="G342" s="1">
        <v>12.4683046572463</v>
      </c>
    </row>
    <row r="343" spans="1:7" ht="13" hidden="1">
      <c r="A343" s="1" t="s">
        <v>398</v>
      </c>
      <c r="B343" s="2" t="s">
        <v>14</v>
      </c>
      <c r="C343" s="1" t="s">
        <v>347</v>
      </c>
      <c r="D343" s="2" t="s">
        <v>377</v>
      </c>
      <c r="E343" s="2" t="s">
        <v>4</v>
      </c>
      <c r="F343" s="2" t="s">
        <v>7</v>
      </c>
      <c r="G343" s="1">
        <v>8.7214277849426693</v>
      </c>
    </row>
    <row r="344" spans="1:7" ht="13" hidden="1">
      <c r="A344" s="1" t="s">
        <v>399</v>
      </c>
      <c r="B344" s="2" t="s">
        <v>15</v>
      </c>
      <c r="C344" s="1" t="s">
        <v>348</v>
      </c>
      <c r="D344" s="2" t="s">
        <v>377</v>
      </c>
      <c r="E344" s="2" t="s">
        <v>4</v>
      </c>
      <c r="F344" s="2" t="s">
        <v>7</v>
      </c>
      <c r="G344" s="1">
        <v>16.361601959169899</v>
      </c>
    </row>
    <row r="345" spans="1:7" ht="13" hidden="1">
      <c r="A345" s="1" t="s">
        <v>400</v>
      </c>
      <c r="B345" s="2" t="s">
        <v>16</v>
      </c>
      <c r="C345" s="1" t="s">
        <v>349</v>
      </c>
      <c r="D345" s="2" t="s">
        <v>377</v>
      </c>
      <c r="E345" s="2" t="s">
        <v>4</v>
      </c>
      <c r="F345" s="2" t="s">
        <v>7</v>
      </c>
      <c r="G345" s="1">
        <v>9.4439889010644702</v>
      </c>
    </row>
    <row r="346" spans="1:7" ht="13" hidden="1">
      <c r="A346" s="1" t="s">
        <v>401</v>
      </c>
      <c r="B346" s="2" t="s">
        <v>17</v>
      </c>
      <c r="C346" s="1" t="s">
        <v>350</v>
      </c>
      <c r="D346" s="2" t="s">
        <v>377</v>
      </c>
      <c r="E346" s="2" t="s">
        <v>4</v>
      </c>
      <c r="F346" s="2" t="s">
        <v>7</v>
      </c>
      <c r="G346" s="1">
        <v>14.6312098282857</v>
      </c>
    </row>
    <row r="347" spans="1:7" ht="13" hidden="1">
      <c r="A347" s="1" t="s">
        <v>402</v>
      </c>
      <c r="B347" s="2" t="s">
        <v>18</v>
      </c>
      <c r="C347" s="1" t="s">
        <v>351</v>
      </c>
      <c r="D347" s="2" t="s">
        <v>377</v>
      </c>
      <c r="E347" s="2" t="s">
        <v>4</v>
      </c>
      <c r="F347" s="2" t="s">
        <v>7</v>
      </c>
      <c r="G347" s="1">
        <v>8.2457406230570705</v>
      </c>
    </row>
    <row r="348" spans="1:7" ht="13" hidden="1">
      <c r="A348" s="1" t="s">
        <v>403</v>
      </c>
      <c r="B348" s="2" t="s">
        <v>19</v>
      </c>
      <c r="C348" s="1" t="s">
        <v>352</v>
      </c>
      <c r="D348" s="2" t="s">
        <v>377</v>
      </c>
      <c r="E348" s="2" t="s">
        <v>4</v>
      </c>
      <c r="F348" s="2" t="s">
        <v>7</v>
      </c>
      <c r="G348" s="1">
        <v>11.2152501767546</v>
      </c>
    </row>
    <row r="349" spans="1:7" ht="13" hidden="1">
      <c r="A349" s="1" t="s">
        <v>404</v>
      </c>
      <c r="B349" s="2" t="s">
        <v>20</v>
      </c>
      <c r="C349" s="1" t="s">
        <v>353</v>
      </c>
      <c r="D349" s="2" t="s">
        <v>377</v>
      </c>
      <c r="E349" s="2" t="s">
        <v>4</v>
      </c>
      <c r="F349" s="2" t="s">
        <v>7</v>
      </c>
      <c r="G349" s="1">
        <v>14.07393244176</v>
      </c>
    </row>
    <row r="350" spans="1:7" ht="13" hidden="1">
      <c r="A350" s="1" t="s">
        <v>405</v>
      </c>
      <c r="B350" s="2" t="s">
        <v>21</v>
      </c>
      <c r="C350" s="1" t="s">
        <v>354</v>
      </c>
      <c r="D350" s="2" t="s">
        <v>377</v>
      </c>
      <c r="E350" s="2" t="s">
        <v>4</v>
      </c>
      <c r="F350" s="2" t="s">
        <v>7</v>
      </c>
      <c r="G350" s="1">
        <v>17.325288747132799</v>
      </c>
    </row>
    <row r="351" spans="1:7" ht="13" hidden="1">
      <c r="A351" s="1" t="s">
        <v>406</v>
      </c>
      <c r="B351" s="2" t="s">
        <v>22</v>
      </c>
      <c r="C351" s="1" t="s">
        <v>355</v>
      </c>
      <c r="D351" s="2" t="s">
        <v>377</v>
      </c>
      <c r="E351" s="2" t="s">
        <v>4</v>
      </c>
      <c r="F351" s="2" t="s">
        <v>7</v>
      </c>
      <c r="G351" s="1">
        <v>16.746379719663</v>
      </c>
    </row>
    <row r="352" spans="1:7" ht="13" hidden="1">
      <c r="A352" s="1" t="s">
        <v>407</v>
      </c>
      <c r="B352" s="2" t="s">
        <v>23</v>
      </c>
      <c r="C352" s="1" t="s">
        <v>356</v>
      </c>
      <c r="D352" s="2" t="s">
        <v>377</v>
      </c>
      <c r="E352" s="2" t="s">
        <v>4</v>
      </c>
      <c r="F352" s="2" t="s">
        <v>7</v>
      </c>
      <c r="G352" s="1">
        <v>17.6533263312831</v>
      </c>
    </row>
    <row r="353" spans="1:7" ht="13" hidden="1">
      <c r="A353" s="1" t="s">
        <v>408</v>
      </c>
      <c r="B353" s="2" t="s">
        <v>24</v>
      </c>
      <c r="C353" s="1" t="s">
        <v>357</v>
      </c>
      <c r="D353" s="2" t="s">
        <v>377</v>
      </c>
      <c r="E353" s="2" t="s">
        <v>4</v>
      </c>
      <c r="F353" s="2" t="s">
        <v>7</v>
      </c>
      <c r="G353" s="1">
        <v>12.560800624059</v>
      </c>
    </row>
    <row r="354" spans="1:7" ht="13" hidden="1">
      <c r="A354" s="1" t="s">
        <v>409</v>
      </c>
      <c r="B354" s="2" t="s">
        <v>25</v>
      </c>
      <c r="C354" s="1" t="s">
        <v>358</v>
      </c>
      <c r="D354" s="2" t="s">
        <v>377</v>
      </c>
      <c r="E354" s="2" t="s">
        <v>4</v>
      </c>
      <c r="F354" s="2" t="s">
        <v>7</v>
      </c>
      <c r="G354" s="1">
        <v>9.9211351971181596</v>
      </c>
    </row>
    <row r="355" spans="1:7" ht="13" hidden="1">
      <c r="A355" s="1" t="s">
        <v>410</v>
      </c>
      <c r="B355" s="2" t="s">
        <v>26</v>
      </c>
      <c r="C355" s="1" t="s">
        <v>359</v>
      </c>
      <c r="D355" s="2" t="s">
        <v>377</v>
      </c>
      <c r="E355" s="2" t="s">
        <v>4</v>
      </c>
      <c r="F355" s="2" t="s">
        <v>7</v>
      </c>
      <c r="G355" s="1">
        <v>19.032381587876898</v>
      </c>
    </row>
    <row r="356" spans="1:7" ht="13" hidden="1">
      <c r="A356" s="1" t="s">
        <v>411</v>
      </c>
      <c r="B356" s="2" t="s">
        <v>27</v>
      </c>
      <c r="C356" s="1" t="s">
        <v>360</v>
      </c>
      <c r="D356" s="2" t="s">
        <v>377</v>
      </c>
      <c r="E356" s="2" t="s">
        <v>4</v>
      </c>
      <c r="F356" s="2" t="s">
        <v>7</v>
      </c>
      <c r="G356" s="1">
        <v>13.015659104914301</v>
      </c>
    </row>
    <row r="357" spans="1:7" ht="13" hidden="1">
      <c r="A357" s="1" t="s">
        <v>412</v>
      </c>
      <c r="B357" s="2" t="s">
        <v>28</v>
      </c>
      <c r="C357" s="1" t="s">
        <v>361</v>
      </c>
      <c r="D357" s="2" t="s">
        <v>377</v>
      </c>
      <c r="E357" s="2" t="s">
        <v>4</v>
      </c>
      <c r="F357" s="2" t="s">
        <v>7</v>
      </c>
      <c r="G357" s="1">
        <v>12.5654660782678</v>
      </c>
    </row>
    <row r="358" spans="1:7" ht="13" hidden="1">
      <c r="A358" s="1" t="s">
        <v>413</v>
      </c>
      <c r="B358" s="2" t="s">
        <v>29</v>
      </c>
      <c r="C358" s="1" t="s">
        <v>362</v>
      </c>
      <c r="D358" s="2" t="s">
        <v>377</v>
      </c>
      <c r="E358" s="2" t="s">
        <v>4</v>
      </c>
      <c r="F358" s="2" t="s">
        <v>7</v>
      </c>
      <c r="G358" s="1">
        <v>19.345398213399999</v>
      </c>
    </row>
    <row r="359" spans="1:7" ht="13" hidden="1">
      <c r="A359" s="1" t="s">
        <v>414</v>
      </c>
      <c r="B359" s="2" t="s">
        <v>30</v>
      </c>
      <c r="C359" s="1" t="s">
        <v>363</v>
      </c>
      <c r="D359" s="2" t="s">
        <v>377</v>
      </c>
      <c r="E359" s="2" t="s">
        <v>4</v>
      </c>
      <c r="F359" s="2" t="s">
        <v>7</v>
      </c>
      <c r="G359" s="1">
        <v>20.504261893477</v>
      </c>
    </row>
    <row r="360" spans="1:7" ht="13" hidden="1">
      <c r="A360" s="1" t="s">
        <v>415</v>
      </c>
      <c r="B360" s="2" t="s">
        <v>31</v>
      </c>
      <c r="C360" s="1" t="s">
        <v>364</v>
      </c>
      <c r="D360" s="2" t="s">
        <v>377</v>
      </c>
      <c r="E360" s="2" t="s">
        <v>4</v>
      </c>
      <c r="F360" s="2" t="s">
        <v>7</v>
      </c>
      <c r="G360" s="1">
        <v>15.8434075307578</v>
      </c>
    </row>
    <row r="361" spans="1:7" ht="13" hidden="1">
      <c r="A361" s="1" t="s">
        <v>416</v>
      </c>
      <c r="B361" s="2" t="s">
        <v>32</v>
      </c>
      <c r="C361" s="1" t="s">
        <v>365</v>
      </c>
      <c r="D361" s="2" t="s">
        <v>377</v>
      </c>
      <c r="E361" s="2" t="s">
        <v>4</v>
      </c>
      <c r="F361" s="2" t="s">
        <v>7</v>
      </c>
      <c r="G361" s="1">
        <v>9.5226596788482993</v>
      </c>
    </row>
    <row r="362" spans="1:7" ht="13" hidden="1">
      <c r="A362" s="1" t="s">
        <v>417</v>
      </c>
      <c r="B362" s="2" t="s">
        <v>33</v>
      </c>
      <c r="C362" s="1" t="s">
        <v>366</v>
      </c>
      <c r="D362" s="2" t="s">
        <v>377</v>
      </c>
      <c r="E362" s="2" t="s">
        <v>4</v>
      </c>
      <c r="F362" s="2" t="s">
        <v>7</v>
      </c>
      <c r="G362" s="1">
        <v>20.850817341640401</v>
      </c>
    </row>
    <row r="363" spans="1:7" ht="13" hidden="1">
      <c r="A363" s="1" t="s">
        <v>418</v>
      </c>
      <c r="B363" s="2" t="s">
        <v>34</v>
      </c>
      <c r="C363" s="1" t="s">
        <v>367</v>
      </c>
      <c r="D363" s="2" t="s">
        <v>377</v>
      </c>
      <c r="E363" s="2" t="s">
        <v>4</v>
      </c>
      <c r="F363" s="2" t="s">
        <v>7</v>
      </c>
      <c r="G363" s="1">
        <v>21.531944395662499</v>
      </c>
    </row>
    <row r="364" spans="1:7" ht="13" hidden="1">
      <c r="A364" s="1" t="s">
        <v>419</v>
      </c>
      <c r="B364" s="2" t="s">
        <v>35</v>
      </c>
      <c r="C364" s="1" t="s">
        <v>368</v>
      </c>
      <c r="D364" s="2" t="s">
        <v>377</v>
      </c>
      <c r="E364" s="2" t="s">
        <v>4</v>
      </c>
      <c r="F364" s="2" t="s">
        <v>7</v>
      </c>
      <c r="G364" s="1">
        <v>12.685551223921999</v>
      </c>
    </row>
    <row r="365" spans="1:7" ht="13" hidden="1">
      <c r="A365" s="1" t="s">
        <v>336</v>
      </c>
      <c r="B365" s="2" t="s">
        <v>3</v>
      </c>
      <c r="C365" s="1" t="s">
        <v>336</v>
      </c>
      <c r="D365" s="2" t="s">
        <v>378</v>
      </c>
      <c r="E365" s="2" t="s">
        <v>4</v>
      </c>
      <c r="F365" s="2" t="s">
        <v>7</v>
      </c>
      <c r="G365" s="1">
        <v>15.508273019842299</v>
      </c>
    </row>
    <row r="366" spans="1:7" ht="13" hidden="1">
      <c r="A366" s="1" t="s">
        <v>388</v>
      </c>
      <c r="B366" s="2" t="s">
        <v>4</v>
      </c>
      <c r="C366" s="1" t="s">
        <v>337</v>
      </c>
      <c r="D366" s="2" t="s">
        <v>378</v>
      </c>
      <c r="E366" s="2" t="s">
        <v>4</v>
      </c>
      <c r="F366" s="2" t="s">
        <v>7</v>
      </c>
      <c r="G366" s="1">
        <v>9.8399722826999199</v>
      </c>
    </row>
    <row r="367" spans="1:7" ht="13" hidden="1">
      <c r="A367" s="1" t="s">
        <v>389</v>
      </c>
      <c r="B367" s="2" t="s">
        <v>5</v>
      </c>
      <c r="C367" s="1" t="s">
        <v>338</v>
      </c>
      <c r="D367" s="2" t="s">
        <v>378</v>
      </c>
      <c r="E367" s="2" t="s">
        <v>4</v>
      </c>
      <c r="F367" s="2" t="s">
        <v>7</v>
      </c>
      <c r="G367" s="1">
        <v>28.309954991229201</v>
      </c>
    </row>
    <row r="368" spans="1:7" ht="13" hidden="1">
      <c r="A368" s="1" t="s">
        <v>390</v>
      </c>
      <c r="B368" s="2" t="s">
        <v>6</v>
      </c>
      <c r="C368" s="1" t="s">
        <v>339</v>
      </c>
      <c r="D368" s="2" t="s">
        <v>378</v>
      </c>
      <c r="E368" s="2" t="s">
        <v>4</v>
      </c>
      <c r="F368" s="2" t="s">
        <v>7</v>
      </c>
      <c r="G368" s="1">
        <v>14.4716674317459</v>
      </c>
    </row>
    <row r="369" spans="1:7" ht="13">
      <c r="A369" s="1" t="s">
        <v>391</v>
      </c>
      <c r="B369" s="2" t="s">
        <v>7</v>
      </c>
      <c r="C369" s="1" t="s">
        <v>340</v>
      </c>
      <c r="D369" s="2" t="s">
        <v>378</v>
      </c>
      <c r="E369" s="2" t="s">
        <v>4</v>
      </c>
      <c r="F369" s="2" t="s">
        <v>7</v>
      </c>
      <c r="G369" s="1">
        <v>13.0778632198175</v>
      </c>
    </row>
    <row r="370" spans="1:7" ht="13" hidden="1">
      <c r="A370" s="1" t="s">
        <v>392</v>
      </c>
      <c r="B370" s="2" t="s">
        <v>8</v>
      </c>
      <c r="C370" s="1" t="s">
        <v>341</v>
      </c>
      <c r="D370" s="2" t="s">
        <v>378</v>
      </c>
      <c r="E370" s="2" t="s">
        <v>4</v>
      </c>
      <c r="F370" s="2" t="s">
        <v>7</v>
      </c>
      <c r="G370" s="1">
        <v>12.574368663390899</v>
      </c>
    </row>
    <row r="371" spans="1:7" ht="13" hidden="1">
      <c r="A371" s="1" t="s">
        <v>393</v>
      </c>
      <c r="B371" s="2" t="s">
        <v>9</v>
      </c>
      <c r="C371" s="1" t="s">
        <v>342</v>
      </c>
      <c r="D371" s="2" t="s">
        <v>378</v>
      </c>
      <c r="E371" s="2" t="s">
        <v>4</v>
      </c>
      <c r="F371" s="2" t="s">
        <v>7</v>
      </c>
      <c r="G371" s="1">
        <v>17.700025415421099</v>
      </c>
    </row>
    <row r="372" spans="1:7" ht="13" hidden="1">
      <c r="A372" s="1" t="s">
        <v>394</v>
      </c>
      <c r="B372" s="2" t="s">
        <v>10</v>
      </c>
      <c r="C372" s="1" t="s">
        <v>343</v>
      </c>
      <c r="D372" s="2" t="s">
        <v>378</v>
      </c>
      <c r="E372" s="2" t="s">
        <v>4</v>
      </c>
      <c r="F372" s="2" t="s">
        <v>7</v>
      </c>
      <c r="G372" s="1">
        <v>22.443659063868701</v>
      </c>
    </row>
    <row r="373" spans="1:7" ht="13" hidden="1">
      <c r="A373" s="1" t="s">
        <v>395</v>
      </c>
      <c r="B373" s="2" t="s">
        <v>11</v>
      </c>
      <c r="C373" s="1" t="s">
        <v>344</v>
      </c>
      <c r="D373" s="2" t="s">
        <v>378</v>
      </c>
      <c r="E373" s="2" t="s">
        <v>4</v>
      </c>
      <c r="F373" s="2" t="s">
        <v>7</v>
      </c>
      <c r="G373" s="1">
        <v>20.4166020571665</v>
      </c>
    </row>
    <row r="374" spans="1:7" ht="13" hidden="1">
      <c r="A374" s="1" t="s">
        <v>396</v>
      </c>
      <c r="B374" s="2" t="s">
        <v>12</v>
      </c>
      <c r="C374" s="1" t="s">
        <v>345</v>
      </c>
      <c r="D374" s="2" t="s">
        <v>378</v>
      </c>
      <c r="E374" s="2" t="s">
        <v>4</v>
      </c>
      <c r="F374" s="2" t="s">
        <v>7</v>
      </c>
      <c r="G374" s="1">
        <v>21.187424377129101</v>
      </c>
    </row>
    <row r="375" spans="1:7" ht="13" hidden="1">
      <c r="A375" s="1" t="s">
        <v>397</v>
      </c>
      <c r="B375" s="2" t="s">
        <v>13</v>
      </c>
      <c r="C375" s="1" t="s">
        <v>346</v>
      </c>
      <c r="D375" s="2" t="s">
        <v>378</v>
      </c>
      <c r="E375" s="2" t="s">
        <v>4</v>
      </c>
      <c r="F375" s="2" t="s">
        <v>7</v>
      </c>
      <c r="G375" s="1">
        <v>11.9238003248786</v>
      </c>
    </row>
    <row r="376" spans="1:7" ht="13" hidden="1">
      <c r="A376" s="1" t="s">
        <v>398</v>
      </c>
      <c r="B376" s="2" t="s">
        <v>14</v>
      </c>
      <c r="C376" s="1" t="s">
        <v>347</v>
      </c>
      <c r="D376" s="2" t="s">
        <v>378</v>
      </c>
      <c r="E376" s="2" t="s">
        <v>4</v>
      </c>
      <c r="F376" s="2" t="s">
        <v>7</v>
      </c>
      <c r="G376" s="1">
        <v>9.9067049940900205</v>
      </c>
    </row>
    <row r="377" spans="1:7" ht="13" hidden="1">
      <c r="A377" s="1" t="s">
        <v>399</v>
      </c>
      <c r="B377" s="2" t="s">
        <v>15</v>
      </c>
      <c r="C377" s="1" t="s">
        <v>348</v>
      </c>
      <c r="D377" s="2" t="s">
        <v>378</v>
      </c>
      <c r="E377" s="2" t="s">
        <v>4</v>
      </c>
      <c r="F377" s="2" t="s">
        <v>7</v>
      </c>
      <c r="G377" s="1">
        <v>15.9165820343247</v>
      </c>
    </row>
    <row r="378" spans="1:7" ht="13" hidden="1">
      <c r="A378" s="1" t="s">
        <v>400</v>
      </c>
      <c r="B378" s="2" t="s">
        <v>16</v>
      </c>
      <c r="C378" s="1" t="s">
        <v>349</v>
      </c>
      <c r="D378" s="2" t="s">
        <v>378</v>
      </c>
      <c r="E378" s="2" t="s">
        <v>4</v>
      </c>
      <c r="F378" s="2" t="s">
        <v>7</v>
      </c>
      <c r="G378" s="1">
        <v>8.9689475106187899</v>
      </c>
    </row>
    <row r="379" spans="1:7" ht="13" hidden="1">
      <c r="A379" s="1" t="s">
        <v>401</v>
      </c>
      <c r="B379" s="2" t="s">
        <v>17</v>
      </c>
      <c r="C379" s="1" t="s">
        <v>350</v>
      </c>
      <c r="D379" s="2" t="s">
        <v>378</v>
      </c>
      <c r="E379" s="2" t="s">
        <v>4</v>
      </c>
      <c r="F379" s="2" t="s">
        <v>7</v>
      </c>
      <c r="G379" s="1">
        <v>15.1967048433974</v>
      </c>
    </row>
    <row r="380" spans="1:7" ht="13" hidden="1">
      <c r="A380" s="1" t="s">
        <v>402</v>
      </c>
      <c r="B380" s="2" t="s">
        <v>18</v>
      </c>
      <c r="C380" s="1" t="s">
        <v>351</v>
      </c>
      <c r="D380" s="2" t="s">
        <v>378</v>
      </c>
      <c r="E380" s="2" t="s">
        <v>4</v>
      </c>
      <c r="F380" s="2" t="s">
        <v>7</v>
      </c>
      <c r="G380" s="1">
        <v>8.0065503913233798</v>
      </c>
    </row>
    <row r="381" spans="1:7" ht="13" hidden="1">
      <c r="A381" s="1" t="s">
        <v>403</v>
      </c>
      <c r="B381" s="2" t="s">
        <v>19</v>
      </c>
      <c r="C381" s="1" t="s">
        <v>352</v>
      </c>
      <c r="D381" s="2" t="s">
        <v>378</v>
      </c>
      <c r="E381" s="2" t="s">
        <v>4</v>
      </c>
      <c r="F381" s="2" t="s">
        <v>7</v>
      </c>
      <c r="G381" s="1">
        <v>11.182023462821901</v>
      </c>
    </row>
    <row r="382" spans="1:7" ht="13" hidden="1">
      <c r="A382" s="1" t="s">
        <v>404</v>
      </c>
      <c r="B382" s="2" t="s">
        <v>20</v>
      </c>
      <c r="C382" s="1" t="s">
        <v>353</v>
      </c>
      <c r="D382" s="2" t="s">
        <v>378</v>
      </c>
      <c r="E382" s="2" t="s">
        <v>4</v>
      </c>
      <c r="F382" s="2" t="s">
        <v>7</v>
      </c>
      <c r="G382" s="1">
        <v>14.1387173863697</v>
      </c>
    </row>
    <row r="383" spans="1:7" ht="13" hidden="1">
      <c r="A383" s="1" t="s">
        <v>405</v>
      </c>
      <c r="B383" s="2" t="s">
        <v>21</v>
      </c>
      <c r="C383" s="1" t="s">
        <v>354</v>
      </c>
      <c r="D383" s="2" t="s">
        <v>378</v>
      </c>
      <c r="E383" s="2" t="s">
        <v>4</v>
      </c>
      <c r="F383" s="2" t="s">
        <v>7</v>
      </c>
      <c r="G383" s="1">
        <v>17.940600303359201</v>
      </c>
    </row>
    <row r="384" spans="1:7" ht="13" hidden="1">
      <c r="A384" s="1" t="s">
        <v>406</v>
      </c>
      <c r="B384" s="2" t="s">
        <v>22</v>
      </c>
      <c r="C384" s="1" t="s">
        <v>355</v>
      </c>
      <c r="D384" s="2" t="s">
        <v>378</v>
      </c>
      <c r="E384" s="2" t="s">
        <v>4</v>
      </c>
      <c r="F384" s="2" t="s">
        <v>7</v>
      </c>
      <c r="G384" s="1">
        <v>15.0141688332771</v>
      </c>
    </row>
    <row r="385" spans="1:7" ht="13" hidden="1">
      <c r="A385" s="1" t="s">
        <v>407</v>
      </c>
      <c r="B385" s="2" t="s">
        <v>23</v>
      </c>
      <c r="C385" s="1" t="s">
        <v>356</v>
      </c>
      <c r="D385" s="2" t="s">
        <v>378</v>
      </c>
      <c r="E385" s="2" t="s">
        <v>4</v>
      </c>
      <c r="F385" s="2" t="s">
        <v>7</v>
      </c>
      <c r="G385" s="1">
        <v>16.9277896674323</v>
      </c>
    </row>
    <row r="386" spans="1:7" ht="13" hidden="1">
      <c r="A386" s="1" t="s">
        <v>408</v>
      </c>
      <c r="B386" s="2" t="s">
        <v>24</v>
      </c>
      <c r="C386" s="1" t="s">
        <v>357</v>
      </c>
      <c r="D386" s="2" t="s">
        <v>378</v>
      </c>
      <c r="E386" s="2" t="s">
        <v>4</v>
      </c>
      <c r="F386" s="2" t="s">
        <v>7</v>
      </c>
      <c r="G386" s="1">
        <v>14.719893123424299</v>
      </c>
    </row>
    <row r="387" spans="1:7" ht="13" hidden="1">
      <c r="A387" s="1" t="s">
        <v>409</v>
      </c>
      <c r="B387" s="2" t="s">
        <v>25</v>
      </c>
      <c r="C387" s="1" t="s">
        <v>358</v>
      </c>
      <c r="D387" s="2" t="s">
        <v>378</v>
      </c>
      <c r="E387" s="2" t="s">
        <v>4</v>
      </c>
      <c r="F387" s="2" t="s">
        <v>7</v>
      </c>
      <c r="G387" s="1">
        <v>10.8051329219498</v>
      </c>
    </row>
    <row r="388" spans="1:7" ht="13" hidden="1">
      <c r="A388" s="1" t="s">
        <v>410</v>
      </c>
      <c r="B388" s="2" t="s">
        <v>26</v>
      </c>
      <c r="C388" s="1" t="s">
        <v>359</v>
      </c>
      <c r="D388" s="2" t="s">
        <v>378</v>
      </c>
      <c r="E388" s="2" t="s">
        <v>4</v>
      </c>
      <c r="F388" s="2" t="s">
        <v>7</v>
      </c>
      <c r="G388" s="1">
        <v>19.9711791385072</v>
      </c>
    </row>
    <row r="389" spans="1:7" ht="13" hidden="1">
      <c r="A389" s="1" t="s">
        <v>411</v>
      </c>
      <c r="B389" s="2" t="s">
        <v>27</v>
      </c>
      <c r="C389" s="1" t="s">
        <v>360</v>
      </c>
      <c r="D389" s="2" t="s">
        <v>378</v>
      </c>
      <c r="E389" s="2" t="s">
        <v>4</v>
      </c>
      <c r="F389" s="2" t="s">
        <v>7</v>
      </c>
      <c r="G389" s="1">
        <v>12.6253674342107</v>
      </c>
    </row>
    <row r="390" spans="1:7" ht="13" hidden="1">
      <c r="A390" s="1" t="s">
        <v>412</v>
      </c>
      <c r="B390" s="2" t="s">
        <v>28</v>
      </c>
      <c r="C390" s="1" t="s">
        <v>361</v>
      </c>
      <c r="D390" s="2" t="s">
        <v>378</v>
      </c>
      <c r="E390" s="2" t="s">
        <v>4</v>
      </c>
      <c r="F390" s="2" t="s">
        <v>7</v>
      </c>
      <c r="G390" s="1">
        <v>15.7008243286395</v>
      </c>
    </row>
    <row r="391" spans="1:7" ht="13" hidden="1">
      <c r="A391" s="1" t="s">
        <v>413</v>
      </c>
      <c r="B391" s="2" t="s">
        <v>29</v>
      </c>
      <c r="C391" s="1" t="s">
        <v>362</v>
      </c>
      <c r="D391" s="2" t="s">
        <v>378</v>
      </c>
      <c r="E391" s="2" t="s">
        <v>4</v>
      </c>
      <c r="F391" s="2" t="s">
        <v>7</v>
      </c>
      <c r="G391" s="1">
        <v>21.4584745277566</v>
      </c>
    </row>
    <row r="392" spans="1:7" ht="13" hidden="1">
      <c r="A392" s="1" t="s">
        <v>414</v>
      </c>
      <c r="B392" s="2" t="s">
        <v>30</v>
      </c>
      <c r="C392" s="1" t="s">
        <v>363</v>
      </c>
      <c r="D392" s="2" t="s">
        <v>378</v>
      </c>
      <c r="E392" s="2" t="s">
        <v>4</v>
      </c>
      <c r="F392" s="2" t="s">
        <v>7</v>
      </c>
      <c r="G392" s="1">
        <v>21.4363781940534</v>
      </c>
    </row>
    <row r="393" spans="1:7" ht="13" hidden="1">
      <c r="A393" s="1" t="s">
        <v>415</v>
      </c>
      <c r="B393" s="2" t="s">
        <v>31</v>
      </c>
      <c r="C393" s="1" t="s">
        <v>364</v>
      </c>
      <c r="D393" s="2" t="s">
        <v>378</v>
      </c>
      <c r="E393" s="2" t="s">
        <v>4</v>
      </c>
      <c r="F393" s="2" t="s">
        <v>7</v>
      </c>
      <c r="G393" s="1">
        <v>17.526621557624502</v>
      </c>
    </row>
    <row r="394" spans="1:7" ht="13" hidden="1">
      <c r="A394" s="1" t="s">
        <v>416</v>
      </c>
      <c r="B394" s="2" t="s">
        <v>32</v>
      </c>
      <c r="C394" s="1" t="s">
        <v>365</v>
      </c>
      <c r="D394" s="2" t="s">
        <v>378</v>
      </c>
      <c r="E394" s="2" t="s">
        <v>4</v>
      </c>
      <c r="F394" s="2" t="s">
        <v>7</v>
      </c>
      <c r="G394" s="1">
        <v>8.7829947837375695</v>
      </c>
    </row>
    <row r="395" spans="1:7" ht="13" hidden="1">
      <c r="A395" s="1" t="s">
        <v>417</v>
      </c>
      <c r="B395" s="2" t="s">
        <v>33</v>
      </c>
      <c r="C395" s="1" t="s">
        <v>366</v>
      </c>
      <c r="D395" s="2" t="s">
        <v>378</v>
      </c>
      <c r="E395" s="2" t="s">
        <v>4</v>
      </c>
      <c r="F395" s="2" t="s">
        <v>7</v>
      </c>
      <c r="G395" s="1">
        <v>20.9035136871235</v>
      </c>
    </row>
    <row r="396" spans="1:7" ht="13" hidden="1">
      <c r="A396" s="1" t="s">
        <v>418</v>
      </c>
      <c r="B396" s="2" t="s">
        <v>34</v>
      </c>
      <c r="C396" s="1" t="s">
        <v>367</v>
      </c>
      <c r="D396" s="2" t="s">
        <v>378</v>
      </c>
      <c r="E396" s="2" t="s">
        <v>4</v>
      </c>
      <c r="F396" s="2" t="s">
        <v>7</v>
      </c>
      <c r="G396" s="1">
        <v>21.406008822082999</v>
      </c>
    </row>
    <row r="397" spans="1:7" ht="13" hidden="1">
      <c r="A397" s="1" t="s">
        <v>419</v>
      </c>
      <c r="B397" s="2" t="s">
        <v>35</v>
      </c>
      <c r="C397" s="1" t="s">
        <v>368</v>
      </c>
      <c r="D397" s="2" t="s">
        <v>378</v>
      </c>
      <c r="E397" s="2" t="s">
        <v>4</v>
      </c>
      <c r="F397" s="2" t="s">
        <v>7</v>
      </c>
      <c r="G397" s="1">
        <v>10.998919207998799</v>
      </c>
    </row>
    <row r="398" spans="1:7" ht="13" hidden="1">
      <c r="A398" s="1" t="s">
        <v>336</v>
      </c>
      <c r="B398" s="2" t="s">
        <v>3</v>
      </c>
      <c r="C398" s="1" t="s">
        <v>336</v>
      </c>
      <c r="D398" s="2" t="s">
        <v>379</v>
      </c>
      <c r="E398" s="2" t="s">
        <v>4</v>
      </c>
      <c r="F398" s="2" t="s">
        <v>7</v>
      </c>
      <c r="G398" s="1">
        <v>15.4829095206759</v>
      </c>
    </row>
    <row r="399" spans="1:7" ht="13" hidden="1">
      <c r="A399" s="1" t="s">
        <v>388</v>
      </c>
      <c r="B399" s="2" t="s">
        <v>4</v>
      </c>
      <c r="C399" s="1" t="s">
        <v>337</v>
      </c>
      <c r="D399" s="2" t="s">
        <v>379</v>
      </c>
      <c r="E399" s="2" t="s">
        <v>4</v>
      </c>
      <c r="F399" s="2" t="s">
        <v>7</v>
      </c>
      <c r="G399" s="1">
        <v>11.0716554306874</v>
      </c>
    </row>
    <row r="400" spans="1:7" ht="13" hidden="1">
      <c r="A400" s="1" t="s">
        <v>389</v>
      </c>
      <c r="B400" s="2" t="s">
        <v>5</v>
      </c>
      <c r="C400" s="1" t="s">
        <v>338</v>
      </c>
      <c r="D400" s="2" t="s">
        <v>379</v>
      </c>
      <c r="E400" s="2" t="s">
        <v>4</v>
      </c>
      <c r="F400" s="2" t="s">
        <v>7</v>
      </c>
      <c r="G400" s="1">
        <v>25.7613560531011</v>
      </c>
    </row>
    <row r="401" spans="1:7" ht="13" hidden="1">
      <c r="A401" s="1" t="s">
        <v>390</v>
      </c>
      <c r="B401" s="2" t="s">
        <v>6</v>
      </c>
      <c r="C401" s="1" t="s">
        <v>339</v>
      </c>
      <c r="D401" s="2" t="s">
        <v>379</v>
      </c>
      <c r="E401" s="2" t="s">
        <v>4</v>
      </c>
      <c r="F401" s="2" t="s">
        <v>7</v>
      </c>
      <c r="G401" s="1">
        <v>15.300827911134</v>
      </c>
    </row>
    <row r="402" spans="1:7" ht="13">
      <c r="A402" s="1" t="s">
        <v>391</v>
      </c>
      <c r="B402" s="2" t="s">
        <v>7</v>
      </c>
      <c r="C402" s="1" t="s">
        <v>340</v>
      </c>
      <c r="D402" s="2" t="s">
        <v>379</v>
      </c>
      <c r="E402" s="2" t="s">
        <v>4</v>
      </c>
      <c r="F402" s="2" t="s">
        <v>7</v>
      </c>
      <c r="G402" s="1">
        <v>16.537337698258799</v>
      </c>
    </row>
    <row r="403" spans="1:7" ht="13" hidden="1">
      <c r="A403" s="1" t="s">
        <v>392</v>
      </c>
      <c r="B403" s="2" t="s">
        <v>8</v>
      </c>
      <c r="C403" s="1" t="s">
        <v>341</v>
      </c>
      <c r="D403" s="2" t="s">
        <v>379</v>
      </c>
      <c r="E403" s="2" t="s">
        <v>4</v>
      </c>
      <c r="F403" s="2" t="s">
        <v>7</v>
      </c>
      <c r="G403" s="1">
        <v>14.0543113264781</v>
      </c>
    </row>
    <row r="404" spans="1:7" ht="13" hidden="1">
      <c r="A404" s="1" t="s">
        <v>393</v>
      </c>
      <c r="B404" s="2" t="s">
        <v>9</v>
      </c>
      <c r="C404" s="1" t="s">
        <v>342</v>
      </c>
      <c r="D404" s="2" t="s">
        <v>379</v>
      </c>
      <c r="E404" s="2" t="s">
        <v>4</v>
      </c>
      <c r="F404" s="2" t="s">
        <v>7</v>
      </c>
      <c r="G404" s="1">
        <v>17.774565189699</v>
      </c>
    </row>
    <row r="405" spans="1:7" ht="13" hidden="1">
      <c r="A405" s="1" t="s">
        <v>394</v>
      </c>
      <c r="B405" s="2" t="s">
        <v>10</v>
      </c>
      <c r="C405" s="1" t="s">
        <v>343</v>
      </c>
      <c r="D405" s="2" t="s">
        <v>379</v>
      </c>
      <c r="E405" s="2" t="s">
        <v>4</v>
      </c>
      <c r="F405" s="2" t="s">
        <v>7</v>
      </c>
      <c r="G405" s="1">
        <v>23.392473431617798</v>
      </c>
    </row>
    <row r="406" spans="1:7" ht="13" hidden="1">
      <c r="A406" s="1" t="s">
        <v>395</v>
      </c>
      <c r="B406" s="2" t="s">
        <v>11</v>
      </c>
      <c r="C406" s="1" t="s">
        <v>344</v>
      </c>
      <c r="D406" s="2" t="s">
        <v>379</v>
      </c>
      <c r="E406" s="2" t="s">
        <v>4</v>
      </c>
      <c r="F406" s="2" t="s">
        <v>7</v>
      </c>
      <c r="G406" s="1">
        <v>19.052840636353501</v>
      </c>
    </row>
    <row r="407" spans="1:7" ht="13" hidden="1">
      <c r="A407" s="1" t="s">
        <v>396</v>
      </c>
      <c r="B407" s="2" t="s">
        <v>12</v>
      </c>
      <c r="C407" s="1" t="s">
        <v>345</v>
      </c>
      <c r="D407" s="2" t="s">
        <v>379</v>
      </c>
      <c r="E407" s="2" t="s">
        <v>4</v>
      </c>
      <c r="F407" s="2" t="s">
        <v>7</v>
      </c>
      <c r="G407" s="1">
        <v>21.7255937002191</v>
      </c>
    </row>
    <row r="408" spans="1:7" ht="13" hidden="1">
      <c r="A408" s="1" t="s">
        <v>397</v>
      </c>
      <c r="B408" s="2" t="s">
        <v>13</v>
      </c>
      <c r="C408" s="1" t="s">
        <v>346</v>
      </c>
      <c r="D408" s="2" t="s">
        <v>379</v>
      </c>
      <c r="E408" s="2" t="s">
        <v>4</v>
      </c>
      <c r="F408" s="2" t="s">
        <v>7</v>
      </c>
      <c r="G408" s="1">
        <v>10.1424483280587</v>
      </c>
    </row>
    <row r="409" spans="1:7" ht="13" hidden="1">
      <c r="A409" s="1" t="s">
        <v>398</v>
      </c>
      <c r="B409" s="2" t="s">
        <v>14</v>
      </c>
      <c r="C409" s="1" t="s">
        <v>347</v>
      </c>
      <c r="D409" s="2" t="s">
        <v>379</v>
      </c>
      <c r="E409" s="2" t="s">
        <v>4</v>
      </c>
      <c r="F409" s="2" t="s">
        <v>7</v>
      </c>
      <c r="G409" s="1">
        <v>9.47889049322003</v>
      </c>
    </row>
    <row r="410" spans="1:7" ht="13" hidden="1">
      <c r="A410" s="1" t="s">
        <v>399</v>
      </c>
      <c r="B410" s="2" t="s">
        <v>15</v>
      </c>
      <c r="C410" s="1" t="s">
        <v>348</v>
      </c>
      <c r="D410" s="2" t="s">
        <v>379</v>
      </c>
      <c r="E410" s="2" t="s">
        <v>4</v>
      </c>
      <c r="F410" s="2" t="s">
        <v>7</v>
      </c>
      <c r="G410" s="1">
        <v>15.4526254958555</v>
      </c>
    </row>
    <row r="411" spans="1:7" ht="13" hidden="1">
      <c r="A411" s="1" t="s">
        <v>400</v>
      </c>
      <c r="B411" s="2" t="s">
        <v>16</v>
      </c>
      <c r="C411" s="1" t="s">
        <v>349</v>
      </c>
      <c r="D411" s="2" t="s">
        <v>379</v>
      </c>
      <c r="E411" s="2" t="s">
        <v>4</v>
      </c>
      <c r="F411" s="2" t="s">
        <v>7</v>
      </c>
      <c r="G411" s="1">
        <v>10.0943861414972</v>
      </c>
    </row>
    <row r="412" spans="1:7" ht="13" hidden="1">
      <c r="A412" s="1" t="s">
        <v>401</v>
      </c>
      <c r="B412" s="2" t="s">
        <v>17</v>
      </c>
      <c r="C412" s="1" t="s">
        <v>350</v>
      </c>
      <c r="D412" s="2" t="s">
        <v>379</v>
      </c>
      <c r="E412" s="2" t="s">
        <v>4</v>
      </c>
      <c r="F412" s="2" t="s">
        <v>7</v>
      </c>
      <c r="G412" s="1">
        <v>14.4170948176513</v>
      </c>
    </row>
    <row r="413" spans="1:7" ht="13" hidden="1">
      <c r="A413" s="1" t="s">
        <v>402</v>
      </c>
      <c r="B413" s="2" t="s">
        <v>18</v>
      </c>
      <c r="C413" s="1" t="s">
        <v>351</v>
      </c>
      <c r="D413" s="2" t="s">
        <v>379</v>
      </c>
      <c r="E413" s="2" t="s">
        <v>4</v>
      </c>
      <c r="F413" s="2" t="s">
        <v>7</v>
      </c>
      <c r="G413" s="1">
        <v>8.69921973662683</v>
      </c>
    </row>
    <row r="414" spans="1:7" ht="13" hidden="1">
      <c r="A414" s="1" t="s">
        <v>403</v>
      </c>
      <c r="B414" s="2" t="s">
        <v>19</v>
      </c>
      <c r="C414" s="1" t="s">
        <v>352</v>
      </c>
      <c r="D414" s="2" t="s">
        <v>379</v>
      </c>
      <c r="E414" s="2" t="s">
        <v>4</v>
      </c>
      <c r="F414" s="2" t="s">
        <v>7</v>
      </c>
      <c r="G414" s="1">
        <v>11.537930220294101</v>
      </c>
    </row>
    <row r="415" spans="1:7" ht="13" hidden="1">
      <c r="A415" s="1" t="s">
        <v>404</v>
      </c>
      <c r="B415" s="2" t="s">
        <v>20</v>
      </c>
      <c r="C415" s="1" t="s">
        <v>353</v>
      </c>
      <c r="D415" s="2" t="s">
        <v>379</v>
      </c>
      <c r="E415" s="2" t="s">
        <v>4</v>
      </c>
      <c r="F415" s="2" t="s">
        <v>7</v>
      </c>
      <c r="G415" s="1">
        <v>15.171800245576501</v>
      </c>
    </row>
    <row r="416" spans="1:7" ht="13" hidden="1">
      <c r="A416" s="1" t="s">
        <v>405</v>
      </c>
      <c r="B416" s="2" t="s">
        <v>21</v>
      </c>
      <c r="C416" s="1" t="s">
        <v>354</v>
      </c>
      <c r="D416" s="2" t="s">
        <v>379</v>
      </c>
      <c r="E416" s="2" t="s">
        <v>4</v>
      </c>
      <c r="F416" s="2" t="s">
        <v>7</v>
      </c>
      <c r="G416" s="1">
        <v>19.373248742738401</v>
      </c>
    </row>
    <row r="417" spans="1:7" ht="13" hidden="1">
      <c r="A417" s="1" t="s">
        <v>406</v>
      </c>
      <c r="B417" s="2" t="s">
        <v>22</v>
      </c>
      <c r="C417" s="1" t="s">
        <v>355</v>
      </c>
      <c r="D417" s="2" t="s">
        <v>379</v>
      </c>
      <c r="E417" s="2" t="s">
        <v>4</v>
      </c>
      <c r="F417" s="2" t="s">
        <v>7</v>
      </c>
      <c r="G417" s="1">
        <v>16.153878762361799</v>
      </c>
    </row>
    <row r="418" spans="1:7" ht="13" hidden="1">
      <c r="A418" s="1" t="s">
        <v>407</v>
      </c>
      <c r="B418" s="2" t="s">
        <v>23</v>
      </c>
      <c r="C418" s="1" t="s">
        <v>356</v>
      </c>
      <c r="D418" s="2" t="s">
        <v>379</v>
      </c>
      <c r="E418" s="2" t="s">
        <v>4</v>
      </c>
      <c r="F418" s="2" t="s">
        <v>7</v>
      </c>
      <c r="G418" s="1">
        <v>17.940162265056799</v>
      </c>
    </row>
    <row r="419" spans="1:7" ht="13" hidden="1">
      <c r="A419" s="1" t="s">
        <v>408</v>
      </c>
      <c r="B419" s="2" t="s">
        <v>24</v>
      </c>
      <c r="C419" s="1" t="s">
        <v>357</v>
      </c>
      <c r="D419" s="2" t="s">
        <v>379</v>
      </c>
      <c r="E419" s="2" t="s">
        <v>4</v>
      </c>
      <c r="F419" s="2" t="s">
        <v>7</v>
      </c>
      <c r="G419" s="1">
        <v>13.5725390518965</v>
      </c>
    </row>
    <row r="420" spans="1:7" ht="13" hidden="1">
      <c r="A420" s="1" t="s">
        <v>409</v>
      </c>
      <c r="B420" s="2" t="s">
        <v>25</v>
      </c>
      <c r="C420" s="1" t="s">
        <v>358</v>
      </c>
      <c r="D420" s="2" t="s">
        <v>379</v>
      </c>
      <c r="E420" s="2" t="s">
        <v>4</v>
      </c>
      <c r="F420" s="2" t="s">
        <v>7</v>
      </c>
      <c r="G420" s="1">
        <v>12.370399102621899</v>
      </c>
    </row>
    <row r="421" spans="1:7" ht="13" hidden="1">
      <c r="A421" s="1" t="s">
        <v>410</v>
      </c>
      <c r="B421" s="2" t="s">
        <v>26</v>
      </c>
      <c r="C421" s="1" t="s">
        <v>359</v>
      </c>
      <c r="D421" s="2" t="s">
        <v>379</v>
      </c>
      <c r="E421" s="2" t="s">
        <v>4</v>
      </c>
      <c r="F421" s="2" t="s">
        <v>7</v>
      </c>
      <c r="G421" s="1">
        <v>16.007464381589099</v>
      </c>
    </row>
    <row r="422" spans="1:7" ht="13" hidden="1">
      <c r="A422" s="1" t="s">
        <v>411</v>
      </c>
      <c r="B422" s="2" t="s">
        <v>27</v>
      </c>
      <c r="C422" s="1" t="s">
        <v>360</v>
      </c>
      <c r="D422" s="2" t="s">
        <v>379</v>
      </c>
      <c r="E422" s="2" t="s">
        <v>4</v>
      </c>
      <c r="F422" s="2" t="s">
        <v>7</v>
      </c>
      <c r="G422" s="1">
        <v>14.1345935741963</v>
      </c>
    </row>
    <row r="423" spans="1:7" ht="13" hidden="1">
      <c r="A423" s="1" t="s">
        <v>412</v>
      </c>
      <c r="B423" s="2" t="s">
        <v>28</v>
      </c>
      <c r="C423" s="1" t="s">
        <v>361</v>
      </c>
      <c r="D423" s="2" t="s">
        <v>379</v>
      </c>
      <c r="E423" s="2" t="s">
        <v>4</v>
      </c>
      <c r="F423" s="2" t="s">
        <v>7</v>
      </c>
      <c r="G423" s="1">
        <v>12.741501053262599</v>
      </c>
    </row>
    <row r="424" spans="1:7" ht="13" hidden="1">
      <c r="A424" s="1" t="s">
        <v>413</v>
      </c>
      <c r="B424" s="2" t="s">
        <v>29</v>
      </c>
      <c r="C424" s="1" t="s">
        <v>362</v>
      </c>
      <c r="D424" s="2" t="s">
        <v>379</v>
      </c>
      <c r="E424" s="2" t="s">
        <v>4</v>
      </c>
      <c r="F424" s="2" t="s">
        <v>7</v>
      </c>
      <c r="G424" s="1">
        <v>23.238036775011398</v>
      </c>
    </row>
    <row r="425" spans="1:7" ht="13" hidden="1">
      <c r="A425" s="1" t="s">
        <v>414</v>
      </c>
      <c r="B425" s="2" t="s">
        <v>30</v>
      </c>
      <c r="C425" s="1" t="s">
        <v>363</v>
      </c>
      <c r="D425" s="2" t="s">
        <v>379</v>
      </c>
      <c r="E425" s="2" t="s">
        <v>4</v>
      </c>
      <c r="F425" s="2" t="s">
        <v>7</v>
      </c>
      <c r="G425" s="1">
        <v>22.0080719369356</v>
      </c>
    </row>
    <row r="426" spans="1:7" ht="13" hidden="1">
      <c r="A426" s="1" t="s">
        <v>415</v>
      </c>
      <c r="B426" s="2" t="s">
        <v>31</v>
      </c>
      <c r="C426" s="1" t="s">
        <v>364</v>
      </c>
      <c r="D426" s="2" t="s">
        <v>379</v>
      </c>
      <c r="E426" s="2" t="s">
        <v>4</v>
      </c>
      <c r="F426" s="2" t="s">
        <v>7</v>
      </c>
      <c r="G426" s="1">
        <v>15.4801011010741</v>
      </c>
    </row>
    <row r="427" spans="1:7" ht="13" hidden="1">
      <c r="A427" s="1" t="s">
        <v>416</v>
      </c>
      <c r="B427" s="2" t="s">
        <v>32</v>
      </c>
      <c r="C427" s="1" t="s">
        <v>365</v>
      </c>
      <c r="D427" s="2" t="s">
        <v>379</v>
      </c>
      <c r="E427" s="2" t="s">
        <v>4</v>
      </c>
      <c r="F427" s="2" t="s">
        <v>7</v>
      </c>
      <c r="G427" s="1">
        <v>7.4681127996888002</v>
      </c>
    </row>
    <row r="428" spans="1:7" ht="13" hidden="1">
      <c r="A428" s="1" t="s">
        <v>417</v>
      </c>
      <c r="B428" s="2" t="s">
        <v>33</v>
      </c>
      <c r="C428" s="1" t="s">
        <v>366</v>
      </c>
      <c r="D428" s="2" t="s">
        <v>379</v>
      </c>
      <c r="E428" s="2" t="s">
        <v>4</v>
      </c>
      <c r="F428" s="2" t="s">
        <v>7</v>
      </c>
      <c r="G428" s="1">
        <v>19.5741855943857</v>
      </c>
    </row>
    <row r="429" spans="1:7" ht="13" hidden="1">
      <c r="A429" s="1" t="s">
        <v>418</v>
      </c>
      <c r="B429" s="2" t="s">
        <v>34</v>
      </c>
      <c r="C429" s="1" t="s">
        <v>367</v>
      </c>
      <c r="D429" s="2" t="s">
        <v>379</v>
      </c>
      <c r="E429" s="2" t="s">
        <v>4</v>
      </c>
      <c r="F429" s="2" t="s">
        <v>7</v>
      </c>
      <c r="G429" s="1">
        <v>21.513387889837599</v>
      </c>
    </row>
    <row r="430" spans="1:7" ht="13" hidden="1">
      <c r="A430" s="1" t="s">
        <v>419</v>
      </c>
      <c r="B430" s="2" t="s">
        <v>35</v>
      </c>
      <c r="C430" s="1" t="s">
        <v>368</v>
      </c>
      <c r="D430" s="2" t="s">
        <v>379</v>
      </c>
      <c r="E430" s="2" t="s">
        <v>4</v>
      </c>
      <c r="F430" s="2" t="s">
        <v>7</v>
      </c>
      <c r="G430" s="1">
        <v>12.933390439559799</v>
      </c>
    </row>
    <row r="431" spans="1:7" ht="13" hidden="1">
      <c r="A431" s="1" t="s">
        <v>336</v>
      </c>
      <c r="B431" s="2" t="s">
        <v>3</v>
      </c>
      <c r="C431" s="1" t="s">
        <v>336</v>
      </c>
      <c r="D431" s="2" t="s">
        <v>284</v>
      </c>
      <c r="E431" s="2" t="s">
        <v>4</v>
      </c>
      <c r="F431" s="2" t="s">
        <v>7</v>
      </c>
      <c r="G431" s="1">
        <v>15.971009372125801</v>
      </c>
    </row>
    <row r="432" spans="1:7" ht="13" hidden="1">
      <c r="A432" s="1" t="s">
        <v>388</v>
      </c>
      <c r="B432" s="2" t="s">
        <v>4</v>
      </c>
      <c r="C432" s="1" t="s">
        <v>337</v>
      </c>
      <c r="D432" s="2" t="s">
        <v>284</v>
      </c>
      <c r="E432" s="2" t="s">
        <v>4</v>
      </c>
      <c r="F432" s="2" t="s">
        <v>7</v>
      </c>
      <c r="G432" s="1">
        <v>12.4958182506962</v>
      </c>
    </row>
    <row r="433" spans="1:7" ht="13" hidden="1">
      <c r="A433" s="1" t="s">
        <v>389</v>
      </c>
      <c r="B433" s="2" t="s">
        <v>5</v>
      </c>
      <c r="C433" s="1" t="s">
        <v>338</v>
      </c>
      <c r="D433" s="2" t="s">
        <v>284</v>
      </c>
      <c r="E433" s="2" t="s">
        <v>4</v>
      </c>
      <c r="F433" s="2" t="s">
        <v>7</v>
      </c>
      <c r="G433" s="1">
        <v>30.500343014368099</v>
      </c>
    </row>
    <row r="434" spans="1:7" ht="13" hidden="1">
      <c r="A434" s="1" t="s">
        <v>390</v>
      </c>
      <c r="B434" s="2" t="s">
        <v>6</v>
      </c>
      <c r="C434" s="1" t="s">
        <v>339</v>
      </c>
      <c r="D434" s="2" t="s">
        <v>284</v>
      </c>
      <c r="E434" s="2" t="s">
        <v>4</v>
      </c>
      <c r="F434" s="2" t="s">
        <v>7</v>
      </c>
      <c r="G434" s="1">
        <v>14.326245534125301</v>
      </c>
    </row>
    <row r="435" spans="1:7" ht="13">
      <c r="A435" s="1" t="s">
        <v>391</v>
      </c>
      <c r="B435" s="2" t="s">
        <v>7</v>
      </c>
      <c r="C435" s="1" t="s">
        <v>340</v>
      </c>
      <c r="D435" s="2" t="s">
        <v>284</v>
      </c>
      <c r="E435" s="2" t="s">
        <v>4</v>
      </c>
      <c r="F435" s="2" t="s">
        <v>7</v>
      </c>
      <c r="G435" s="1">
        <v>16.9072329828129</v>
      </c>
    </row>
    <row r="436" spans="1:7" ht="13" hidden="1">
      <c r="A436" s="1" t="s">
        <v>392</v>
      </c>
      <c r="B436" s="2" t="s">
        <v>8</v>
      </c>
      <c r="C436" s="1" t="s">
        <v>341</v>
      </c>
      <c r="D436" s="2" t="s">
        <v>284</v>
      </c>
      <c r="E436" s="2" t="s">
        <v>4</v>
      </c>
      <c r="F436" s="2" t="s">
        <v>7</v>
      </c>
      <c r="G436" s="1">
        <v>15.2960106070755</v>
      </c>
    </row>
    <row r="437" spans="1:7" ht="13" hidden="1">
      <c r="A437" s="1" t="s">
        <v>393</v>
      </c>
      <c r="B437" s="2" t="s">
        <v>9</v>
      </c>
      <c r="C437" s="1" t="s">
        <v>342</v>
      </c>
      <c r="D437" s="2" t="s">
        <v>284</v>
      </c>
      <c r="E437" s="2" t="s">
        <v>4</v>
      </c>
      <c r="F437" s="2" t="s">
        <v>7</v>
      </c>
      <c r="G437" s="1">
        <v>21.058624305428499</v>
      </c>
    </row>
    <row r="438" spans="1:7" ht="13" hidden="1">
      <c r="A438" s="1" t="s">
        <v>394</v>
      </c>
      <c r="B438" s="2" t="s">
        <v>10</v>
      </c>
      <c r="C438" s="1" t="s">
        <v>343</v>
      </c>
      <c r="D438" s="2" t="s">
        <v>284</v>
      </c>
      <c r="E438" s="2" t="s">
        <v>4</v>
      </c>
      <c r="F438" s="2" t="s">
        <v>7</v>
      </c>
      <c r="G438" s="1">
        <v>22.775503942443699</v>
      </c>
    </row>
    <row r="439" spans="1:7" ht="13" hidden="1">
      <c r="A439" s="1" t="s">
        <v>395</v>
      </c>
      <c r="B439" s="2" t="s">
        <v>11</v>
      </c>
      <c r="C439" s="1" t="s">
        <v>344</v>
      </c>
      <c r="D439" s="2" t="s">
        <v>284</v>
      </c>
      <c r="E439" s="2" t="s">
        <v>4</v>
      </c>
      <c r="F439" s="2" t="s">
        <v>7</v>
      </c>
      <c r="G439" s="1">
        <v>19.032559492961301</v>
      </c>
    </row>
    <row r="440" spans="1:7" ht="13" hidden="1">
      <c r="A440" s="1" t="s">
        <v>396</v>
      </c>
      <c r="B440" s="2" t="s">
        <v>12</v>
      </c>
      <c r="C440" s="1" t="s">
        <v>345</v>
      </c>
      <c r="D440" s="2" t="s">
        <v>284</v>
      </c>
      <c r="E440" s="2" t="s">
        <v>4</v>
      </c>
      <c r="F440" s="2" t="s">
        <v>7</v>
      </c>
      <c r="G440" s="1">
        <v>21.582896714131</v>
      </c>
    </row>
    <row r="441" spans="1:7" ht="13" hidden="1">
      <c r="A441" s="1" t="s">
        <v>397</v>
      </c>
      <c r="B441" s="2" t="s">
        <v>13</v>
      </c>
      <c r="C441" s="1" t="s">
        <v>346</v>
      </c>
      <c r="D441" s="2" t="s">
        <v>284</v>
      </c>
      <c r="E441" s="2" t="s">
        <v>4</v>
      </c>
      <c r="F441" s="2" t="s">
        <v>7</v>
      </c>
      <c r="G441" s="1">
        <v>12.4351295897395</v>
      </c>
    </row>
    <row r="442" spans="1:7" ht="13" hidden="1">
      <c r="A442" s="1" t="s">
        <v>398</v>
      </c>
      <c r="B442" s="2" t="s">
        <v>14</v>
      </c>
      <c r="C442" s="1" t="s">
        <v>347</v>
      </c>
      <c r="D442" s="2" t="s">
        <v>284</v>
      </c>
      <c r="E442" s="2" t="s">
        <v>4</v>
      </c>
      <c r="F442" s="2" t="s">
        <v>7</v>
      </c>
      <c r="G442" s="1">
        <v>9.5948784593585508</v>
      </c>
    </row>
    <row r="443" spans="1:7" ht="13" hidden="1">
      <c r="A443" s="1" t="s">
        <v>399</v>
      </c>
      <c r="B443" s="2" t="s">
        <v>15</v>
      </c>
      <c r="C443" s="1" t="s">
        <v>348</v>
      </c>
      <c r="D443" s="2" t="s">
        <v>284</v>
      </c>
      <c r="E443" s="2" t="s">
        <v>4</v>
      </c>
      <c r="F443" s="2" t="s">
        <v>7</v>
      </c>
      <c r="G443" s="1">
        <v>17.948058319224199</v>
      </c>
    </row>
    <row r="444" spans="1:7" ht="13" hidden="1">
      <c r="A444" s="1" t="s">
        <v>400</v>
      </c>
      <c r="B444" s="2" t="s">
        <v>16</v>
      </c>
      <c r="C444" s="1" t="s">
        <v>349</v>
      </c>
      <c r="D444" s="2" t="s">
        <v>284</v>
      </c>
      <c r="E444" s="2" t="s">
        <v>4</v>
      </c>
      <c r="F444" s="2" t="s">
        <v>7</v>
      </c>
      <c r="G444" s="1">
        <v>9.7636551691580102</v>
      </c>
    </row>
    <row r="445" spans="1:7" ht="13" hidden="1">
      <c r="A445" s="1" t="s">
        <v>401</v>
      </c>
      <c r="B445" s="2" t="s">
        <v>17</v>
      </c>
      <c r="C445" s="1" t="s">
        <v>350</v>
      </c>
      <c r="D445" s="2" t="s">
        <v>284</v>
      </c>
      <c r="E445" s="2" t="s">
        <v>4</v>
      </c>
      <c r="F445" s="2" t="s">
        <v>7</v>
      </c>
      <c r="G445" s="1">
        <v>15.7584903236784</v>
      </c>
    </row>
    <row r="446" spans="1:7" ht="13" hidden="1">
      <c r="A446" s="1" t="s">
        <v>402</v>
      </c>
      <c r="B446" s="2" t="s">
        <v>18</v>
      </c>
      <c r="C446" s="1" t="s">
        <v>351</v>
      </c>
      <c r="D446" s="2" t="s">
        <v>284</v>
      </c>
      <c r="E446" s="2" t="s">
        <v>4</v>
      </c>
      <c r="F446" s="2" t="s">
        <v>7</v>
      </c>
      <c r="G446" s="1">
        <v>9.0602925739883098</v>
      </c>
    </row>
    <row r="447" spans="1:7" ht="13" hidden="1">
      <c r="A447" s="1" t="s">
        <v>403</v>
      </c>
      <c r="B447" s="2" t="s">
        <v>19</v>
      </c>
      <c r="C447" s="1" t="s">
        <v>352</v>
      </c>
      <c r="D447" s="2" t="s">
        <v>284</v>
      </c>
      <c r="E447" s="2" t="s">
        <v>4</v>
      </c>
      <c r="F447" s="2" t="s">
        <v>7</v>
      </c>
      <c r="G447" s="1">
        <v>10.6626612148016</v>
      </c>
    </row>
    <row r="448" spans="1:7" ht="13" hidden="1">
      <c r="A448" s="1" t="s">
        <v>404</v>
      </c>
      <c r="B448" s="2" t="s">
        <v>20</v>
      </c>
      <c r="C448" s="1" t="s">
        <v>353</v>
      </c>
      <c r="D448" s="2" t="s">
        <v>284</v>
      </c>
      <c r="E448" s="2" t="s">
        <v>4</v>
      </c>
      <c r="F448" s="2" t="s">
        <v>7</v>
      </c>
      <c r="G448" s="1">
        <v>16.242494546971098</v>
      </c>
    </row>
    <row r="449" spans="1:7" ht="13" hidden="1">
      <c r="A449" s="1" t="s">
        <v>405</v>
      </c>
      <c r="B449" s="2" t="s">
        <v>21</v>
      </c>
      <c r="C449" s="1" t="s">
        <v>354</v>
      </c>
      <c r="D449" s="2" t="s">
        <v>284</v>
      </c>
      <c r="E449" s="2" t="s">
        <v>4</v>
      </c>
      <c r="F449" s="2" t="s">
        <v>7</v>
      </c>
      <c r="G449" s="1">
        <v>21.210055486552601</v>
      </c>
    </row>
    <row r="450" spans="1:7" ht="13" hidden="1">
      <c r="A450" s="1" t="s">
        <v>406</v>
      </c>
      <c r="B450" s="2" t="s">
        <v>22</v>
      </c>
      <c r="C450" s="1" t="s">
        <v>355</v>
      </c>
      <c r="D450" s="2" t="s">
        <v>284</v>
      </c>
      <c r="E450" s="2" t="s">
        <v>4</v>
      </c>
      <c r="F450" s="2" t="s">
        <v>7</v>
      </c>
      <c r="G450" s="1">
        <v>14.9626246944207</v>
      </c>
    </row>
    <row r="451" spans="1:7" ht="13" hidden="1">
      <c r="A451" s="1" t="s">
        <v>407</v>
      </c>
      <c r="B451" s="2" t="s">
        <v>23</v>
      </c>
      <c r="C451" s="1" t="s">
        <v>356</v>
      </c>
      <c r="D451" s="2" t="s">
        <v>284</v>
      </c>
      <c r="E451" s="2" t="s">
        <v>4</v>
      </c>
      <c r="F451" s="2" t="s">
        <v>7</v>
      </c>
      <c r="G451" s="1">
        <v>16.974964844822399</v>
      </c>
    </row>
    <row r="452" spans="1:7" ht="13" hidden="1">
      <c r="A452" s="1" t="s">
        <v>408</v>
      </c>
      <c r="B452" s="2" t="s">
        <v>24</v>
      </c>
      <c r="C452" s="1" t="s">
        <v>357</v>
      </c>
      <c r="D452" s="2" t="s">
        <v>284</v>
      </c>
      <c r="E452" s="2" t="s">
        <v>4</v>
      </c>
      <c r="F452" s="2" t="s">
        <v>7</v>
      </c>
      <c r="G452" s="1">
        <v>13.029918304715499</v>
      </c>
    </row>
    <row r="453" spans="1:7" ht="13" hidden="1">
      <c r="A453" s="1" t="s">
        <v>409</v>
      </c>
      <c r="B453" s="2" t="s">
        <v>25</v>
      </c>
      <c r="C453" s="1" t="s">
        <v>358</v>
      </c>
      <c r="D453" s="2" t="s">
        <v>284</v>
      </c>
      <c r="E453" s="2" t="s">
        <v>4</v>
      </c>
      <c r="F453" s="2" t="s">
        <v>7</v>
      </c>
      <c r="G453" s="1">
        <v>12.8974011736635</v>
      </c>
    </row>
    <row r="454" spans="1:7" ht="13" hidden="1">
      <c r="A454" s="1" t="s">
        <v>410</v>
      </c>
      <c r="B454" s="2" t="s">
        <v>26</v>
      </c>
      <c r="C454" s="1" t="s">
        <v>359</v>
      </c>
      <c r="D454" s="2" t="s">
        <v>284</v>
      </c>
      <c r="E454" s="2" t="s">
        <v>4</v>
      </c>
      <c r="F454" s="2" t="s">
        <v>7</v>
      </c>
      <c r="G454" s="1">
        <v>18.0941654031142</v>
      </c>
    </row>
    <row r="455" spans="1:7" ht="13" hidden="1">
      <c r="A455" s="1" t="s">
        <v>411</v>
      </c>
      <c r="B455" s="2" t="s">
        <v>27</v>
      </c>
      <c r="C455" s="1" t="s">
        <v>360</v>
      </c>
      <c r="D455" s="2" t="s">
        <v>284</v>
      </c>
      <c r="E455" s="2" t="s">
        <v>4</v>
      </c>
      <c r="F455" s="2" t="s">
        <v>7</v>
      </c>
      <c r="G455" s="1">
        <v>13.4367792114467</v>
      </c>
    </row>
    <row r="456" spans="1:7" ht="13" hidden="1">
      <c r="A456" s="1" t="s">
        <v>412</v>
      </c>
      <c r="B456" s="2" t="s">
        <v>28</v>
      </c>
      <c r="C456" s="1" t="s">
        <v>361</v>
      </c>
      <c r="D456" s="2" t="s">
        <v>284</v>
      </c>
      <c r="E456" s="2" t="s">
        <v>4</v>
      </c>
      <c r="F456" s="2" t="s">
        <v>7</v>
      </c>
      <c r="G456" s="1">
        <v>15.613097158073201</v>
      </c>
    </row>
    <row r="457" spans="1:7" ht="13" hidden="1">
      <c r="A457" s="1" t="s">
        <v>413</v>
      </c>
      <c r="B457" s="2" t="s">
        <v>29</v>
      </c>
      <c r="C457" s="1" t="s">
        <v>362</v>
      </c>
      <c r="D457" s="2" t="s">
        <v>284</v>
      </c>
      <c r="E457" s="2" t="s">
        <v>4</v>
      </c>
      <c r="F457" s="2" t="s">
        <v>7</v>
      </c>
      <c r="G457" s="1">
        <v>22.0853599160756</v>
      </c>
    </row>
    <row r="458" spans="1:7" ht="13" hidden="1">
      <c r="A458" s="1" t="s">
        <v>414</v>
      </c>
      <c r="B458" s="2" t="s">
        <v>30</v>
      </c>
      <c r="C458" s="1" t="s">
        <v>363</v>
      </c>
      <c r="D458" s="2" t="s">
        <v>284</v>
      </c>
      <c r="E458" s="2" t="s">
        <v>4</v>
      </c>
      <c r="F458" s="2" t="s">
        <v>7</v>
      </c>
      <c r="G458" s="1">
        <v>21.772726884621601</v>
      </c>
    </row>
    <row r="459" spans="1:7" ht="13" hidden="1">
      <c r="A459" s="1" t="s">
        <v>415</v>
      </c>
      <c r="B459" s="2" t="s">
        <v>31</v>
      </c>
      <c r="C459" s="1" t="s">
        <v>364</v>
      </c>
      <c r="D459" s="2" t="s">
        <v>284</v>
      </c>
      <c r="E459" s="2" t="s">
        <v>4</v>
      </c>
      <c r="F459" s="2" t="s">
        <v>7</v>
      </c>
      <c r="G459" s="1">
        <v>18.014602977514599</v>
      </c>
    </row>
    <row r="460" spans="1:7" ht="13" hidden="1">
      <c r="A460" s="1" t="s">
        <v>416</v>
      </c>
      <c r="B460" s="2" t="s">
        <v>32</v>
      </c>
      <c r="C460" s="1" t="s">
        <v>365</v>
      </c>
      <c r="D460" s="2" t="s">
        <v>284</v>
      </c>
      <c r="E460" s="2" t="s">
        <v>4</v>
      </c>
      <c r="F460" s="2" t="s">
        <v>7</v>
      </c>
      <c r="G460" s="1">
        <v>9.9958243249997203</v>
      </c>
    </row>
    <row r="461" spans="1:7" ht="13" hidden="1">
      <c r="A461" s="1" t="s">
        <v>417</v>
      </c>
      <c r="B461" s="2" t="s">
        <v>33</v>
      </c>
      <c r="C461" s="1" t="s">
        <v>366</v>
      </c>
      <c r="D461" s="2" t="s">
        <v>284</v>
      </c>
      <c r="E461" s="2" t="s">
        <v>4</v>
      </c>
      <c r="F461" s="2" t="s">
        <v>7</v>
      </c>
      <c r="G461" s="1">
        <v>20.122420760942301</v>
      </c>
    </row>
    <row r="462" spans="1:7" ht="13" hidden="1">
      <c r="A462" s="1" t="s">
        <v>418</v>
      </c>
      <c r="B462" s="2" t="s">
        <v>34</v>
      </c>
      <c r="C462" s="1" t="s">
        <v>367</v>
      </c>
      <c r="D462" s="2" t="s">
        <v>284</v>
      </c>
      <c r="E462" s="2" t="s">
        <v>4</v>
      </c>
      <c r="F462" s="2" t="s">
        <v>7</v>
      </c>
      <c r="G462" s="1">
        <v>22.174555572791601</v>
      </c>
    </row>
    <row r="463" spans="1:7" ht="13" hidden="1">
      <c r="A463" s="1" t="s">
        <v>419</v>
      </c>
      <c r="B463" s="2" t="s">
        <v>35</v>
      </c>
      <c r="C463" s="1" t="s">
        <v>368</v>
      </c>
      <c r="D463" s="2" t="s">
        <v>284</v>
      </c>
      <c r="E463" s="2" t="s">
        <v>4</v>
      </c>
      <c r="F463" s="2" t="s">
        <v>7</v>
      </c>
      <c r="G463" s="1">
        <v>12.8430705213002</v>
      </c>
    </row>
    <row r="464" spans="1:7" ht="13" hidden="1">
      <c r="A464" s="1" t="s">
        <v>336</v>
      </c>
      <c r="B464" s="2" t="s">
        <v>3</v>
      </c>
      <c r="C464" s="1" t="s">
        <v>336</v>
      </c>
      <c r="D464" s="2" t="s">
        <v>380</v>
      </c>
      <c r="E464" s="2" t="s">
        <v>4</v>
      </c>
      <c r="F464" s="2" t="s">
        <v>7</v>
      </c>
      <c r="G464" s="1">
        <v>13.9922211940252</v>
      </c>
    </row>
    <row r="465" spans="1:7" ht="13" hidden="1">
      <c r="A465" s="1" t="s">
        <v>388</v>
      </c>
      <c r="B465" s="2" t="s">
        <v>4</v>
      </c>
      <c r="C465" s="1" t="s">
        <v>337</v>
      </c>
      <c r="D465" s="2" t="s">
        <v>380</v>
      </c>
      <c r="E465" s="2" t="s">
        <v>4</v>
      </c>
      <c r="F465" s="2" t="s">
        <v>7</v>
      </c>
      <c r="G465" s="1">
        <v>8.8244173175319496</v>
      </c>
    </row>
    <row r="466" spans="1:7" ht="13" hidden="1">
      <c r="A466" s="1" t="s">
        <v>389</v>
      </c>
      <c r="B466" s="2" t="s">
        <v>5</v>
      </c>
      <c r="C466" s="1" t="s">
        <v>338</v>
      </c>
      <c r="D466" s="2" t="s">
        <v>380</v>
      </c>
      <c r="E466" s="2" t="s">
        <v>4</v>
      </c>
      <c r="F466" s="2" t="s">
        <v>7</v>
      </c>
      <c r="G466" s="1">
        <v>25.618932874770501</v>
      </c>
    </row>
    <row r="467" spans="1:7" ht="13" hidden="1">
      <c r="A467" s="1" t="s">
        <v>390</v>
      </c>
      <c r="B467" s="2" t="s">
        <v>6</v>
      </c>
      <c r="C467" s="1" t="s">
        <v>339</v>
      </c>
      <c r="D467" s="2" t="s">
        <v>380</v>
      </c>
      <c r="E467" s="2" t="s">
        <v>4</v>
      </c>
      <c r="F467" s="2" t="s">
        <v>7</v>
      </c>
      <c r="G467" s="1">
        <v>16.9933812220257</v>
      </c>
    </row>
    <row r="468" spans="1:7" ht="13">
      <c r="A468" s="1" t="s">
        <v>391</v>
      </c>
      <c r="B468" s="2" t="s">
        <v>7</v>
      </c>
      <c r="C468" s="1" t="s">
        <v>340</v>
      </c>
      <c r="D468" s="2" t="s">
        <v>380</v>
      </c>
      <c r="E468" s="2" t="s">
        <v>4</v>
      </c>
      <c r="F468" s="2" t="s">
        <v>7</v>
      </c>
      <c r="G468" s="1">
        <v>14.904365522280299</v>
      </c>
    </row>
    <row r="469" spans="1:7" ht="13" hidden="1">
      <c r="A469" s="1" t="s">
        <v>392</v>
      </c>
      <c r="B469" s="2" t="s">
        <v>8</v>
      </c>
      <c r="C469" s="1" t="s">
        <v>341</v>
      </c>
      <c r="D469" s="2" t="s">
        <v>380</v>
      </c>
      <c r="E469" s="2" t="s">
        <v>4</v>
      </c>
      <c r="F469" s="2" t="s">
        <v>7</v>
      </c>
      <c r="G469" s="1">
        <v>12.859062968926301</v>
      </c>
    </row>
    <row r="470" spans="1:7" ht="13" hidden="1">
      <c r="A470" s="1" t="s">
        <v>393</v>
      </c>
      <c r="B470" s="2" t="s">
        <v>9</v>
      </c>
      <c r="C470" s="1" t="s">
        <v>342</v>
      </c>
      <c r="D470" s="2" t="s">
        <v>380</v>
      </c>
      <c r="E470" s="2" t="s">
        <v>4</v>
      </c>
      <c r="F470" s="2" t="s">
        <v>7</v>
      </c>
      <c r="G470" s="1">
        <v>16.663129905475898</v>
      </c>
    </row>
    <row r="471" spans="1:7" ht="13" hidden="1">
      <c r="A471" s="1" t="s">
        <v>394</v>
      </c>
      <c r="B471" s="2" t="s">
        <v>10</v>
      </c>
      <c r="C471" s="1" t="s">
        <v>343</v>
      </c>
      <c r="D471" s="2" t="s">
        <v>380</v>
      </c>
      <c r="E471" s="2" t="s">
        <v>4</v>
      </c>
      <c r="F471" s="2" t="s">
        <v>7</v>
      </c>
      <c r="G471" s="1">
        <v>20.902303368149301</v>
      </c>
    </row>
    <row r="472" spans="1:7" ht="13" hidden="1">
      <c r="A472" s="1" t="s">
        <v>395</v>
      </c>
      <c r="B472" s="2" t="s">
        <v>11</v>
      </c>
      <c r="C472" s="1" t="s">
        <v>344</v>
      </c>
      <c r="D472" s="2" t="s">
        <v>380</v>
      </c>
      <c r="E472" s="2" t="s">
        <v>4</v>
      </c>
      <c r="F472" s="2" t="s">
        <v>7</v>
      </c>
      <c r="G472" s="1">
        <v>18.228859415793</v>
      </c>
    </row>
    <row r="473" spans="1:7" ht="13" hidden="1">
      <c r="A473" s="1" t="s">
        <v>396</v>
      </c>
      <c r="B473" s="2" t="s">
        <v>12</v>
      </c>
      <c r="C473" s="1" t="s">
        <v>345</v>
      </c>
      <c r="D473" s="2" t="s">
        <v>380</v>
      </c>
      <c r="E473" s="2" t="s">
        <v>4</v>
      </c>
      <c r="F473" s="2" t="s">
        <v>7</v>
      </c>
      <c r="G473" s="1">
        <v>19.785696519416799</v>
      </c>
    </row>
    <row r="474" spans="1:7" ht="13" hidden="1">
      <c r="A474" s="1" t="s">
        <v>397</v>
      </c>
      <c r="B474" s="2" t="s">
        <v>13</v>
      </c>
      <c r="C474" s="1" t="s">
        <v>346</v>
      </c>
      <c r="D474" s="2" t="s">
        <v>380</v>
      </c>
      <c r="E474" s="2" t="s">
        <v>4</v>
      </c>
      <c r="F474" s="2" t="s">
        <v>7</v>
      </c>
      <c r="G474" s="1">
        <v>10.9381057835091</v>
      </c>
    </row>
    <row r="475" spans="1:7" ht="13" hidden="1">
      <c r="A475" s="1" t="s">
        <v>398</v>
      </c>
      <c r="B475" s="2" t="s">
        <v>14</v>
      </c>
      <c r="C475" s="1" t="s">
        <v>347</v>
      </c>
      <c r="D475" s="2" t="s">
        <v>380</v>
      </c>
      <c r="E475" s="2" t="s">
        <v>4</v>
      </c>
      <c r="F475" s="2" t="s">
        <v>7</v>
      </c>
      <c r="G475" s="1">
        <v>7.24963090445502</v>
      </c>
    </row>
    <row r="476" spans="1:7" ht="13" hidden="1">
      <c r="A476" s="1" t="s">
        <v>399</v>
      </c>
      <c r="B476" s="2" t="s">
        <v>15</v>
      </c>
      <c r="C476" s="1" t="s">
        <v>348</v>
      </c>
      <c r="D476" s="2" t="s">
        <v>380</v>
      </c>
      <c r="E476" s="2" t="s">
        <v>4</v>
      </c>
      <c r="F476" s="2" t="s">
        <v>7</v>
      </c>
      <c r="G476" s="1">
        <v>14.750642090928901</v>
      </c>
    </row>
    <row r="477" spans="1:7" ht="13" hidden="1">
      <c r="A477" s="1" t="s">
        <v>400</v>
      </c>
      <c r="B477" s="2" t="s">
        <v>16</v>
      </c>
      <c r="C477" s="1" t="s">
        <v>349</v>
      </c>
      <c r="D477" s="2" t="s">
        <v>380</v>
      </c>
      <c r="E477" s="2" t="s">
        <v>4</v>
      </c>
      <c r="F477" s="2" t="s">
        <v>7</v>
      </c>
      <c r="G477" s="1">
        <v>6.3406961732137299</v>
      </c>
    </row>
    <row r="478" spans="1:7" ht="13" hidden="1">
      <c r="A478" s="1" t="s">
        <v>401</v>
      </c>
      <c r="B478" s="2" t="s">
        <v>17</v>
      </c>
      <c r="C478" s="1" t="s">
        <v>350</v>
      </c>
      <c r="D478" s="2" t="s">
        <v>380</v>
      </c>
      <c r="E478" s="2" t="s">
        <v>4</v>
      </c>
      <c r="F478" s="2" t="s">
        <v>7</v>
      </c>
      <c r="G478" s="1">
        <v>13.3825826006998</v>
      </c>
    </row>
    <row r="479" spans="1:7" ht="13" hidden="1">
      <c r="A479" s="1" t="s">
        <v>402</v>
      </c>
      <c r="B479" s="2" t="s">
        <v>18</v>
      </c>
      <c r="C479" s="1" t="s">
        <v>351</v>
      </c>
      <c r="D479" s="2" t="s">
        <v>380</v>
      </c>
      <c r="E479" s="2" t="s">
        <v>4</v>
      </c>
      <c r="F479" s="2" t="s">
        <v>7</v>
      </c>
      <c r="G479" s="1">
        <v>8.2630268879762099</v>
      </c>
    </row>
    <row r="480" spans="1:7" ht="13" hidden="1">
      <c r="A480" s="1" t="s">
        <v>403</v>
      </c>
      <c r="B480" s="2" t="s">
        <v>19</v>
      </c>
      <c r="C480" s="1" t="s">
        <v>352</v>
      </c>
      <c r="D480" s="2" t="s">
        <v>380</v>
      </c>
      <c r="E480" s="2" t="s">
        <v>4</v>
      </c>
      <c r="F480" s="2" t="s">
        <v>7</v>
      </c>
      <c r="G480" s="1">
        <v>9.0198699216822007</v>
      </c>
    </row>
    <row r="481" spans="1:7" ht="13" hidden="1">
      <c r="A481" s="1" t="s">
        <v>404</v>
      </c>
      <c r="B481" s="2" t="s">
        <v>20</v>
      </c>
      <c r="C481" s="1" t="s">
        <v>353</v>
      </c>
      <c r="D481" s="2" t="s">
        <v>380</v>
      </c>
      <c r="E481" s="2" t="s">
        <v>4</v>
      </c>
      <c r="F481" s="2" t="s">
        <v>7</v>
      </c>
      <c r="G481" s="1">
        <v>13.1577556779151</v>
      </c>
    </row>
    <row r="482" spans="1:7" ht="13" hidden="1">
      <c r="A482" s="1" t="s">
        <v>405</v>
      </c>
      <c r="B482" s="2" t="s">
        <v>21</v>
      </c>
      <c r="C482" s="1" t="s">
        <v>354</v>
      </c>
      <c r="D482" s="2" t="s">
        <v>380</v>
      </c>
      <c r="E482" s="2" t="s">
        <v>4</v>
      </c>
      <c r="F482" s="2" t="s">
        <v>7</v>
      </c>
      <c r="G482" s="1">
        <v>20.664310420814498</v>
      </c>
    </row>
    <row r="483" spans="1:7" ht="13" hidden="1">
      <c r="A483" s="1" t="s">
        <v>406</v>
      </c>
      <c r="B483" s="2" t="s">
        <v>22</v>
      </c>
      <c r="C483" s="1" t="s">
        <v>355</v>
      </c>
      <c r="D483" s="2" t="s">
        <v>380</v>
      </c>
      <c r="E483" s="2" t="s">
        <v>4</v>
      </c>
      <c r="F483" s="2" t="s">
        <v>7</v>
      </c>
      <c r="G483" s="1">
        <v>14.723311428866699</v>
      </c>
    </row>
    <row r="484" spans="1:7" ht="13" hidden="1">
      <c r="A484" s="1" t="s">
        <v>407</v>
      </c>
      <c r="B484" s="2" t="s">
        <v>23</v>
      </c>
      <c r="C484" s="1" t="s">
        <v>356</v>
      </c>
      <c r="D484" s="2" t="s">
        <v>380</v>
      </c>
      <c r="E484" s="2" t="s">
        <v>4</v>
      </c>
      <c r="F484" s="2" t="s">
        <v>7</v>
      </c>
      <c r="G484" s="1">
        <v>13.333725797715299</v>
      </c>
    </row>
    <row r="485" spans="1:7" ht="13" hidden="1">
      <c r="A485" s="1" t="s">
        <v>408</v>
      </c>
      <c r="B485" s="2" t="s">
        <v>24</v>
      </c>
      <c r="C485" s="1" t="s">
        <v>357</v>
      </c>
      <c r="D485" s="2" t="s">
        <v>380</v>
      </c>
      <c r="E485" s="2" t="s">
        <v>4</v>
      </c>
      <c r="F485" s="2" t="s">
        <v>7</v>
      </c>
      <c r="G485" s="1">
        <v>11.5906005099864</v>
      </c>
    </row>
    <row r="486" spans="1:7" ht="13" hidden="1">
      <c r="A486" s="1" t="s">
        <v>409</v>
      </c>
      <c r="B486" s="2" t="s">
        <v>25</v>
      </c>
      <c r="C486" s="1" t="s">
        <v>358</v>
      </c>
      <c r="D486" s="2" t="s">
        <v>380</v>
      </c>
      <c r="E486" s="2" t="s">
        <v>4</v>
      </c>
      <c r="F486" s="2" t="s">
        <v>7</v>
      </c>
      <c r="G486" s="1">
        <v>13.3946019754039</v>
      </c>
    </row>
    <row r="487" spans="1:7" ht="13" hidden="1">
      <c r="A487" s="1" t="s">
        <v>410</v>
      </c>
      <c r="B487" s="2" t="s">
        <v>26</v>
      </c>
      <c r="C487" s="1" t="s">
        <v>359</v>
      </c>
      <c r="D487" s="2" t="s">
        <v>380</v>
      </c>
      <c r="E487" s="2" t="s">
        <v>4</v>
      </c>
      <c r="F487" s="2" t="s">
        <v>7</v>
      </c>
      <c r="G487" s="1">
        <v>17.396892710292601</v>
      </c>
    </row>
    <row r="488" spans="1:7" ht="13" hidden="1">
      <c r="A488" s="1" t="s">
        <v>411</v>
      </c>
      <c r="B488" s="2" t="s">
        <v>27</v>
      </c>
      <c r="C488" s="1" t="s">
        <v>360</v>
      </c>
      <c r="D488" s="2" t="s">
        <v>380</v>
      </c>
      <c r="E488" s="2" t="s">
        <v>4</v>
      </c>
      <c r="F488" s="2" t="s">
        <v>7</v>
      </c>
      <c r="G488" s="1">
        <v>10.9507129722587</v>
      </c>
    </row>
    <row r="489" spans="1:7" ht="13" hidden="1">
      <c r="A489" s="1" t="s">
        <v>412</v>
      </c>
      <c r="B489" s="2" t="s">
        <v>28</v>
      </c>
      <c r="C489" s="1" t="s">
        <v>361</v>
      </c>
      <c r="D489" s="2" t="s">
        <v>380</v>
      </c>
      <c r="E489" s="2" t="s">
        <v>4</v>
      </c>
      <c r="F489" s="2" t="s">
        <v>7</v>
      </c>
      <c r="G489" s="1">
        <v>12.413544902531701</v>
      </c>
    </row>
    <row r="490" spans="1:7" ht="13" hidden="1">
      <c r="A490" s="1" t="s">
        <v>413</v>
      </c>
      <c r="B490" s="2" t="s">
        <v>29</v>
      </c>
      <c r="C490" s="1" t="s">
        <v>362</v>
      </c>
      <c r="D490" s="2" t="s">
        <v>380</v>
      </c>
      <c r="E490" s="2" t="s">
        <v>4</v>
      </c>
      <c r="F490" s="2" t="s">
        <v>7</v>
      </c>
      <c r="G490" s="1">
        <v>21.845344855986902</v>
      </c>
    </row>
    <row r="491" spans="1:7" ht="13" hidden="1">
      <c r="A491" s="1" t="s">
        <v>414</v>
      </c>
      <c r="B491" s="2" t="s">
        <v>30</v>
      </c>
      <c r="C491" s="1" t="s">
        <v>363</v>
      </c>
      <c r="D491" s="2" t="s">
        <v>380</v>
      </c>
      <c r="E491" s="2" t="s">
        <v>4</v>
      </c>
      <c r="F491" s="2" t="s">
        <v>7</v>
      </c>
      <c r="G491" s="1">
        <v>19.056978261582898</v>
      </c>
    </row>
    <row r="492" spans="1:7" ht="13" hidden="1">
      <c r="A492" s="1" t="s">
        <v>415</v>
      </c>
      <c r="B492" s="2" t="s">
        <v>31</v>
      </c>
      <c r="C492" s="1" t="s">
        <v>364</v>
      </c>
      <c r="D492" s="2" t="s">
        <v>380</v>
      </c>
      <c r="E492" s="2" t="s">
        <v>4</v>
      </c>
      <c r="F492" s="2" t="s">
        <v>7</v>
      </c>
      <c r="G492" s="1">
        <v>14.949531542640701</v>
      </c>
    </row>
    <row r="493" spans="1:7" ht="13" hidden="1">
      <c r="A493" s="1" t="s">
        <v>416</v>
      </c>
      <c r="B493" s="2" t="s">
        <v>32</v>
      </c>
      <c r="C493" s="1" t="s">
        <v>365</v>
      </c>
      <c r="D493" s="2" t="s">
        <v>380</v>
      </c>
      <c r="E493" s="2" t="s">
        <v>4</v>
      </c>
      <c r="F493" s="2" t="s">
        <v>7</v>
      </c>
      <c r="G493" s="1">
        <v>7.1263082714268302</v>
      </c>
    </row>
    <row r="494" spans="1:7" ht="13" hidden="1">
      <c r="A494" s="1" t="s">
        <v>417</v>
      </c>
      <c r="B494" s="2" t="s">
        <v>33</v>
      </c>
      <c r="C494" s="1" t="s">
        <v>366</v>
      </c>
      <c r="D494" s="2" t="s">
        <v>380</v>
      </c>
      <c r="E494" s="2" t="s">
        <v>4</v>
      </c>
      <c r="F494" s="2" t="s">
        <v>7</v>
      </c>
      <c r="G494" s="1">
        <v>18.0019667673082</v>
      </c>
    </row>
    <row r="495" spans="1:7" ht="13" hidden="1">
      <c r="A495" s="1" t="s">
        <v>418</v>
      </c>
      <c r="B495" s="2" t="s">
        <v>34</v>
      </c>
      <c r="C495" s="1" t="s">
        <v>367</v>
      </c>
      <c r="D495" s="2" t="s">
        <v>380</v>
      </c>
      <c r="E495" s="2" t="s">
        <v>4</v>
      </c>
      <c r="F495" s="2" t="s">
        <v>7</v>
      </c>
      <c r="G495" s="1">
        <v>17.636844902640298</v>
      </c>
    </row>
    <row r="496" spans="1:7" ht="13" hidden="1">
      <c r="A496" s="1" t="s">
        <v>419</v>
      </c>
      <c r="B496" s="2" t="s">
        <v>35</v>
      </c>
      <c r="C496" s="1" t="s">
        <v>368</v>
      </c>
      <c r="D496" s="2" t="s">
        <v>380</v>
      </c>
      <c r="E496" s="2" t="s">
        <v>4</v>
      </c>
      <c r="F496" s="2" t="s">
        <v>7</v>
      </c>
      <c r="G496" s="1">
        <v>10.596534108466599</v>
      </c>
    </row>
    <row r="497" spans="1:7" ht="13" hidden="1">
      <c r="A497" s="1" t="s">
        <v>336</v>
      </c>
      <c r="B497" s="2" t="s">
        <v>3</v>
      </c>
      <c r="C497" s="1" t="s">
        <v>336</v>
      </c>
      <c r="D497" s="2" t="s">
        <v>381</v>
      </c>
      <c r="E497" s="2" t="s">
        <v>4</v>
      </c>
      <c r="F497" s="2" t="s">
        <v>7</v>
      </c>
      <c r="G497" s="1">
        <v>13.4467941956628</v>
      </c>
    </row>
    <row r="498" spans="1:7" ht="13" hidden="1">
      <c r="A498" s="1" t="s">
        <v>388</v>
      </c>
      <c r="B498" s="2" t="s">
        <v>4</v>
      </c>
      <c r="C498" s="1" t="s">
        <v>337</v>
      </c>
      <c r="D498" s="2" t="s">
        <v>381</v>
      </c>
      <c r="E498" s="2" t="s">
        <v>4</v>
      </c>
      <c r="F498" s="2" t="s">
        <v>7</v>
      </c>
      <c r="G498" s="1">
        <v>8.6457101730431294</v>
      </c>
    </row>
    <row r="499" spans="1:7" ht="13" hidden="1">
      <c r="A499" s="1" t="s">
        <v>389</v>
      </c>
      <c r="B499" s="2" t="s">
        <v>5</v>
      </c>
      <c r="C499" s="1" t="s">
        <v>338</v>
      </c>
      <c r="D499" s="2" t="s">
        <v>381</v>
      </c>
      <c r="E499" s="2" t="s">
        <v>4</v>
      </c>
      <c r="F499" s="2" t="s">
        <v>7</v>
      </c>
      <c r="G499" s="1">
        <v>27.4064575119125</v>
      </c>
    </row>
    <row r="500" spans="1:7" ht="13" hidden="1">
      <c r="A500" s="1" t="s">
        <v>390</v>
      </c>
      <c r="B500" s="2" t="s">
        <v>6</v>
      </c>
      <c r="C500" s="1" t="s">
        <v>339</v>
      </c>
      <c r="D500" s="2" t="s">
        <v>381</v>
      </c>
      <c r="E500" s="2" t="s">
        <v>4</v>
      </c>
      <c r="F500" s="2" t="s">
        <v>7</v>
      </c>
      <c r="G500" s="1">
        <v>9.9810360315400697</v>
      </c>
    </row>
    <row r="501" spans="1:7" ht="13">
      <c r="A501" s="1" t="s">
        <v>391</v>
      </c>
      <c r="B501" s="2" t="s">
        <v>7</v>
      </c>
      <c r="C501" s="1" t="s">
        <v>340</v>
      </c>
      <c r="D501" s="2" t="s">
        <v>381</v>
      </c>
      <c r="E501" s="2" t="s">
        <v>4</v>
      </c>
      <c r="F501" s="2" t="s">
        <v>7</v>
      </c>
      <c r="G501" s="1">
        <v>15.846343291219499</v>
      </c>
    </row>
    <row r="502" spans="1:7" ht="13" hidden="1">
      <c r="A502" s="1" t="s">
        <v>392</v>
      </c>
      <c r="B502" s="2" t="s">
        <v>8</v>
      </c>
      <c r="C502" s="1" t="s">
        <v>341</v>
      </c>
      <c r="D502" s="2" t="s">
        <v>381</v>
      </c>
      <c r="E502" s="2" t="s">
        <v>4</v>
      </c>
      <c r="F502" s="2" t="s">
        <v>7</v>
      </c>
      <c r="G502" s="1">
        <v>9.2597656138603899</v>
      </c>
    </row>
    <row r="503" spans="1:7" ht="13" hidden="1">
      <c r="A503" s="1" t="s">
        <v>393</v>
      </c>
      <c r="B503" s="2" t="s">
        <v>9</v>
      </c>
      <c r="C503" s="1" t="s">
        <v>342</v>
      </c>
      <c r="D503" s="2" t="s">
        <v>381</v>
      </c>
      <c r="E503" s="2" t="s">
        <v>4</v>
      </c>
      <c r="F503" s="2" t="s">
        <v>7</v>
      </c>
      <c r="G503" s="1">
        <v>16.777702433465901</v>
      </c>
    </row>
    <row r="504" spans="1:7" ht="13" hidden="1">
      <c r="A504" s="1" t="s">
        <v>394</v>
      </c>
      <c r="B504" s="2" t="s">
        <v>10</v>
      </c>
      <c r="C504" s="1" t="s">
        <v>343</v>
      </c>
      <c r="D504" s="2" t="s">
        <v>381</v>
      </c>
      <c r="E504" s="2" t="s">
        <v>4</v>
      </c>
      <c r="F504" s="2" t="s">
        <v>7</v>
      </c>
      <c r="G504" s="1">
        <v>20.9129480019777</v>
      </c>
    </row>
    <row r="505" spans="1:7" ht="13" hidden="1">
      <c r="A505" s="1" t="s">
        <v>395</v>
      </c>
      <c r="B505" s="2" t="s">
        <v>11</v>
      </c>
      <c r="C505" s="1" t="s">
        <v>344</v>
      </c>
      <c r="D505" s="2" t="s">
        <v>381</v>
      </c>
      <c r="E505" s="2" t="s">
        <v>4</v>
      </c>
      <c r="F505" s="2" t="s">
        <v>7</v>
      </c>
      <c r="G505" s="1">
        <v>17.7033288362808</v>
      </c>
    </row>
    <row r="506" spans="1:7" ht="13" hidden="1">
      <c r="A506" s="1" t="s">
        <v>396</v>
      </c>
      <c r="B506" s="2" t="s">
        <v>12</v>
      </c>
      <c r="C506" s="1" t="s">
        <v>345</v>
      </c>
      <c r="D506" s="2" t="s">
        <v>381</v>
      </c>
      <c r="E506" s="2" t="s">
        <v>4</v>
      </c>
      <c r="F506" s="2" t="s">
        <v>7</v>
      </c>
      <c r="G506" s="1">
        <v>18.5172188064317</v>
      </c>
    </row>
    <row r="507" spans="1:7" ht="13" hidden="1">
      <c r="A507" s="1" t="s">
        <v>397</v>
      </c>
      <c r="B507" s="2" t="s">
        <v>13</v>
      </c>
      <c r="C507" s="1" t="s">
        <v>346</v>
      </c>
      <c r="D507" s="2" t="s">
        <v>381</v>
      </c>
      <c r="E507" s="2" t="s">
        <v>4</v>
      </c>
      <c r="F507" s="2" t="s">
        <v>7</v>
      </c>
      <c r="G507" s="1">
        <v>9.6608532058778707</v>
      </c>
    </row>
    <row r="508" spans="1:7" ht="13" hidden="1">
      <c r="A508" s="1" t="s">
        <v>398</v>
      </c>
      <c r="B508" s="2" t="s">
        <v>14</v>
      </c>
      <c r="C508" s="1" t="s">
        <v>347</v>
      </c>
      <c r="D508" s="2" t="s">
        <v>381</v>
      </c>
      <c r="E508" s="2" t="s">
        <v>4</v>
      </c>
      <c r="F508" s="2" t="s">
        <v>7</v>
      </c>
      <c r="G508" s="1">
        <v>7.1927007658360296</v>
      </c>
    </row>
    <row r="509" spans="1:7" ht="13" hidden="1">
      <c r="A509" s="1" t="s">
        <v>399</v>
      </c>
      <c r="B509" s="2" t="s">
        <v>15</v>
      </c>
      <c r="C509" s="1" t="s">
        <v>348</v>
      </c>
      <c r="D509" s="2" t="s">
        <v>381</v>
      </c>
      <c r="E509" s="2" t="s">
        <v>4</v>
      </c>
      <c r="F509" s="2" t="s">
        <v>7</v>
      </c>
      <c r="G509" s="1">
        <v>15.401529660849301</v>
      </c>
    </row>
    <row r="510" spans="1:7" ht="13" hidden="1">
      <c r="A510" s="1" t="s">
        <v>400</v>
      </c>
      <c r="B510" s="2" t="s">
        <v>16</v>
      </c>
      <c r="C510" s="1" t="s">
        <v>349</v>
      </c>
      <c r="D510" s="2" t="s">
        <v>381</v>
      </c>
      <c r="E510" s="2" t="s">
        <v>4</v>
      </c>
      <c r="F510" s="2" t="s">
        <v>7</v>
      </c>
      <c r="G510" s="1">
        <v>6.8412920943487103</v>
      </c>
    </row>
    <row r="511" spans="1:7" ht="13" hidden="1">
      <c r="A511" s="1" t="s">
        <v>401</v>
      </c>
      <c r="B511" s="2" t="s">
        <v>17</v>
      </c>
      <c r="C511" s="1" t="s">
        <v>350</v>
      </c>
      <c r="D511" s="2" t="s">
        <v>381</v>
      </c>
      <c r="E511" s="2" t="s">
        <v>4</v>
      </c>
      <c r="F511" s="2" t="s">
        <v>7</v>
      </c>
      <c r="G511" s="1">
        <v>13.0841931201645</v>
      </c>
    </row>
    <row r="512" spans="1:7" ht="13" hidden="1">
      <c r="A512" s="1" t="s">
        <v>402</v>
      </c>
      <c r="B512" s="2" t="s">
        <v>18</v>
      </c>
      <c r="C512" s="1" t="s">
        <v>351</v>
      </c>
      <c r="D512" s="2" t="s">
        <v>381</v>
      </c>
      <c r="E512" s="2" t="s">
        <v>4</v>
      </c>
      <c r="F512" s="2" t="s">
        <v>7</v>
      </c>
      <c r="G512" s="1">
        <v>7.1368032221902098</v>
      </c>
    </row>
    <row r="513" spans="1:7" ht="13" hidden="1">
      <c r="A513" s="1" t="s">
        <v>403</v>
      </c>
      <c r="B513" s="2" t="s">
        <v>19</v>
      </c>
      <c r="C513" s="1" t="s">
        <v>352</v>
      </c>
      <c r="D513" s="2" t="s">
        <v>381</v>
      </c>
      <c r="E513" s="2" t="s">
        <v>4</v>
      </c>
      <c r="F513" s="2" t="s">
        <v>7</v>
      </c>
      <c r="G513" s="1">
        <v>8.6079961796069195</v>
      </c>
    </row>
    <row r="514" spans="1:7" ht="13" hidden="1">
      <c r="A514" s="1" t="s">
        <v>404</v>
      </c>
      <c r="B514" s="2" t="s">
        <v>20</v>
      </c>
      <c r="C514" s="1" t="s">
        <v>353</v>
      </c>
      <c r="D514" s="2" t="s">
        <v>381</v>
      </c>
      <c r="E514" s="2" t="s">
        <v>4</v>
      </c>
      <c r="F514" s="2" t="s">
        <v>7</v>
      </c>
      <c r="G514" s="1">
        <v>12.4606758795725</v>
      </c>
    </row>
    <row r="515" spans="1:7" ht="13" hidden="1">
      <c r="A515" s="1" t="s">
        <v>405</v>
      </c>
      <c r="B515" s="2" t="s">
        <v>21</v>
      </c>
      <c r="C515" s="1" t="s">
        <v>354</v>
      </c>
      <c r="D515" s="2" t="s">
        <v>381</v>
      </c>
      <c r="E515" s="2" t="s">
        <v>4</v>
      </c>
      <c r="F515" s="2" t="s">
        <v>7</v>
      </c>
      <c r="G515" s="1">
        <v>17.033419231236302</v>
      </c>
    </row>
    <row r="516" spans="1:7" ht="13" hidden="1">
      <c r="A516" s="1" t="s">
        <v>406</v>
      </c>
      <c r="B516" s="2" t="s">
        <v>22</v>
      </c>
      <c r="C516" s="1" t="s">
        <v>355</v>
      </c>
      <c r="D516" s="2" t="s">
        <v>381</v>
      </c>
      <c r="E516" s="2" t="s">
        <v>4</v>
      </c>
      <c r="F516" s="2" t="s">
        <v>7</v>
      </c>
      <c r="G516" s="1">
        <v>13.6305742116904</v>
      </c>
    </row>
    <row r="517" spans="1:7" ht="13" hidden="1">
      <c r="A517" s="1" t="s">
        <v>407</v>
      </c>
      <c r="B517" s="2" t="s">
        <v>23</v>
      </c>
      <c r="C517" s="1" t="s">
        <v>356</v>
      </c>
      <c r="D517" s="2" t="s">
        <v>381</v>
      </c>
      <c r="E517" s="2" t="s">
        <v>4</v>
      </c>
      <c r="F517" s="2" t="s">
        <v>7</v>
      </c>
      <c r="G517" s="1">
        <v>13.557510811053699</v>
      </c>
    </row>
    <row r="518" spans="1:7" ht="13" hidden="1">
      <c r="A518" s="1" t="s">
        <v>408</v>
      </c>
      <c r="B518" s="2" t="s">
        <v>24</v>
      </c>
      <c r="C518" s="1" t="s">
        <v>357</v>
      </c>
      <c r="D518" s="2" t="s">
        <v>381</v>
      </c>
      <c r="E518" s="2" t="s">
        <v>4</v>
      </c>
      <c r="F518" s="2" t="s">
        <v>7</v>
      </c>
      <c r="G518" s="1">
        <v>10.293005966576599</v>
      </c>
    </row>
    <row r="519" spans="1:7" ht="13" hidden="1">
      <c r="A519" s="1" t="s">
        <v>409</v>
      </c>
      <c r="B519" s="2" t="s">
        <v>25</v>
      </c>
      <c r="C519" s="1" t="s">
        <v>358</v>
      </c>
      <c r="D519" s="2" t="s">
        <v>381</v>
      </c>
      <c r="E519" s="2" t="s">
        <v>4</v>
      </c>
      <c r="F519" s="2" t="s">
        <v>7</v>
      </c>
      <c r="G519" s="1">
        <v>10.4068390032691</v>
      </c>
    </row>
    <row r="520" spans="1:7" ht="13" hidden="1">
      <c r="A520" s="1" t="s">
        <v>410</v>
      </c>
      <c r="B520" s="2" t="s">
        <v>26</v>
      </c>
      <c r="C520" s="1" t="s">
        <v>359</v>
      </c>
      <c r="D520" s="2" t="s">
        <v>381</v>
      </c>
      <c r="E520" s="2" t="s">
        <v>4</v>
      </c>
      <c r="F520" s="2" t="s">
        <v>7</v>
      </c>
      <c r="G520" s="1">
        <v>19.732501689221699</v>
      </c>
    </row>
    <row r="521" spans="1:7" ht="13" hidden="1">
      <c r="A521" s="1" t="s">
        <v>411</v>
      </c>
      <c r="B521" s="2" t="s">
        <v>27</v>
      </c>
      <c r="C521" s="1" t="s">
        <v>360</v>
      </c>
      <c r="D521" s="2" t="s">
        <v>381</v>
      </c>
      <c r="E521" s="2" t="s">
        <v>4</v>
      </c>
      <c r="F521" s="2" t="s">
        <v>7</v>
      </c>
      <c r="G521" s="1">
        <v>10.486771920357301</v>
      </c>
    </row>
    <row r="522" spans="1:7" ht="13" hidden="1">
      <c r="A522" s="1" t="s">
        <v>412</v>
      </c>
      <c r="B522" s="2" t="s">
        <v>28</v>
      </c>
      <c r="C522" s="1" t="s">
        <v>361</v>
      </c>
      <c r="D522" s="2" t="s">
        <v>381</v>
      </c>
      <c r="E522" s="2" t="s">
        <v>4</v>
      </c>
      <c r="F522" s="2" t="s">
        <v>7</v>
      </c>
      <c r="G522" s="1">
        <v>12.8153356850364</v>
      </c>
    </row>
    <row r="523" spans="1:7" ht="13" hidden="1">
      <c r="A523" s="1" t="s">
        <v>413</v>
      </c>
      <c r="B523" s="2" t="s">
        <v>29</v>
      </c>
      <c r="C523" s="1" t="s">
        <v>362</v>
      </c>
      <c r="D523" s="2" t="s">
        <v>381</v>
      </c>
      <c r="E523" s="2" t="s">
        <v>4</v>
      </c>
      <c r="F523" s="2" t="s">
        <v>7</v>
      </c>
      <c r="G523" s="1">
        <v>21.384546473189399</v>
      </c>
    </row>
    <row r="524" spans="1:7" ht="13" hidden="1">
      <c r="A524" s="1" t="s">
        <v>414</v>
      </c>
      <c r="B524" s="2" t="s">
        <v>30</v>
      </c>
      <c r="C524" s="1" t="s">
        <v>363</v>
      </c>
      <c r="D524" s="2" t="s">
        <v>381</v>
      </c>
      <c r="E524" s="2" t="s">
        <v>4</v>
      </c>
      <c r="F524" s="2" t="s">
        <v>7</v>
      </c>
      <c r="G524" s="1">
        <v>18.7542684632039</v>
      </c>
    </row>
    <row r="525" spans="1:7" ht="13" hidden="1">
      <c r="A525" s="1" t="s">
        <v>415</v>
      </c>
      <c r="B525" s="2" t="s">
        <v>31</v>
      </c>
      <c r="C525" s="1" t="s">
        <v>364</v>
      </c>
      <c r="D525" s="2" t="s">
        <v>381</v>
      </c>
      <c r="E525" s="2" t="s">
        <v>4</v>
      </c>
      <c r="F525" s="2" t="s">
        <v>7</v>
      </c>
      <c r="G525" s="1">
        <v>14.488279154643401</v>
      </c>
    </row>
    <row r="526" spans="1:7" ht="13" hidden="1">
      <c r="A526" s="1" t="s">
        <v>416</v>
      </c>
      <c r="B526" s="2" t="s">
        <v>32</v>
      </c>
      <c r="C526" s="1" t="s">
        <v>365</v>
      </c>
      <c r="D526" s="2" t="s">
        <v>381</v>
      </c>
      <c r="E526" s="2" t="s">
        <v>4</v>
      </c>
      <c r="F526" s="2" t="s">
        <v>7</v>
      </c>
      <c r="G526" s="1">
        <v>6.4616230195709301</v>
      </c>
    </row>
    <row r="527" spans="1:7" ht="13" hidden="1">
      <c r="A527" s="1" t="s">
        <v>417</v>
      </c>
      <c r="B527" s="2" t="s">
        <v>33</v>
      </c>
      <c r="C527" s="1" t="s">
        <v>366</v>
      </c>
      <c r="D527" s="2" t="s">
        <v>381</v>
      </c>
      <c r="E527" s="2" t="s">
        <v>4</v>
      </c>
      <c r="F527" s="2" t="s">
        <v>7</v>
      </c>
      <c r="G527" s="1">
        <v>18.214029609448801</v>
      </c>
    </row>
    <row r="528" spans="1:7" ht="13" hidden="1">
      <c r="A528" s="1" t="s">
        <v>418</v>
      </c>
      <c r="B528" s="2" t="s">
        <v>34</v>
      </c>
      <c r="C528" s="1" t="s">
        <v>367</v>
      </c>
      <c r="D528" s="2" t="s">
        <v>381</v>
      </c>
      <c r="E528" s="2" t="s">
        <v>4</v>
      </c>
      <c r="F528" s="2" t="s">
        <v>7</v>
      </c>
      <c r="G528" s="1">
        <v>19.858249920803399</v>
      </c>
    </row>
    <row r="529" spans="1:7" ht="13" hidden="1">
      <c r="A529" s="1" t="s">
        <v>419</v>
      </c>
      <c r="B529" s="2" t="s">
        <v>35</v>
      </c>
      <c r="C529" s="1" t="s">
        <v>368</v>
      </c>
      <c r="D529" s="2" t="s">
        <v>381</v>
      </c>
      <c r="E529" s="2" t="s">
        <v>4</v>
      </c>
      <c r="F529" s="2" t="s">
        <v>7</v>
      </c>
      <c r="G529" s="1">
        <v>9.1000947665041192</v>
      </c>
    </row>
    <row r="530" spans="1:7" ht="13" hidden="1">
      <c r="A530" s="1" t="s">
        <v>336</v>
      </c>
      <c r="B530" s="2" t="s">
        <v>3</v>
      </c>
      <c r="C530" s="1" t="s">
        <v>336</v>
      </c>
      <c r="D530" s="2" t="s">
        <v>382</v>
      </c>
      <c r="E530" s="2" t="s">
        <v>4</v>
      </c>
      <c r="F530" s="2" t="s">
        <v>7</v>
      </c>
      <c r="G530" s="1">
        <v>13.126959395348299</v>
      </c>
    </row>
    <row r="531" spans="1:7" ht="13" hidden="1">
      <c r="A531" s="1" t="s">
        <v>388</v>
      </c>
      <c r="B531" s="2" t="s">
        <v>4</v>
      </c>
      <c r="C531" s="1" t="s">
        <v>337</v>
      </c>
      <c r="D531" s="2" t="s">
        <v>382</v>
      </c>
      <c r="E531" s="2" t="s">
        <v>4</v>
      </c>
      <c r="F531" s="2" t="s">
        <v>7</v>
      </c>
      <c r="G531" s="1">
        <v>8.7734885992976697</v>
      </c>
    </row>
    <row r="532" spans="1:7" ht="13" hidden="1">
      <c r="A532" s="1" t="s">
        <v>389</v>
      </c>
      <c r="B532" s="2" t="s">
        <v>5</v>
      </c>
      <c r="C532" s="1" t="s">
        <v>338</v>
      </c>
      <c r="D532" s="2" t="s">
        <v>382</v>
      </c>
      <c r="E532" s="2" t="s">
        <v>4</v>
      </c>
      <c r="F532" s="2" t="s">
        <v>7</v>
      </c>
      <c r="G532" s="1">
        <v>29.1117535592231</v>
      </c>
    </row>
    <row r="533" spans="1:7" ht="13" hidden="1">
      <c r="A533" s="1" t="s">
        <v>390</v>
      </c>
      <c r="B533" s="2" t="s">
        <v>6</v>
      </c>
      <c r="C533" s="1" t="s">
        <v>339</v>
      </c>
      <c r="D533" s="2" t="s">
        <v>382</v>
      </c>
      <c r="E533" s="2" t="s">
        <v>4</v>
      </c>
      <c r="F533" s="2" t="s">
        <v>7</v>
      </c>
      <c r="G533" s="1">
        <v>12.907814857993399</v>
      </c>
    </row>
    <row r="534" spans="1:7" ht="13">
      <c r="A534" s="1" t="s">
        <v>391</v>
      </c>
      <c r="B534" s="2" t="s">
        <v>7</v>
      </c>
      <c r="C534" s="1" t="s">
        <v>340</v>
      </c>
      <c r="D534" s="2" t="s">
        <v>382</v>
      </c>
      <c r="E534" s="2" t="s">
        <v>4</v>
      </c>
      <c r="F534" s="2" t="s">
        <v>7</v>
      </c>
      <c r="G534" s="1">
        <v>15.5705133403617</v>
      </c>
    </row>
    <row r="535" spans="1:7" ht="13" hidden="1">
      <c r="A535" s="1" t="s">
        <v>392</v>
      </c>
      <c r="B535" s="2" t="s">
        <v>8</v>
      </c>
      <c r="C535" s="1" t="s">
        <v>341</v>
      </c>
      <c r="D535" s="2" t="s">
        <v>382</v>
      </c>
      <c r="E535" s="2" t="s">
        <v>4</v>
      </c>
      <c r="F535" s="2" t="s">
        <v>7</v>
      </c>
      <c r="G535" s="1">
        <v>9.4028183954885005</v>
      </c>
    </row>
    <row r="536" spans="1:7" ht="13" hidden="1">
      <c r="A536" s="1" t="s">
        <v>393</v>
      </c>
      <c r="B536" s="2" t="s">
        <v>9</v>
      </c>
      <c r="C536" s="1" t="s">
        <v>342</v>
      </c>
      <c r="D536" s="2" t="s">
        <v>382</v>
      </c>
      <c r="E536" s="2" t="s">
        <v>4</v>
      </c>
      <c r="F536" s="2" t="s">
        <v>7</v>
      </c>
      <c r="G536" s="1">
        <v>15.383263009845299</v>
      </c>
    </row>
    <row r="537" spans="1:7" ht="13" hidden="1">
      <c r="A537" s="1" t="s">
        <v>394</v>
      </c>
      <c r="B537" s="2" t="s">
        <v>10</v>
      </c>
      <c r="C537" s="1" t="s">
        <v>343</v>
      </c>
      <c r="D537" s="2" t="s">
        <v>382</v>
      </c>
      <c r="E537" s="2" t="s">
        <v>4</v>
      </c>
      <c r="F537" s="2" t="s">
        <v>7</v>
      </c>
      <c r="G537" s="1">
        <v>22.033997767072101</v>
      </c>
    </row>
    <row r="538" spans="1:7" ht="13" hidden="1">
      <c r="A538" s="1" t="s">
        <v>395</v>
      </c>
      <c r="B538" s="2" t="s">
        <v>11</v>
      </c>
      <c r="C538" s="1" t="s">
        <v>344</v>
      </c>
      <c r="D538" s="2" t="s">
        <v>382</v>
      </c>
      <c r="E538" s="2" t="s">
        <v>4</v>
      </c>
      <c r="F538" s="2" t="s">
        <v>7</v>
      </c>
      <c r="G538" s="1">
        <v>15.100478806422901</v>
      </c>
    </row>
    <row r="539" spans="1:7" ht="13" hidden="1">
      <c r="A539" s="1" t="s">
        <v>396</v>
      </c>
      <c r="B539" s="2" t="s">
        <v>12</v>
      </c>
      <c r="C539" s="1" t="s">
        <v>345</v>
      </c>
      <c r="D539" s="2" t="s">
        <v>382</v>
      </c>
      <c r="E539" s="2" t="s">
        <v>4</v>
      </c>
      <c r="F539" s="2" t="s">
        <v>7</v>
      </c>
      <c r="G539" s="1">
        <v>18.596385874123399</v>
      </c>
    </row>
    <row r="540" spans="1:7" ht="13" hidden="1">
      <c r="A540" s="1" t="s">
        <v>397</v>
      </c>
      <c r="B540" s="2" t="s">
        <v>13</v>
      </c>
      <c r="C540" s="1" t="s">
        <v>346</v>
      </c>
      <c r="D540" s="2" t="s">
        <v>382</v>
      </c>
      <c r="E540" s="2" t="s">
        <v>4</v>
      </c>
      <c r="F540" s="2" t="s">
        <v>7</v>
      </c>
      <c r="G540" s="1">
        <v>8.8119731290591492</v>
      </c>
    </row>
    <row r="541" spans="1:7" ht="13" hidden="1">
      <c r="A541" s="1" t="s">
        <v>398</v>
      </c>
      <c r="B541" s="2" t="s">
        <v>14</v>
      </c>
      <c r="C541" s="1" t="s">
        <v>347</v>
      </c>
      <c r="D541" s="2" t="s">
        <v>382</v>
      </c>
      <c r="E541" s="2" t="s">
        <v>4</v>
      </c>
      <c r="F541" s="2" t="s">
        <v>7</v>
      </c>
      <c r="G541" s="1">
        <v>7.3412750956796096</v>
      </c>
    </row>
    <row r="542" spans="1:7" ht="13" hidden="1">
      <c r="A542" s="1" t="s">
        <v>399</v>
      </c>
      <c r="B542" s="2" t="s">
        <v>15</v>
      </c>
      <c r="C542" s="1" t="s">
        <v>348</v>
      </c>
      <c r="D542" s="2" t="s">
        <v>382</v>
      </c>
      <c r="E542" s="2" t="s">
        <v>4</v>
      </c>
      <c r="F542" s="2" t="s">
        <v>7</v>
      </c>
      <c r="G542" s="1">
        <v>14.017026088667301</v>
      </c>
    </row>
    <row r="543" spans="1:7" ht="13" hidden="1">
      <c r="A543" s="1" t="s">
        <v>400</v>
      </c>
      <c r="B543" s="2" t="s">
        <v>16</v>
      </c>
      <c r="C543" s="1" t="s">
        <v>349</v>
      </c>
      <c r="D543" s="2" t="s">
        <v>382</v>
      </c>
      <c r="E543" s="2" t="s">
        <v>4</v>
      </c>
      <c r="F543" s="2" t="s">
        <v>7</v>
      </c>
      <c r="G543" s="1">
        <v>7.3304842641221404</v>
      </c>
    </row>
    <row r="544" spans="1:7" ht="13" hidden="1">
      <c r="A544" s="1" t="s">
        <v>401</v>
      </c>
      <c r="B544" s="2" t="s">
        <v>17</v>
      </c>
      <c r="C544" s="1" t="s">
        <v>350</v>
      </c>
      <c r="D544" s="2" t="s">
        <v>382</v>
      </c>
      <c r="E544" s="2" t="s">
        <v>4</v>
      </c>
      <c r="F544" s="2" t="s">
        <v>7</v>
      </c>
      <c r="G544" s="1">
        <v>13.198382679926</v>
      </c>
    </row>
    <row r="545" spans="1:7" ht="13" hidden="1">
      <c r="A545" s="1" t="s">
        <v>402</v>
      </c>
      <c r="B545" s="2" t="s">
        <v>18</v>
      </c>
      <c r="C545" s="1" t="s">
        <v>351</v>
      </c>
      <c r="D545" s="2" t="s">
        <v>382</v>
      </c>
      <c r="E545" s="2" t="s">
        <v>4</v>
      </c>
      <c r="F545" s="2" t="s">
        <v>7</v>
      </c>
      <c r="G545" s="1">
        <v>7.1699123657914097</v>
      </c>
    </row>
    <row r="546" spans="1:7" ht="13" hidden="1">
      <c r="A546" s="1" t="s">
        <v>403</v>
      </c>
      <c r="B546" s="2" t="s">
        <v>19</v>
      </c>
      <c r="C546" s="1" t="s">
        <v>352</v>
      </c>
      <c r="D546" s="2" t="s">
        <v>382</v>
      </c>
      <c r="E546" s="2" t="s">
        <v>4</v>
      </c>
      <c r="F546" s="2" t="s">
        <v>7</v>
      </c>
      <c r="G546" s="1">
        <v>8.1444482189913501</v>
      </c>
    </row>
    <row r="547" spans="1:7" ht="13" hidden="1">
      <c r="A547" s="1" t="s">
        <v>404</v>
      </c>
      <c r="B547" s="2" t="s">
        <v>20</v>
      </c>
      <c r="C547" s="1" t="s">
        <v>353</v>
      </c>
      <c r="D547" s="2" t="s">
        <v>382</v>
      </c>
      <c r="E547" s="2" t="s">
        <v>4</v>
      </c>
      <c r="F547" s="2" t="s">
        <v>7</v>
      </c>
      <c r="G547" s="1">
        <v>11.374959853082901</v>
      </c>
    </row>
    <row r="548" spans="1:7" ht="13" hidden="1">
      <c r="A548" s="1" t="s">
        <v>405</v>
      </c>
      <c r="B548" s="2" t="s">
        <v>21</v>
      </c>
      <c r="C548" s="1" t="s">
        <v>354</v>
      </c>
      <c r="D548" s="2" t="s">
        <v>382</v>
      </c>
      <c r="E548" s="2" t="s">
        <v>4</v>
      </c>
      <c r="F548" s="2" t="s">
        <v>7</v>
      </c>
      <c r="G548" s="1">
        <v>13.942487240134399</v>
      </c>
    </row>
    <row r="549" spans="1:7" ht="13" hidden="1">
      <c r="A549" s="1" t="s">
        <v>406</v>
      </c>
      <c r="B549" s="2" t="s">
        <v>22</v>
      </c>
      <c r="C549" s="1" t="s">
        <v>355</v>
      </c>
      <c r="D549" s="2" t="s">
        <v>382</v>
      </c>
      <c r="E549" s="2" t="s">
        <v>4</v>
      </c>
      <c r="F549" s="2" t="s">
        <v>7</v>
      </c>
      <c r="G549" s="1">
        <v>13.420309630338</v>
      </c>
    </row>
    <row r="550" spans="1:7" ht="13" hidden="1">
      <c r="A550" s="1" t="s">
        <v>407</v>
      </c>
      <c r="B550" s="2" t="s">
        <v>23</v>
      </c>
      <c r="C550" s="1" t="s">
        <v>356</v>
      </c>
      <c r="D550" s="2" t="s">
        <v>382</v>
      </c>
      <c r="E550" s="2" t="s">
        <v>4</v>
      </c>
      <c r="F550" s="2" t="s">
        <v>7</v>
      </c>
      <c r="G550" s="1">
        <v>13.612097857346701</v>
      </c>
    </row>
    <row r="551" spans="1:7" ht="13" hidden="1">
      <c r="A551" s="1" t="s">
        <v>408</v>
      </c>
      <c r="B551" s="2" t="s">
        <v>24</v>
      </c>
      <c r="C551" s="1" t="s">
        <v>357</v>
      </c>
      <c r="D551" s="2" t="s">
        <v>382</v>
      </c>
      <c r="E551" s="2" t="s">
        <v>4</v>
      </c>
      <c r="F551" s="2" t="s">
        <v>7</v>
      </c>
      <c r="G551" s="1">
        <v>10.8371646301564</v>
      </c>
    </row>
    <row r="552" spans="1:7" ht="13" hidden="1">
      <c r="A552" s="1" t="s">
        <v>409</v>
      </c>
      <c r="B552" s="2" t="s">
        <v>25</v>
      </c>
      <c r="C552" s="1" t="s">
        <v>358</v>
      </c>
      <c r="D552" s="2" t="s">
        <v>382</v>
      </c>
      <c r="E552" s="2" t="s">
        <v>4</v>
      </c>
      <c r="F552" s="2" t="s">
        <v>7</v>
      </c>
      <c r="G552" s="1">
        <v>9.7023574816885905</v>
      </c>
    </row>
    <row r="553" spans="1:7" ht="13" hidden="1">
      <c r="A553" s="1" t="s">
        <v>410</v>
      </c>
      <c r="B553" s="2" t="s">
        <v>26</v>
      </c>
      <c r="C553" s="1" t="s">
        <v>359</v>
      </c>
      <c r="D553" s="2" t="s">
        <v>382</v>
      </c>
      <c r="E553" s="2" t="s">
        <v>4</v>
      </c>
      <c r="F553" s="2" t="s">
        <v>7</v>
      </c>
      <c r="G553" s="1">
        <v>18.193590158627401</v>
      </c>
    </row>
    <row r="554" spans="1:7" ht="13" hidden="1">
      <c r="A554" s="1" t="s">
        <v>411</v>
      </c>
      <c r="B554" s="2" t="s">
        <v>27</v>
      </c>
      <c r="C554" s="1" t="s">
        <v>360</v>
      </c>
      <c r="D554" s="2" t="s">
        <v>382</v>
      </c>
      <c r="E554" s="2" t="s">
        <v>4</v>
      </c>
      <c r="F554" s="2" t="s">
        <v>7</v>
      </c>
      <c r="G554" s="1">
        <v>10.2524373906392</v>
      </c>
    </row>
    <row r="555" spans="1:7" ht="13" hidden="1">
      <c r="A555" s="1" t="s">
        <v>412</v>
      </c>
      <c r="B555" s="2" t="s">
        <v>28</v>
      </c>
      <c r="C555" s="1" t="s">
        <v>361</v>
      </c>
      <c r="D555" s="2" t="s">
        <v>382</v>
      </c>
      <c r="E555" s="2" t="s">
        <v>4</v>
      </c>
      <c r="F555" s="2" t="s">
        <v>7</v>
      </c>
      <c r="G555" s="1">
        <v>13.2780990770238</v>
      </c>
    </row>
    <row r="556" spans="1:7" ht="13" hidden="1">
      <c r="A556" s="1" t="s">
        <v>413</v>
      </c>
      <c r="B556" s="2" t="s">
        <v>29</v>
      </c>
      <c r="C556" s="1" t="s">
        <v>362</v>
      </c>
      <c r="D556" s="2" t="s">
        <v>382</v>
      </c>
      <c r="E556" s="2" t="s">
        <v>4</v>
      </c>
      <c r="F556" s="2" t="s">
        <v>7</v>
      </c>
      <c r="G556" s="1">
        <v>19.6703104395264</v>
      </c>
    </row>
    <row r="557" spans="1:7" ht="13" hidden="1">
      <c r="A557" s="1" t="s">
        <v>414</v>
      </c>
      <c r="B557" s="2" t="s">
        <v>30</v>
      </c>
      <c r="C557" s="1" t="s">
        <v>363</v>
      </c>
      <c r="D557" s="2" t="s">
        <v>382</v>
      </c>
      <c r="E557" s="2" t="s">
        <v>4</v>
      </c>
      <c r="F557" s="2" t="s">
        <v>7</v>
      </c>
      <c r="G557" s="1">
        <v>15.599921386222899</v>
      </c>
    </row>
    <row r="558" spans="1:7" ht="13" hidden="1">
      <c r="A558" s="1" t="s">
        <v>415</v>
      </c>
      <c r="B558" s="2" t="s">
        <v>31</v>
      </c>
      <c r="C558" s="1" t="s">
        <v>364</v>
      </c>
      <c r="D558" s="2" t="s">
        <v>382</v>
      </c>
      <c r="E558" s="2" t="s">
        <v>4</v>
      </c>
      <c r="F558" s="2" t="s">
        <v>7</v>
      </c>
      <c r="G558" s="1">
        <v>13.131452677634201</v>
      </c>
    </row>
    <row r="559" spans="1:7" ht="13" hidden="1">
      <c r="A559" s="1" t="s">
        <v>416</v>
      </c>
      <c r="B559" s="2" t="s">
        <v>32</v>
      </c>
      <c r="C559" s="1" t="s">
        <v>365</v>
      </c>
      <c r="D559" s="2" t="s">
        <v>382</v>
      </c>
      <c r="E559" s="2" t="s">
        <v>4</v>
      </c>
      <c r="F559" s="2" t="s">
        <v>7</v>
      </c>
      <c r="G559" s="1">
        <v>7.6583165488562299</v>
      </c>
    </row>
    <row r="560" spans="1:7" ht="13" hidden="1">
      <c r="A560" s="1" t="s">
        <v>417</v>
      </c>
      <c r="B560" s="2" t="s">
        <v>33</v>
      </c>
      <c r="C560" s="1" t="s">
        <v>366</v>
      </c>
      <c r="D560" s="2" t="s">
        <v>382</v>
      </c>
      <c r="E560" s="2" t="s">
        <v>4</v>
      </c>
      <c r="F560" s="2" t="s">
        <v>7</v>
      </c>
      <c r="G560" s="1">
        <v>17.114415419002</v>
      </c>
    </row>
    <row r="561" spans="1:7" ht="13" hidden="1">
      <c r="A561" s="1" t="s">
        <v>418</v>
      </c>
      <c r="B561" s="2" t="s">
        <v>34</v>
      </c>
      <c r="C561" s="1" t="s">
        <v>367</v>
      </c>
      <c r="D561" s="2" t="s">
        <v>382</v>
      </c>
      <c r="E561" s="2" t="s">
        <v>4</v>
      </c>
      <c r="F561" s="2" t="s">
        <v>7</v>
      </c>
      <c r="G561" s="1">
        <v>16.755993067966301</v>
      </c>
    </row>
    <row r="562" spans="1:7" ht="13" hidden="1">
      <c r="A562" s="1" t="s">
        <v>419</v>
      </c>
      <c r="B562" s="2" t="s">
        <v>35</v>
      </c>
      <c r="C562" s="1" t="s">
        <v>368</v>
      </c>
      <c r="D562" s="2" t="s">
        <v>382</v>
      </c>
      <c r="E562" s="2" t="s">
        <v>4</v>
      </c>
      <c r="F562" s="2" t="s">
        <v>7</v>
      </c>
      <c r="G562" s="1">
        <v>9.0688581003226894</v>
      </c>
    </row>
    <row r="563" spans="1:7" ht="13" hidden="1">
      <c r="A563" s="1" t="s">
        <v>336</v>
      </c>
      <c r="B563" s="2" t="s">
        <v>3</v>
      </c>
      <c r="C563" s="1" t="s">
        <v>336</v>
      </c>
      <c r="D563" s="2" t="s">
        <v>383</v>
      </c>
      <c r="E563" s="2" t="s">
        <v>4</v>
      </c>
      <c r="F563" s="2" t="s">
        <v>7</v>
      </c>
      <c r="G563" s="1">
        <v>12.9493951932215</v>
      </c>
    </row>
    <row r="564" spans="1:7" ht="13" hidden="1">
      <c r="A564" s="1" t="s">
        <v>388</v>
      </c>
      <c r="B564" s="2" t="s">
        <v>4</v>
      </c>
      <c r="C564" s="1" t="s">
        <v>337</v>
      </c>
      <c r="D564" s="2" t="s">
        <v>383</v>
      </c>
      <c r="E564" s="2" t="s">
        <v>4</v>
      </c>
      <c r="F564" s="2" t="s">
        <v>7</v>
      </c>
      <c r="G564" s="1">
        <v>7.8354984695147802</v>
      </c>
    </row>
    <row r="565" spans="1:7" ht="13" hidden="1">
      <c r="A565" s="1" t="s">
        <v>389</v>
      </c>
      <c r="B565" s="2" t="s">
        <v>5</v>
      </c>
      <c r="C565" s="1" t="s">
        <v>338</v>
      </c>
      <c r="D565" s="2" t="s">
        <v>383</v>
      </c>
      <c r="E565" s="2" t="s">
        <v>4</v>
      </c>
      <c r="F565" s="2" t="s">
        <v>7</v>
      </c>
      <c r="G565" s="1">
        <v>29.242585009563498</v>
      </c>
    </row>
    <row r="566" spans="1:7" ht="13" hidden="1">
      <c r="A566" s="1" t="s">
        <v>390</v>
      </c>
      <c r="B566" s="2" t="s">
        <v>6</v>
      </c>
      <c r="C566" s="1" t="s">
        <v>339</v>
      </c>
      <c r="D566" s="2" t="s">
        <v>383</v>
      </c>
      <c r="E566" s="2" t="s">
        <v>4</v>
      </c>
      <c r="F566" s="2" t="s">
        <v>7</v>
      </c>
      <c r="G566" s="1">
        <v>13.679285136652</v>
      </c>
    </row>
    <row r="567" spans="1:7" ht="13">
      <c r="A567" s="1" t="s">
        <v>391</v>
      </c>
      <c r="B567" s="2" t="s">
        <v>7</v>
      </c>
      <c r="C567" s="1" t="s">
        <v>340</v>
      </c>
      <c r="D567" s="2" t="s">
        <v>383</v>
      </c>
      <c r="E567" s="2" t="s">
        <v>4</v>
      </c>
      <c r="F567" s="2" t="s">
        <v>7</v>
      </c>
      <c r="G567" s="1">
        <v>14.968852048291</v>
      </c>
    </row>
    <row r="568" spans="1:7" ht="13" hidden="1">
      <c r="A568" s="1" t="s">
        <v>392</v>
      </c>
      <c r="B568" s="2" t="s">
        <v>8</v>
      </c>
      <c r="C568" s="1" t="s">
        <v>341</v>
      </c>
      <c r="D568" s="2" t="s">
        <v>383</v>
      </c>
      <c r="E568" s="2" t="s">
        <v>4</v>
      </c>
      <c r="F568" s="2" t="s">
        <v>7</v>
      </c>
      <c r="G568" s="1">
        <v>10.144680762227599</v>
      </c>
    </row>
    <row r="569" spans="1:7" ht="13" hidden="1">
      <c r="A569" s="1" t="s">
        <v>393</v>
      </c>
      <c r="B569" s="2" t="s">
        <v>9</v>
      </c>
      <c r="C569" s="1" t="s">
        <v>342</v>
      </c>
      <c r="D569" s="2" t="s">
        <v>383</v>
      </c>
      <c r="E569" s="2" t="s">
        <v>4</v>
      </c>
      <c r="F569" s="2" t="s">
        <v>7</v>
      </c>
      <c r="G569" s="1">
        <v>15.516406238404899</v>
      </c>
    </row>
    <row r="570" spans="1:7" ht="13" hidden="1">
      <c r="A570" s="1" t="s">
        <v>394</v>
      </c>
      <c r="B570" s="2" t="s">
        <v>10</v>
      </c>
      <c r="C570" s="1" t="s">
        <v>343</v>
      </c>
      <c r="D570" s="2" t="s">
        <v>383</v>
      </c>
      <c r="E570" s="2" t="s">
        <v>4</v>
      </c>
      <c r="F570" s="2" t="s">
        <v>7</v>
      </c>
      <c r="G570" s="1">
        <v>17.9328615733906</v>
      </c>
    </row>
    <row r="571" spans="1:7" ht="13" hidden="1">
      <c r="A571" s="1" t="s">
        <v>395</v>
      </c>
      <c r="B571" s="2" t="s">
        <v>11</v>
      </c>
      <c r="C571" s="1" t="s">
        <v>344</v>
      </c>
      <c r="D571" s="2" t="s">
        <v>383</v>
      </c>
      <c r="E571" s="2" t="s">
        <v>4</v>
      </c>
      <c r="F571" s="2" t="s">
        <v>7</v>
      </c>
      <c r="G571" s="1">
        <v>16.704349098550999</v>
      </c>
    </row>
    <row r="572" spans="1:7" ht="13" hidden="1">
      <c r="A572" s="1" t="s">
        <v>396</v>
      </c>
      <c r="B572" s="2" t="s">
        <v>12</v>
      </c>
      <c r="C572" s="1" t="s">
        <v>345</v>
      </c>
      <c r="D572" s="2" t="s">
        <v>383</v>
      </c>
      <c r="E572" s="2" t="s">
        <v>4</v>
      </c>
      <c r="F572" s="2" t="s">
        <v>7</v>
      </c>
      <c r="G572" s="1">
        <v>18.2052315074672</v>
      </c>
    </row>
    <row r="573" spans="1:7" ht="13" hidden="1">
      <c r="A573" s="1" t="s">
        <v>397</v>
      </c>
      <c r="B573" s="2" t="s">
        <v>13</v>
      </c>
      <c r="C573" s="1" t="s">
        <v>346</v>
      </c>
      <c r="D573" s="2" t="s">
        <v>383</v>
      </c>
      <c r="E573" s="2" t="s">
        <v>4</v>
      </c>
      <c r="F573" s="2" t="s">
        <v>7</v>
      </c>
      <c r="G573" s="1">
        <v>7.0686715922790198</v>
      </c>
    </row>
    <row r="574" spans="1:7" ht="13" hidden="1">
      <c r="A574" s="1" t="s">
        <v>398</v>
      </c>
      <c r="B574" s="2" t="s">
        <v>14</v>
      </c>
      <c r="C574" s="1" t="s">
        <v>347</v>
      </c>
      <c r="D574" s="2" t="s">
        <v>383</v>
      </c>
      <c r="E574" s="2" t="s">
        <v>4</v>
      </c>
      <c r="F574" s="2" t="s">
        <v>7</v>
      </c>
      <c r="G574" s="1">
        <v>8.4596559010080892</v>
      </c>
    </row>
    <row r="575" spans="1:7" ht="13" hidden="1">
      <c r="A575" s="1" t="s">
        <v>399</v>
      </c>
      <c r="B575" s="2" t="s">
        <v>15</v>
      </c>
      <c r="C575" s="1" t="s">
        <v>348</v>
      </c>
      <c r="D575" s="2" t="s">
        <v>383</v>
      </c>
      <c r="E575" s="2" t="s">
        <v>4</v>
      </c>
      <c r="F575" s="2" t="s">
        <v>7</v>
      </c>
      <c r="G575" s="1">
        <v>11.0370929517346</v>
      </c>
    </row>
    <row r="576" spans="1:7" ht="13" hidden="1">
      <c r="A576" s="1" t="s">
        <v>400</v>
      </c>
      <c r="B576" s="2" t="s">
        <v>16</v>
      </c>
      <c r="C576" s="1" t="s">
        <v>349</v>
      </c>
      <c r="D576" s="2" t="s">
        <v>383</v>
      </c>
      <c r="E576" s="2" t="s">
        <v>4</v>
      </c>
      <c r="F576" s="2" t="s">
        <v>7</v>
      </c>
      <c r="G576" s="1">
        <v>8.0795214218875895</v>
      </c>
    </row>
    <row r="577" spans="1:7" ht="13" hidden="1">
      <c r="A577" s="1" t="s">
        <v>401</v>
      </c>
      <c r="B577" s="2" t="s">
        <v>17</v>
      </c>
      <c r="C577" s="1" t="s">
        <v>350</v>
      </c>
      <c r="D577" s="2" t="s">
        <v>383</v>
      </c>
      <c r="E577" s="2" t="s">
        <v>4</v>
      </c>
      <c r="F577" s="2" t="s">
        <v>7</v>
      </c>
      <c r="G577" s="1">
        <v>13.8092893942066</v>
      </c>
    </row>
    <row r="578" spans="1:7" ht="13" hidden="1">
      <c r="A578" s="1" t="s">
        <v>402</v>
      </c>
      <c r="B578" s="2" t="s">
        <v>18</v>
      </c>
      <c r="C578" s="1" t="s">
        <v>351</v>
      </c>
      <c r="D578" s="2" t="s">
        <v>383</v>
      </c>
      <c r="E578" s="2" t="s">
        <v>4</v>
      </c>
      <c r="F578" s="2" t="s">
        <v>7</v>
      </c>
      <c r="G578" s="1">
        <v>6.5626154050833998</v>
      </c>
    </row>
    <row r="579" spans="1:7" ht="13" hidden="1">
      <c r="A579" s="1" t="s">
        <v>403</v>
      </c>
      <c r="B579" s="2" t="s">
        <v>19</v>
      </c>
      <c r="C579" s="1" t="s">
        <v>352</v>
      </c>
      <c r="D579" s="2" t="s">
        <v>383</v>
      </c>
      <c r="E579" s="2" t="s">
        <v>4</v>
      </c>
      <c r="F579" s="2" t="s">
        <v>7</v>
      </c>
      <c r="G579" s="1">
        <v>8.4187109677946008</v>
      </c>
    </row>
    <row r="580" spans="1:7" ht="13" hidden="1">
      <c r="A580" s="1" t="s">
        <v>404</v>
      </c>
      <c r="B580" s="2" t="s">
        <v>20</v>
      </c>
      <c r="C580" s="1" t="s">
        <v>353</v>
      </c>
      <c r="D580" s="2" t="s">
        <v>383</v>
      </c>
      <c r="E580" s="2" t="s">
        <v>4</v>
      </c>
      <c r="F580" s="2" t="s">
        <v>7</v>
      </c>
      <c r="G580" s="1">
        <v>12.1028682780771</v>
      </c>
    </row>
    <row r="581" spans="1:7" ht="13" hidden="1">
      <c r="A581" s="1" t="s">
        <v>405</v>
      </c>
      <c r="B581" s="2" t="s">
        <v>21</v>
      </c>
      <c r="C581" s="1" t="s">
        <v>354</v>
      </c>
      <c r="D581" s="2" t="s">
        <v>383</v>
      </c>
      <c r="E581" s="2" t="s">
        <v>4</v>
      </c>
      <c r="F581" s="2" t="s">
        <v>7</v>
      </c>
      <c r="G581" s="1">
        <v>16.582054622758299</v>
      </c>
    </row>
    <row r="582" spans="1:7" ht="13" hidden="1">
      <c r="A582" s="1" t="s">
        <v>406</v>
      </c>
      <c r="B582" s="2" t="s">
        <v>22</v>
      </c>
      <c r="C582" s="1" t="s">
        <v>355</v>
      </c>
      <c r="D582" s="2" t="s">
        <v>383</v>
      </c>
      <c r="E582" s="2" t="s">
        <v>4</v>
      </c>
      <c r="F582" s="2" t="s">
        <v>7</v>
      </c>
      <c r="G582" s="1">
        <v>13.2706886850135</v>
      </c>
    </row>
    <row r="583" spans="1:7" ht="13" hidden="1">
      <c r="A583" s="1" t="s">
        <v>407</v>
      </c>
      <c r="B583" s="2" t="s">
        <v>23</v>
      </c>
      <c r="C583" s="1" t="s">
        <v>356</v>
      </c>
      <c r="D583" s="2" t="s">
        <v>383</v>
      </c>
      <c r="E583" s="2" t="s">
        <v>4</v>
      </c>
      <c r="F583" s="2" t="s">
        <v>7</v>
      </c>
      <c r="G583" s="1">
        <v>12.6856445551366</v>
      </c>
    </row>
    <row r="584" spans="1:7" ht="13" hidden="1">
      <c r="A584" s="1" t="s">
        <v>408</v>
      </c>
      <c r="B584" s="2" t="s">
        <v>24</v>
      </c>
      <c r="C584" s="1" t="s">
        <v>357</v>
      </c>
      <c r="D584" s="2" t="s">
        <v>383</v>
      </c>
      <c r="E584" s="2" t="s">
        <v>4</v>
      </c>
      <c r="F584" s="2" t="s">
        <v>7</v>
      </c>
      <c r="G584" s="1">
        <v>10.3915677521597</v>
      </c>
    </row>
    <row r="585" spans="1:7" ht="13" hidden="1">
      <c r="A585" s="1" t="s">
        <v>409</v>
      </c>
      <c r="B585" s="2" t="s">
        <v>25</v>
      </c>
      <c r="C585" s="1" t="s">
        <v>358</v>
      </c>
      <c r="D585" s="2" t="s">
        <v>383</v>
      </c>
      <c r="E585" s="2" t="s">
        <v>4</v>
      </c>
      <c r="F585" s="2" t="s">
        <v>7</v>
      </c>
      <c r="G585" s="1">
        <v>10.6786967493672</v>
      </c>
    </row>
    <row r="586" spans="1:7" ht="13" hidden="1">
      <c r="A586" s="1" t="s">
        <v>410</v>
      </c>
      <c r="B586" s="2" t="s">
        <v>26</v>
      </c>
      <c r="C586" s="1" t="s">
        <v>359</v>
      </c>
      <c r="D586" s="2" t="s">
        <v>383</v>
      </c>
      <c r="E586" s="2" t="s">
        <v>4</v>
      </c>
      <c r="F586" s="2" t="s">
        <v>7</v>
      </c>
      <c r="G586" s="1">
        <v>17.9785317406247</v>
      </c>
    </row>
    <row r="587" spans="1:7" ht="13" hidden="1">
      <c r="A587" s="1" t="s">
        <v>411</v>
      </c>
      <c r="B587" s="2" t="s">
        <v>27</v>
      </c>
      <c r="C587" s="1" t="s">
        <v>360</v>
      </c>
      <c r="D587" s="2" t="s">
        <v>383</v>
      </c>
      <c r="E587" s="2" t="s">
        <v>4</v>
      </c>
      <c r="F587" s="2" t="s">
        <v>7</v>
      </c>
      <c r="G587" s="1">
        <v>10.813810883635201</v>
      </c>
    </row>
    <row r="588" spans="1:7" ht="13" hidden="1">
      <c r="A588" s="1" t="s">
        <v>412</v>
      </c>
      <c r="B588" s="2" t="s">
        <v>28</v>
      </c>
      <c r="C588" s="1" t="s">
        <v>361</v>
      </c>
      <c r="D588" s="2" t="s">
        <v>383</v>
      </c>
      <c r="E588" s="2" t="s">
        <v>4</v>
      </c>
      <c r="F588" s="2" t="s">
        <v>7</v>
      </c>
      <c r="G588" s="1">
        <v>12.2078879276719</v>
      </c>
    </row>
    <row r="589" spans="1:7" ht="13" hidden="1">
      <c r="A589" s="1" t="s">
        <v>413</v>
      </c>
      <c r="B589" s="2" t="s">
        <v>29</v>
      </c>
      <c r="C589" s="1" t="s">
        <v>362</v>
      </c>
      <c r="D589" s="2" t="s">
        <v>383</v>
      </c>
      <c r="E589" s="2" t="s">
        <v>4</v>
      </c>
      <c r="F589" s="2" t="s">
        <v>7</v>
      </c>
      <c r="G589" s="1">
        <v>19.440164058671201</v>
      </c>
    </row>
    <row r="590" spans="1:7" ht="13" hidden="1">
      <c r="A590" s="1" t="s">
        <v>414</v>
      </c>
      <c r="B590" s="2" t="s">
        <v>30</v>
      </c>
      <c r="C590" s="1" t="s">
        <v>363</v>
      </c>
      <c r="D590" s="2" t="s">
        <v>383</v>
      </c>
      <c r="E590" s="2" t="s">
        <v>4</v>
      </c>
      <c r="F590" s="2" t="s">
        <v>7</v>
      </c>
      <c r="G590" s="1">
        <v>15.248865941435501</v>
      </c>
    </row>
    <row r="591" spans="1:7" ht="13" hidden="1">
      <c r="A591" s="1" t="s">
        <v>415</v>
      </c>
      <c r="B591" s="2" t="s">
        <v>31</v>
      </c>
      <c r="C591" s="1" t="s">
        <v>364</v>
      </c>
      <c r="D591" s="2" t="s">
        <v>383</v>
      </c>
      <c r="E591" s="2" t="s">
        <v>4</v>
      </c>
      <c r="F591" s="2" t="s">
        <v>7</v>
      </c>
      <c r="G591" s="1">
        <v>14.449223537672299</v>
      </c>
    </row>
    <row r="592" spans="1:7" ht="13" hidden="1">
      <c r="A592" s="1" t="s">
        <v>416</v>
      </c>
      <c r="B592" s="2" t="s">
        <v>32</v>
      </c>
      <c r="C592" s="1" t="s">
        <v>365</v>
      </c>
      <c r="D592" s="2" t="s">
        <v>383</v>
      </c>
      <c r="E592" s="2" t="s">
        <v>4</v>
      </c>
      <c r="F592" s="2" t="s">
        <v>7</v>
      </c>
      <c r="G592" s="1">
        <v>6.1226664892857103</v>
      </c>
    </row>
    <row r="593" spans="1:7" ht="13" hidden="1">
      <c r="A593" s="1" t="s">
        <v>417</v>
      </c>
      <c r="B593" s="2" t="s">
        <v>33</v>
      </c>
      <c r="C593" s="1" t="s">
        <v>366</v>
      </c>
      <c r="D593" s="2" t="s">
        <v>383</v>
      </c>
      <c r="E593" s="2" t="s">
        <v>4</v>
      </c>
      <c r="F593" s="2" t="s">
        <v>7</v>
      </c>
      <c r="G593" s="1">
        <v>17.130524534265401</v>
      </c>
    </row>
    <row r="594" spans="1:7" ht="13" hidden="1">
      <c r="A594" s="1" t="s">
        <v>418</v>
      </c>
      <c r="B594" s="2" t="s">
        <v>34</v>
      </c>
      <c r="C594" s="1" t="s">
        <v>367</v>
      </c>
      <c r="D594" s="2" t="s">
        <v>383</v>
      </c>
      <c r="E594" s="2" t="s">
        <v>4</v>
      </c>
      <c r="F594" s="2" t="s">
        <v>7</v>
      </c>
      <c r="G594" s="1">
        <v>18.4405389431912</v>
      </c>
    </row>
    <row r="595" spans="1:7" ht="13" hidden="1">
      <c r="A595" s="1" t="s">
        <v>419</v>
      </c>
      <c r="B595" s="2" t="s">
        <v>35</v>
      </c>
      <c r="C595" s="1" t="s">
        <v>368</v>
      </c>
      <c r="D595" s="2" t="s">
        <v>383</v>
      </c>
      <c r="E595" s="2" t="s">
        <v>4</v>
      </c>
      <c r="F595" s="2" t="s">
        <v>7</v>
      </c>
      <c r="G595" s="1">
        <v>8.8706711586759805</v>
      </c>
    </row>
    <row r="596" spans="1:7" ht="13" hidden="1">
      <c r="A596" s="1" t="s">
        <v>336</v>
      </c>
      <c r="B596" s="2" t="s">
        <v>3</v>
      </c>
      <c r="C596" s="1" t="s">
        <v>336</v>
      </c>
      <c r="D596" s="2" t="s">
        <v>313</v>
      </c>
      <c r="E596" s="2" t="s">
        <v>4</v>
      </c>
      <c r="F596" s="2" t="s">
        <v>7</v>
      </c>
      <c r="G596" s="1">
        <v>14.508543945273701</v>
      </c>
    </row>
    <row r="597" spans="1:7" ht="13" hidden="1">
      <c r="A597" s="1" t="s">
        <v>388</v>
      </c>
      <c r="B597" s="2" t="s">
        <v>4</v>
      </c>
      <c r="C597" s="1" t="s">
        <v>337</v>
      </c>
      <c r="D597" s="2" t="s">
        <v>313</v>
      </c>
      <c r="E597" s="2" t="s">
        <v>4</v>
      </c>
      <c r="F597" s="2" t="s">
        <v>7</v>
      </c>
      <c r="G597" s="1">
        <v>11.112097249611599</v>
      </c>
    </row>
    <row r="598" spans="1:7" ht="13" hidden="1">
      <c r="A598" s="1" t="s">
        <v>389</v>
      </c>
      <c r="B598" s="2" t="s">
        <v>5</v>
      </c>
      <c r="C598" s="1" t="s">
        <v>338</v>
      </c>
      <c r="D598" s="2" t="s">
        <v>313</v>
      </c>
      <c r="E598" s="2" t="s">
        <v>4</v>
      </c>
      <c r="F598" s="2" t="s">
        <v>7</v>
      </c>
      <c r="G598" s="1">
        <v>31.383382956875899</v>
      </c>
    </row>
    <row r="599" spans="1:7" ht="13" hidden="1">
      <c r="A599" s="1" t="s">
        <v>390</v>
      </c>
      <c r="B599" s="2" t="s">
        <v>6</v>
      </c>
      <c r="C599" s="1" t="s">
        <v>339</v>
      </c>
      <c r="D599" s="2" t="s">
        <v>313</v>
      </c>
      <c r="E599" s="2" t="s">
        <v>4</v>
      </c>
      <c r="F599" s="2" t="s">
        <v>7</v>
      </c>
      <c r="G599" s="1">
        <v>14.0278196573017</v>
      </c>
    </row>
    <row r="600" spans="1:7" ht="13">
      <c r="A600" s="1" t="s">
        <v>391</v>
      </c>
      <c r="B600" s="2" t="s">
        <v>7</v>
      </c>
      <c r="C600" s="1" t="s">
        <v>340</v>
      </c>
      <c r="D600" s="2" t="s">
        <v>313</v>
      </c>
      <c r="E600" s="2" t="s">
        <v>4</v>
      </c>
      <c r="F600" s="2" t="s">
        <v>7</v>
      </c>
      <c r="G600" s="1">
        <v>16.2694555572706</v>
      </c>
    </row>
    <row r="601" spans="1:7" ht="13" hidden="1">
      <c r="A601" s="1" t="s">
        <v>392</v>
      </c>
      <c r="B601" s="2" t="s">
        <v>8</v>
      </c>
      <c r="C601" s="1" t="s">
        <v>341</v>
      </c>
      <c r="D601" s="2" t="s">
        <v>313</v>
      </c>
      <c r="E601" s="2" t="s">
        <v>4</v>
      </c>
      <c r="F601" s="2" t="s">
        <v>7</v>
      </c>
      <c r="G601" s="1">
        <v>13.537221249</v>
      </c>
    </row>
    <row r="602" spans="1:7" ht="13" hidden="1">
      <c r="A602" s="1" t="s">
        <v>393</v>
      </c>
      <c r="B602" s="2" t="s">
        <v>9</v>
      </c>
      <c r="C602" s="1" t="s">
        <v>342</v>
      </c>
      <c r="D602" s="2" t="s">
        <v>313</v>
      </c>
      <c r="E602" s="2" t="s">
        <v>4</v>
      </c>
      <c r="F602" s="2" t="s">
        <v>7</v>
      </c>
      <c r="G602" s="1">
        <v>19.629740648683299</v>
      </c>
    </row>
    <row r="603" spans="1:7" ht="13" hidden="1">
      <c r="A603" s="1" t="s">
        <v>394</v>
      </c>
      <c r="B603" s="2" t="s">
        <v>10</v>
      </c>
      <c r="C603" s="1" t="s">
        <v>343</v>
      </c>
      <c r="D603" s="2" t="s">
        <v>313</v>
      </c>
      <c r="E603" s="2" t="s">
        <v>4</v>
      </c>
      <c r="F603" s="2" t="s">
        <v>7</v>
      </c>
      <c r="G603" s="1">
        <v>18.182980549100701</v>
      </c>
    </row>
    <row r="604" spans="1:7" ht="13" hidden="1">
      <c r="A604" s="1" t="s">
        <v>395</v>
      </c>
      <c r="B604" s="2" t="s">
        <v>11</v>
      </c>
      <c r="C604" s="1" t="s">
        <v>344</v>
      </c>
      <c r="D604" s="2" t="s">
        <v>313</v>
      </c>
      <c r="E604" s="2" t="s">
        <v>4</v>
      </c>
      <c r="F604" s="2" t="s">
        <v>7</v>
      </c>
      <c r="G604" s="1">
        <v>18.549494256666801</v>
      </c>
    </row>
    <row r="605" spans="1:7" ht="13" hidden="1">
      <c r="A605" s="1" t="s">
        <v>396</v>
      </c>
      <c r="B605" s="2" t="s">
        <v>12</v>
      </c>
      <c r="C605" s="1" t="s">
        <v>345</v>
      </c>
      <c r="D605" s="2" t="s">
        <v>313</v>
      </c>
      <c r="E605" s="2" t="s">
        <v>4</v>
      </c>
      <c r="F605" s="2" t="s">
        <v>7</v>
      </c>
      <c r="G605" s="1">
        <v>22.2204558863701</v>
      </c>
    </row>
    <row r="606" spans="1:7" ht="13" hidden="1">
      <c r="A606" s="1" t="s">
        <v>397</v>
      </c>
      <c r="B606" s="2" t="s">
        <v>13</v>
      </c>
      <c r="C606" s="1" t="s">
        <v>346</v>
      </c>
      <c r="D606" s="2" t="s">
        <v>313</v>
      </c>
      <c r="E606" s="2" t="s">
        <v>4</v>
      </c>
      <c r="F606" s="2" t="s">
        <v>7</v>
      </c>
      <c r="G606" s="1">
        <v>9.7370344275280196</v>
      </c>
    </row>
    <row r="607" spans="1:7" ht="13" hidden="1">
      <c r="A607" s="1" t="s">
        <v>398</v>
      </c>
      <c r="B607" s="2" t="s">
        <v>14</v>
      </c>
      <c r="C607" s="1" t="s">
        <v>347</v>
      </c>
      <c r="D607" s="2" t="s">
        <v>313</v>
      </c>
      <c r="E607" s="2" t="s">
        <v>4</v>
      </c>
      <c r="F607" s="2" t="s">
        <v>7</v>
      </c>
      <c r="G607" s="1">
        <v>8.9678394553072298</v>
      </c>
    </row>
    <row r="608" spans="1:7" ht="13" hidden="1">
      <c r="A608" s="1" t="s">
        <v>399</v>
      </c>
      <c r="B608" s="2" t="s">
        <v>15</v>
      </c>
      <c r="C608" s="1" t="s">
        <v>348</v>
      </c>
      <c r="D608" s="2" t="s">
        <v>313</v>
      </c>
      <c r="E608" s="2" t="s">
        <v>4</v>
      </c>
      <c r="F608" s="2" t="s">
        <v>7</v>
      </c>
      <c r="G608" s="1">
        <v>12.395251155670801</v>
      </c>
    </row>
    <row r="609" spans="1:7" ht="13" hidden="1">
      <c r="A609" s="1" t="s">
        <v>400</v>
      </c>
      <c r="B609" s="2" t="s">
        <v>16</v>
      </c>
      <c r="C609" s="1" t="s">
        <v>349</v>
      </c>
      <c r="D609" s="2" t="s">
        <v>313</v>
      </c>
      <c r="E609" s="2" t="s">
        <v>4</v>
      </c>
      <c r="F609" s="2" t="s">
        <v>7</v>
      </c>
      <c r="G609" s="1">
        <v>8.34511942366602</v>
      </c>
    </row>
    <row r="610" spans="1:7" ht="13" hidden="1">
      <c r="A610" s="1" t="s">
        <v>401</v>
      </c>
      <c r="B610" s="2" t="s">
        <v>17</v>
      </c>
      <c r="C610" s="1" t="s">
        <v>350</v>
      </c>
      <c r="D610" s="2" t="s">
        <v>313</v>
      </c>
      <c r="E610" s="2" t="s">
        <v>4</v>
      </c>
      <c r="F610" s="2" t="s">
        <v>7</v>
      </c>
      <c r="G610" s="1">
        <v>16.229439862237701</v>
      </c>
    </row>
    <row r="611" spans="1:7" ht="13" hidden="1">
      <c r="A611" s="1" t="s">
        <v>402</v>
      </c>
      <c r="B611" s="2" t="s">
        <v>18</v>
      </c>
      <c r="C611" s="1" t="s">
        <v>351</v>
      </c>
      <c r="D611" s="2" t="s">
        <v>313</v>
      </c>
      <c r="E611" s="2" t="s">
        <v>4</v>
      </c>
      <c r="F611" s="2" t="s">
        <v>7</v>
      </c>
      <c r="G611" s="1">
        <v>8.0481388369395805</v>
      </c>
    </row>
    <row r="612" spans="1:7" ht="13" hidden="1">
      <c r="A612" s="1" t="s">
        <v>403</v>
      </c>
      <c r="B612" s="2" t="s">
        <v>19</v>
      </c>
      <c r="C612" s="1" t="s">
        <v>352</v>
      </c>
      <c r="D612" s="2" t="s">
        <v>313</v>
      </c>
      <c r="E612" s="2" t="s">
        <v>4</v>
      </c>
      <c r="F612" s="2" t="s">
        <v>7</v>
      </c>
      <c r="G612" s="1">
        <v>8.6712647577647406</v>
      </c>
    </row>
    <row r="613" spans="1:7" ht="13" hidden="1">
      <c r="A613" s="1" t="s">
        <v>404</v>
      </c>
      <c r="B613" s="2" t="s">
        <v>20</v>
      </c>
      <c r="C613" s="1" t="s">
        <v>353</v>
      </c>
      <c r="D613" s="2" t="s">
        <v>313</v>
      </c>
      <c r="E613" s="2" t="s">
        <v>4</v>
      </c>
      <c r="F613" s="2" t="s">
        <v>7</v>
      </c>
      <c r="G613" s="1">
        <v>13.421793171675301</v>
      </c>
    </row>
    <row r="614" spans="1:7" ht="13" hidden="1">
      <c r="A614" s="1" t="s">
        <v>405</v>
      </c>
      <c r="B614" s="2" t="s">
        <v>21</v>
      </c>
      <c r="C614" s="1" t="s">
        <v>354</v>
      </c>
      <c r="D614" s="2" t="s">
        <v>313</v>
      </c>
      <c r="E614" s="2" t="s">
        <v>4</v>
      </c>
      <c r="F614" s="2" t="s">
        <v>7</v>
      </c>
      <c r="G614" s="1">
        <v>15.203864516674001</v>
      </c>
    </row>
    <row r="615" spans="1:7" ht="13" hidden="1">
      <c r="A615" s="1" t="s">
        <v>406</v>
      </c>
      <c r="B615" s="2" t="s">
        <v>22</v>
      </c>
      <c r="C615" s="1" t="s">
        <v>355</v>
      </c>
      <c r="D615" s="2" t="s">
        <v>313</v>
      </c>
      <c r="E615" s="2" t="s">
        <v>4</v>
      </c>
      <c r="F615" s="2" t="s">
        <v>7</v>
      </c>
      <c r="G615" s="1">
        <v>11.9660562869992</v>
      </c>
    </row>
    <row r="616" spans="1:7" ht="13" hidden="1">
      <c r="A616" s="1" t="s">
        <v>407</v>
      </c>
      <c r="B616" s="2" t="s">
        <v>23</v>
      </c>
      <c r="C616" s="1" t="s">
        <v>356</v>
      </c>
      <c r="D616" s="2" t="s">
        <v>313</v>
      </c>
      <c r="E616" s="2" t="s">
        <v>4</v>
      </c>
      <c r="F616" s="2" t="s">
        <v>7</v>
      </c>
      <c r="G616" s="1">
        <v>11.5304591399453</v>
      </c>
    </row>
    <row r="617" spans="1:7" ht="13" hidden="1">
      <c r="A617" s="1" t="s">
        <v>408</v>
      </c>
      <c r="B617" s="2" t="s">
        <v>24</v>
      </c>
      <c r="C617" s="1" t="s">
        <v>357</v>
      </c>
      <c r="D617" s="2" t="s">
        <v>313</v>
      </c>
      <c r="E617" s="2" t="s">
        <v>4</v>
      </c>
      <c r="F617" s="2" t="s">
        <v>7</v>
      </c>
      <c r="G617" s="1">
        <v>10.9516622172307</v>
      </c>
    </row>
    <row r="618" spans="1:7" ht="13" hidden="1">
      <c r="A618" s="1" t="s">
        <v>409</v>
      </c>
      <c r="B618" s="2" t="s">
        <v>25</v>
      </c>
      <c r="C618" s="1" t="s">
        <v>358</v>
      </c>
      <c r="D618" s="2" t="s">
        <v>313</v>
      </c>
      <c r="E618" s="2" t="s">
        <v>4</v>
      </c>
      <c r="F618" s="2" t="s">
        <v>7</v>
      </c>
      <c r="G618" s="1">
        <v>14.4685827357196</v>
      </c>
    </row>
    <row r="619" spans="1:7" ht="13" hidden="1">
      <c r="A619" s="1" t="s">
        <v>410</v>
      </c>
      <c r="B619" s="2" t="s">
        <v>26</v>
      </c>
      <c r="C619" s="1" t="s">
        <v>359</v>
      </c>
      <c r="D619" s="2" t="s">
        <v>313</v>
      </c>
      <c r="E619" s="2" t="s">
        <v>4</v>
      </c>
      <c r="F619" s="2" t="s">
        <v>7</v>
      </c>
      <c r="G619" s="1">
        <v>19.072240108428801</v>
      </c>
    </row>
    <row r="620" spans="1:7" ht="13" hidden="1">
      <c r="A620" s="1" t="s">
        <v>411</v>
      </c>
      <c r="B620" s="2" t="s">
        <v>27</v>
      </c>
      <c r="C620" s="1" t="s">
        <v>360</v>
      </c>
      <c r="D620" s="2" t="s">
        <v>313</v>
      </c>
      <c r="E620" s="2" t="s">
        <v>4</v>
      </c>
      <c r="F620" s="2" t="s">
        <v>7</v>
      </c>
      <c r="G620" s="1">
        <v>12.3643079380633</v>
      </c>
    </row>
    <row r="621" spans="1:7" ht="13" hidden="1">
      <c r="A621" s="1" t="s">
        <v>412</v>
      </c>
      <c r="B621" s="2" t="s">
        <v>28</v>
      </c>
      <c r="C621" s="1" t="s">
        <v>361</v>
      </c>
      <c r="D621" s="2" t="s">
        <v>313</v>
      </c>
      <c r="E621" s="2" t="s">
        <v>4</v>
      </c>
      <c r="F621" s="2" t="s">
        <v>7</v>
      </c>
      <c r="G621" s="1">
        <v>15.3340195900188</v>
      </c>
    </row>
    <row r="622" spans="1:7" ht="13" hidden="1">
      <c r="A622" s="1" t="s">
        <v>413</v>
      </c>
      <c r="B622" s="2" t="s">
        <v>29</v>
      </c>
      <c r="C622" s="1" t="s">
        <v>362</v>
      </c>
      <c r="D622" s="2" t="s">
        <v>313</v>
      </c>
      <c r="E622" s="2" t="s">
        <v>4</v>
      </c>
      <c r="F622" s="2" t="s">
        <v>7</v>
      </c>
      <c r="G622" s="1">
        <v>23.413830395311301</v>
      </c>
    </row>
    <row r="623" spans="1:7" ht="13" hidden="1">
      <c r="A623" s="1" t="s">
        <v>414</v>
      </c>
      <c r="B623" s="2" t="s">
        <v>30</v>
      </c>
      <c r="C623" s="1" t="s">
        <v>363</v>
      </c>
      <c r="D623" s="2" t="s">
        <v>313</v>
      </c>
      <c r="E623" s="2" t="s">
        <v>4</v>
      </c>
      <c r="F623" s="2" t="s">
        <v>7</v>
      </c>
      <c r="G623" s="1">
        <v>15.8308497688336</v>
      </c>
    </row>
    <row r="624" spans="1:7" ht="13" hidden="1">
      <c r="A624" s="1" t="s">
        <v>415</v>
      </c>
      <c r="B624" s="2" t="s">
        <v>31</v>
      </c>
      <c r="C624" s="1" t="s">
        <v>364</v>
      </c>
      <c r="D624" s="2" t="s">
        <v>313</v>
      </c>
      <c r="E624" s="2" t="s">
        <v>4</v>
      </c>
      <c r="F624" s="2" t="s">
        <v>7</v>
      </c>
      <c r="G624" s="1">
        <v>16.643421820393101</v>
      </c>
    </row>
    <row r="625" spans="1:7" ht="13" hidden="1">
      <c r="A625" s="1" t="s">
        <v>416</v>
      </c>
      <c r="B625" s="2" t="s">
        <v>32</v>
      </c>
      <c r="C625" s="1" t="s">
        <v>365</v>
      </c>
      <c r="D625" s="2" t="s">
        <v>313</v>
      </c>
      <c r="E625" s="2" t="s">
        <v>4</v>
      </c>
      <c r="F625" s="2" t="s">
        <v>7</v>
      </c>
      <c r="G625" s="1">
        <v>7.5390631706313904</v>
      </c>
    </row>
    <row r="626" spans="1:7" ht="13" hidden="1">
      <c r="A626" s="1" t="s">
        <v>417</v>
      </c>
      <c r="B626" s="2" t="s">
        <v>33</v>
      </c>
      <c r="C626" s="1" t="s">
        <v>366</v>
      </c>
      <c r="D626" s="2" t="s">
        <v>313</v>
      </c>
      <c r="E626" s="2" t="s">
        <v>4</v>
      </c>
      <c r="F626" s="2" t="s">
        <v>7</v>
      </c>
      <c r="G626" s="1">
        <v>17.903528886659799</v>
      </c>
    </row>
    <row r="627" spans="1:7" ht="13" hidden="1">
      <c r="A627" s="1" t="s">
        <v>418</v>
      </c>
      <c r="B627" s="2" t="s">
        <v>34</v>
      </c>
      <c r="C627" s="1" t="s">
        <v>367</v>
      </c>
      <c r="D627" s="2" t="s">
        <v>313</v>
      </c>
      <c r="E627" s="2" t="s">
        <v>4</v>
      </c>
      <c r="F627" s="2" t="s">
        <v>7</v>
      </c>
      <c r="G627" s="1">
        <v>21.364095200959198</v>
      </c>
    </row>
    <row r="628" spans="1:7" ht="13" hidden="1">
      <c r="A628" s="1" t="s">
        <v>419</v>
      </c>
      <c r="B628" s="2" t="s">
        <v>35</v>
      </c>
      <c r="C628" s="1" t="s">
        <v>368</v>
      </c>
      <c r="D628" s="2" t="s">
        <v>313</v>
      </c>
      <c r="E628" s="2" t="s">
        <v>4</v>
      </c>
      <c r="F628" s="2" t="s">
        <v>7</v>
      </c>
      <c r="G628" s="1">
        <v>9.9013713399305807</v>
      </c>
    </row>
    <row r="629" spans="1:7" ht="13" hidden="1">
      <c r="A629" s="1" t="s">
        <v>336</v>
      </c>
      <c r="B629" s="2" t="s">
        <v>3</v>
      </c>
      <c r="C629" s="1" t="s">
        <v>336</v>
      </c>
      <c r="D629" s="2" t="s">
        <v>384</v>
      </c>
      <c r="E629" s="2" t="s">
        <v>4</v>
      </c>
      <c r="F629" s="2" t="s">
        <v>7</v>
      </c>
      <c r="G629" s="1">
        <v>15.6263684881716</v>
      </c>
    </row>
    <row r="630" spans="1:7" ht="13" hidden="1">
      <c r="A630" s="1" t="s">
        <v>388</v>
      </c>
      <c r="B630" s="2" t="s">
        <v>4</v>
      </c>
      <c r="C630" s="1" t="s">
        <v>337</v>
      </c>
      <c r="D630" s="2" t="s">
        <v>384</v>
      </c>
      <c r="E630" s="2" t="s">
        <v>4</v>
      </c>
      <c r="F630" s="2" t="s">
        <v>7</v>
      </c>
      <c r="G630" s="1">
        <v>12.3788350377946</v>
      </c>
    </row>
    <row r="631" spans="1:7" ht="13" hidden="1">
      <c r="A631" s="1" t="s">
        <v>389</v>
      </c>
      <c r="B631" s="2" t="s">
        <v>5</v>
      </c>
      <c r="C631" s="1" t="s">
        <v>338</v>
      </c>
      <c r="D631" s="2" t="s">
        <v>384</v>
      </c>
      <c r="E631" s="2" t="s">
        <v>4</v>
      </c>
      <c r="F631" s="2" t="s">
        <v>7</v>
      </c>
      <c r="G631" s="1">
        <v>31.858445966977101</v>
      </c>
    </row>
    <row r="632" spans="1:7" ht="13" hidden="1">
      <c r="A632" s="1" t="s">
        <v>390</v>
      </c>
      <c r="B632" s="2" t="s">
        <v>6</v>
      </c>
      <c r="C632" s="1" t="s">
        <v>339</v>
      </c>
      <c r="D632" s="2" t="s">
        <v>384</v>
      </c>
      <c r="E632" s="2" t="s">
        <v>4</v>
      </c>
      <c r="F632" s="2" t="s">
        <v>7</v>
      </c>
      <c r="G632" s="1">
        <v>19.237527028725498</v>
      </c>
    </row>
    <row r="633" spans="1:7" ht="13">
      <c r="A633" s="1" t="s">
        <v>391</v>
      </c>
      <c r="B633" s="2" t="s">
        <v>7</v>
      </c>
      <c r="C633" s="1" t="s">
        <v>340</v>
      </c>
      <c r="D633" s="2" t="s">
        <v>384</v>
      </c>
      <c r="E633" s="2" t="s">
        <v>4</v>
      </c>
      <c r="F633" s="2" t="s">
        <v>7</v>
      </c>
      <c r="G633" s="1">
        <v>14.348893341601</v>
      </c>
    </row>
    <row r="634" spans="1:7" ht="13" hidden="1">
      <c r="A634" s="1" t="s">
        <v>392</v>
      </c>
      <c r="B634" s="2" t="s">
        <v>8</v>
      </c>
      <c r="C634" s="1" t="s">
        <v>341</v>
      </c>
      <c r="D634" s="2" t="s">
        <v>384</v>
      </c>
      <c r="E634" s="2" t="s">
        <v>4</v>
      </c>
      <c r="F634" s="2" t="s">
        <v>7</v>
      </c>
      <c r="G634" s="1">
        <v>11.953136097075999</v>
      </c>
    </row>
    <row r="635" spans="1:7" ht="13" hidden="1">
      <c r="A635" s="1" t="s">
        <v>393</v>
      </c>
      <c r="B635" s="2" t="s">
        <v>9</v>
      </c>
      <c r="C635" s="1" t="s">
        <v>342</v>
      </c>
      <c r="D635" s="2" t="s">
        <v>384</v>
      </c>
      <c r="E635" s="2" t="s">
        <v>4</v>
      </c>
      <c r="F635" s="2" t="s">
        <v>7</v>
      </c>
      <c r="G635" s="1">
        <v>18.7843646253889</v>
      </c>
    </row>
    <row r="636" spans="1:7" ht="13" hidden="1">
      <c r="A636" s="1" t="s">
        <v>394</v>
      </c>
      <c r="B636" s="2" t="s">
        <v>10</v>
      </c>
      <c r="C636" s="1" t="s">
        <v>343</v>
      </c>
      <c r="D636" s="2" t="s">
        <v>384</v>
      </c>
      <c r="E636" s="2" t="s">
        <v>4</v>
      </c>
      <c r="F636" s="2" t="s">
        <v>7</v>
      </c>
      <c r="G636" s="1">
        <v>21.2809034662186</v>
      </c>
    </row>
    <row r="637" spans="1:7" ht="13" hidden="1">
      <c r="A637" s="1" t="s">
        <v>395</v>
      </c>
      <c r="B637" s="2" t="s">
        <v>11</v>
      </c>
      <c r="C637" s="1" t="s">
        <v>344</v>
      </c>
      <c r="D637" s="2" t="s">
        <v>384</v>
      </c>
      <c r="E637" s="2" t="s">
        <v>4</v>
      </c>
      <c r="F637" s="2" t="s">
        <v>7</v>
      </c>
      <c r="G637" s="1">
        <v>19.803222160392799</v>
      </c>
    </row>
    <row r="638" spans="1:7" ht="13" hidden="1">
      <c r="A638" s="1" t="s">
        <v>396</v>
      </c>
      <c r="B638" s="2" t="s">
        <v>12</v>
      </c>
      <c r="C638" s="1" t="s">
        <v>345</v>
      </c>
      <c r="D638" s="2" t="s">
        <v>384</v>
      </c>
      <c r="E638" s="2" t="s">
        <v>4</v>
      </c>
      <c r="F638" s="2" t="s">
        <v>7</v>
      </c>
      <c r="G638" s="1">
        <v>22.286260487212601</v>
      </c>
    </row>
    <row r="639" spans="1:7" ht="13" hidden="1">
      <c r="A639" s="1" t="s">
        <v>397</v>
      </c>
      <c r="B639" s="2" t="s">
        <v>13</v>
      </c>
      <c r="C639" s="1" t="s">
        <v>346</v>
      </c>
      <c r="D639" s="2" t="s">
        <v>384</v>
      </c>
      <c r="E639" s="2" t="s">
        <v>4</v>
      </c>
      <c r="F639" s="2" t="s">
        <v>7</v>
      </c>
      <c r="G639" s="1">
        <v>8.6733230807426693</v>
      </c>
    </row>
    <row r="640" spans="1:7" ht="13" hidden="1">
      <c r="A640" s="1" t="s">
        <v>398</v>
      </c>
      <c r="B640" s="2" t="s">
        <v>14</v>
      </c>
      <c r="C640" s="1" t="s">
        <v>347</v>
      </c>
      <c r="D640" s="2" t="s">
        <v>384</v>
      </c>
      <c r="E640" s="2" t="s">
        <v>4</v>
      </c>
      <c r="F640" s="2" t="s">
        <v>7</v>
      </c>
      <c r="G640" s="1">
        <v>9.4697709291700196</v>
      </c>
    </row>
    <row r="641" spans="1:7" ht="13" hidden="1">
      <c r="A641" s="1" t="s">
        <v>399</v>
      </c>
      <c r="B641" s="2" t="s">
        <v>15</v>
      </c>
      <c r="C641" s="1" t="s">
        <v>348</v>
      </c>
      <c r="D641" s="2" t="s">
        <v>384</v>
      </c>
      <c r="E641" s="2" t="s">
        <v>4</v>
      </c>
      <c r="F641" s="2" t="s">
        <v>7</v>
      </c>
      <c r="G641" s="1">
        <v>11.960429948586601</v>
      </c>
    </row>
    <row r="642" spans="1:7" ht="13" hidden="1">
      <c r="A642" s="1" t="s">
        <v>400</v>
      </c>
      <c r="B642" s="2" t="s">
        <v>16</v>
      </c>
      <c r="C642" s="1" t="s">
        <v>349</v>
      </c>
      <c r="D642" s="2" t="s">
        <v>384</v>
      </c>
      <c r="E642" s="2" t="s">
        <v>4</v>
      </c>
      <c r="F642" s="2" t="s">
        <v>7</v>
      </c>
      <c r="G642" s="1">
        <v>8.7052577778510507</v>
      </c>
    </row>
    <row r="643" spans="1:7" ht="13" hidden="1">
      <c r="A643" s="1" t="s">
        <v>401</v>
      </c>
      <c r="B643" s="2" t="s">
        <v>17</v>
      </c>
      <c r="C643" s="1" t="s">
        <v>350</v>
      </c>
      <c r="D643" s="2" t="s">
        <v>384</v>
      </c>
      <c r="E643" s="2" t="s">
        <v>4</v>
      </c>
      <c r="F643" s="2" t="s">
        <v>7</v>
      </c>
      <c r="G643" s="1">
        <v>18.1096167860211</v>
      </c>
    </row>
    <row r="644" spans="1:7" ht="13" hidden="1">
      <c r="A644" s="1" t="s">
        <v>402</v>
      </c>
      <c r="B644" s="2" t="s">
        <v>18</v>
      </c>
      <c r="C644" s="1" t="s">
        <v>351</v>
      </c>
      <c r="D644" s="2" t="s">
        <v>384</v>
      </c>
      <c r="E644" s="2" t="s">
        <v>4</v>
      </c>
      <c r="F644" s="2" t="s">
        <v>7</v>
      </c>
      <c r="G644" s="1">
        <v>8.8382190242431307</v>
      </c>
    </row>
    <row r="645" spans="1:7" ht="13" hidden="1">
      <c r="A645" s="1" t="s">
        <v>403</v>
      </c>
      <c r="B645" s="2" t="s">
        <v>19</v>
      </c>
      <c r="C645" s="1" t="s">
        <v>352</v>
      </c>
      <c r="D645" s="2" t="s">
        <v>384</v>
      </c>
      <c r="E645" s="2" t="s">
        <v>4</v>
      </c>
      <c r="F645" s="2" t="s">
        <v>7</v>
      </c>
      <c r="G645" s="1">
        <v>11.1412399278584</v>
      </c>
    </row>
    <row r="646" spans="1:7" ht="13" hidden="1">
      <c r="A646" s="1" t="s">
        <v>404</v>
      </c>
      <c r="B646" s="2" t="s">
        <v>20</v>
      </c>
      <c r="C646" s="1" t="s">
        <v>353</v>
      </c>
      <c r="D646" s="2" t="s">
        <v>384</v>
      </c>
      <c r="E646" s="2" t="s">
        <v>4</v>
      </c>
      <c r="F646" s="2" t="s">
        <v>7</v>
      </c>
      <c r="G646" s="1">
        <v>15.907355561211499</v>
      </c>
    </row>
    <row r="647" spans="1:7" ht="13" hidden="1">
      <c r="A647" s="1" t="s">
        <v>405</v>
      </c>
      <c r="B647" s="2" t="s">
        <v>21</v>
      </c>
      <c r="C647" s="1" t="s">
        <v>354</v>
      </c>
      <c r="D647" s="2" t="s">
        <v>384</v>
      </c>
      <c r="E647" s="2" t="s">
        <v>4</v>
      </c>
      <c r="F647" s="2" t="s">
        <v>7</v>
      </c>
      <c r="G647" s="1">
        <v>20.530706882543001</v>
      </c>
    </row>
    <row r="648" spans="1:7" ht="13" hidden="1">
      <c r="A648" s="1" t="s">
        <v>406</v>
      </c>
      <c r="B648" s="2" t="s">
        <v>22</v>
      </c>
      <c r="C648" s="1" t="s">
        <v>355</v>
      </c>
      <c r="D648" s="2" t="s">
        <v>384</v>
      </c>
      <c r="E648" s="2" t="s">
        <v>4</v>
      </c>
      <c r="F648" s="2" t="s">
        <v>7</v>
      </c>
      <c r="G648" s="1">
        <v>13.9599652948346</v>
      </c>
    </row>
    <row r="649" spans="1:7" ht="13" hidden="1">
      <c r="A649" s="1" t="s">
        <v>407</v>
      </c>
      <c r="B649" s="2" t="s">
        <v>23</v>
      </c>
      <c r="C649" s="1" t="s">
        <v>356</v>
      </c>
      <c r="D649" s="2" t="s">
        <v>384</v>
      </c>
      <c r="E649" s="2" t="s">
        <v>4</v>
      </c>
      <c r="F649" s="2" t="s">
        <v>7</v>
      </c>
      <c r="G649" s="1">
        <v>14.6748570053216</v>
      </c>
    </row>
    <row r="650" spans="1:7" ht="13" hidden="1">
      <c r="A650" s="1" t="s">
        <v>408</v>
      </c>
      <c r="B650" s="2" t="s">
        <v>24</v>
      </c>
      <c r="C650" s="1" t="s">
        <v>357</v>
      </c>
      <c r="D650" s="2" t="s">
        <v>384</v>
      </c>
      <c r="E650" s="2" t="s">
        <v>4</v>
      </c>
      <c r="F650" s="2" t="s">
        <v>7</v>
      </c>
      <c r="G650" s="1">
        <v>11.3192797129173</v>
      </c>
    </row>
    <row r="651" spans="1:7" ht="13" hidden="1">
      <c r="A651" s="1" t="s">
        <v>409</v>
      </c>
      <c r="B651" s="2" t="s">
        <v>25</v>
      </c>
      <c r="C651" s="1" t="s">
        <v>358</v>
      </c>
      <c r="D651" s="2" t="s">
        <v>384</v>
      </c>
      <c r="E651" s="2" t="s">
        <v>4</v>
      </c>
      <c r="F651" s="2" t="s">
        <v>7</v>
      </c>
      <c r="G651" s="1">
        <v>12.800646162194999</v>
      </c>
    </row>
    <row r="652" spans="1:7" ht="13" hidden="1">
      <c r="A652" s="1" t="s">
        <v>410</v>
      </c>
      <c r="B652" s="2" t="s">
        <v>26</v>
      </c>
      <c r="C652" s="1" t="s">
        <v>359</v>
      </c>
      <c r="D652" s="2" t="s">
        <v>384</v>
      </c>
      <c r="E652" s="2" t="s">
        <v>4</v>
      </c>
      <c r="F652" s="2" t="s">
        <v>7</v>
      </c>
      <c r="G652" s="1">
        <v>23.844230507041299</v>
      </c>
    </row>
    <row r="653" spans="1:7" ht="13" hidden="1">
      <c r="A653" s="1" t="s">
        <v>411</v>
      </c>
      <c r="B653" s="2" t="s">
        <v>27</v>
      </c>
      <c r="C653" s="1" t="s">
        <v>360</v>
      </c>
      <c r="D653" s="2" t="s">
        <v>384</v>
      </c>
      <c r="E653" s="2" t="s">
        <v>4</v>
      </c>
      <c r="F653" s="2" t="s">
        <v>7</v>
      </c>
      <c r="G653" s="1">
        <v>14.6703525927556</v>
      </c>
    </row>
    <row r="654" spans="1:7" ht="13" hidden="1">
      <c r="A654" s="1" t="s">
        <v>412</v>
      </c>
      <c r="B654" s="2" t="s">
        <v>28</v>
      </c>
      <c r="C654" s="1" t="s">
        <v>361</v>
      </c>
      <c r="D654" s="2" t="s">
        <v>384</v>
      </c>
      <c r="E654" s="2" t="s">
        <v>4</v>
      </c>
      <c r="F654" s="2" t="s">
        <v>7</v>
      </c>
      <c r="G654" s="1">
        <v>16.421124879126701</v>
      </c>
    </row>
    <row r="655" spans="1:7" ht="13" hidden="1">
      <c r="A655" s="1" t="s">
        <v>413</v>
      </c>
      <c r="B655" s="2" t="s">
        <v>29</v>
      </c>
      <c r="C655" s="1" t="s">
        <v>362</v>
      </c>
      <c r="D655" s="2" t="s">
        <v>384</v>
      </c>
      <c r="E655" s="2" t="s">
        <v>4</v>
      </c>
      <c r="F655" s="2" t="s">
        <v>7</v>
      </c>
      <c r="G655" s="1">
        <v>23.4183039053251</v>
      </c>
    </row>
    <row r="656" spans="1:7" ht="13" hidden="1">
      <c r="A656" s="1" t="s">
        <v>414</v>
      </c>
      <c r="B656" s="2" t="s">
        <v>30</v>
      </c>
      <c r="C656" s="1" t="s">
        <v>363</v>
      </c>
      <c r="D656" s="2" t="s">
        <v>384</v>
      </c>
      <c r="E656" s="2" t="s">
        <v>4</v>
      </c>
      <c r="F656" s="2" t="s">
        <v>7</v>
      </c>
      <c r="G656" s="1">
        <v>16.0455408809555</v>
      </c>
    </row>
    <row r="657" spans="1:7" ht="13" hidden="1">
      <c r="A657" s="1" t="s">
        <v>415</v>
      </c>
      <c r="B657" s="2" t="s">
        <v>31</v>
      </c>
      <c r="C657" s="1" t="s">
        <v>364</v>
      </c>
      <c r="D657" s="2" t="s">
        <v>384</v>
      </c>
      <c r="E657" s="2" t="s">
        <v>4</v>
      </c>
      <c r="F657" s="2" t="s">
        <v>7</v>
      </c>
      <c r="G657" s="1">
        <v>17.027719963337699</v>
      </c>
    </row>
    <row r="658" spans="1:7" ht="13" hidden="1">
      <c r="A658" s="1" t="s">
        <v>416</v>
      </c>
      <c r="B658" s="2" t="s">
        <v>32</v>
      </c>
      <c r="C658" s="1" t="s">
        <v>365</v>
      </c>
      <c r="D658" s="2" t="s">
        <v>384</v>
      </c>
      <c r="E658" s="2" t="s">
        <v>4</v>
      </c>
      <c r="F658" s="2" t="s">
        <v>7</v>
      </c>
      <c r="G658" s="1">
        <v>7.3004650174989898</v>
      </c>
    </row>
    <row r="659" spans="1:7" ht="13" hidden="1">
      <c r="A659" s="1" t="s">
        <v>417</v>
      </c>
      <c r="B659" s="2" t="s">
        <v>33</v>
      </c>
      <c r="C659" s="1" t="s">
        <v>366</v>
      </c>
      <c r="D659" s="2" t="s">
        <v>384</v>
      </c>
      <c r="E659" s="2" t="s">
        <v>4</v>
      </c>
      <c r="F659" s="2" t="s">
        <v>7</v>
      </c>
      <c r="G659" s="1">
        <v>19.7233227878355</v>
      </c>
    </row>
    <row r="660" spans="1:7" ht="13" hidden="1">
      <c r="A660" s="1" t="s">
        <v>418</v>
      </c>
      <c r="B660" s="2" t="s">
        <v>34</v>
      </c>
      <c r="C660" s="1" t="s">
        <v>367</v>
      </c>
      <c r="D660" s="2" t="s">
        <v>384</v>
      </c>
      <c r="E660" s="2" t="s">
        <v>4</v>
      </c>
      <c r="F660" s="2" t="s">
        <v>7</v>
      </c>
      <c r="G660" s="1">
        <v>25.662902023992601</v>
      </c>
    </row>
    <row r="661" spans="1:7" ht="13" hidden="1">
      <c r="A661" s="1" t="s">
        <v>419</v>
      </c>
      <c r="B661" s="2" t="s">
        <v>35</v>
      </c>
      <c r="C661" s="1" t="s">
        <v>368</v>
      </c>
      <c r="D661" s="2" t="s">
        <v>384</v>
      </c>
      <c r="E661" s="2" t="s">
        <v>4</v>
      </c>
      <c r="F661" s="2" t="s">
        <v>7</v>
      </c>
      <c r="G661" s="1">
        <v>10.4941278378882</v>
      </c>
    </row>
    <row r="662" spans="1:7" ht="13" hidden="1">
      <c r="A662" s="1" t="s">
        <v>336</v>
      </c>
      <c r="B662" s="2" t="s">
        <v>3</v>
      </c>
      <c r="C662" s="1" t="s">
        <v>336</v>
      </c>
      <c r="D662" s="2" t="s">
        <v>333</v>
      </c>
      <c r="E662" s="2" t="s">
        <v>4</v>
      </c>
      <c r="F662" s="2" t="s">
        <v>7</v>
      </c>
      <c r="G662" s="1">
        <v>172.30195280001701</v>
      </c>
    </row>
    <row r="663" spans="1:7" ht="13" hidden="1">
      <c r="A663" s="1" t="s">
        <v>388</v>
      </c>
      <c r="B663" s="2" t="s">
        <v>4</v>
      </c>
      <c r="C663" s="1" t="s">
        <v>337</v>
      </c>
      <c r="D663" s="2" t="s">
        <v>333</v>
      </c>
      <c r="E663" s="2" t="s">
        <v>4</v>
      </c>
      <c r="F663" s="2" t="s">
        <v>7</v>
      </c>
      <c r="G663" s="1">
        <v>188.05631865722199</v>
      </c>
    </row>
    <row r="664" spans="1:7" ht="13" hidden="1">
      <c r="A664" s="1" t="s">
        <v>389</v>
      </c>
      <c r="B664" s="2" t="s">
        <v>5</v>
      </c>
      <c r="C664" s="1" t="s">
        <v>338</v>
      </c>
      <c r="D664" s="2" t="s">
        <v>333</v>
      </c>
      <c r="E664" s="2" t="s">
        <v>4</v>
      </c>
      <c r="F664" s="2" t="s">
        <v>7</v>
      </c>
      <c r="G664" s="1">
        <v>258.917531203735</v>
      </c>
    </row>
    <row r="665" spans="1:7" ht="13" hidden="1">
      <c r="A665" s="1" t="s">
        <v>390</v>
      </c>
      <c r="B665" s="2" t="s">
        <v>6</v>
      </c>
      <c r="C665" s="1" t="s">
        <v>339</v>
      </c>
      <c r="D665" s="2" t="s">
        <v>333</v>
      </c>
      <c r="E665" s="2" t="s">
        <v>4</v>
      </c>
      <c r="F665" s="2" t="s">
        <v>7</v>
      </c>
      <c r="G665" s="1">
        <v>137.242936320784</v>
      </c>
    </row>
    <row r="666" spans="1:7" ht="13">
      <c r="A666" s="1" t="s">
        <v>391</v>
      </c>
      <c r="B666" s="2" t="s">
        <v>7</v>
      </c>
      <c r="C666" s="1" t="s">
        <v>340</v>
      </c>
      <c r="D666" s="2" t="s">
        <v>333</v>
      </c>
      <c r="E666" s="2" t="s">
        <v>4</v>
      </c>
      <c r="F666" s="2" t="s">
        <v>7</v>
      </c>
      <c r="G666" s="1">
        <v>158.82197628554101</v>
      </c>
    </row>
    <row r="667" spans="1:7" ht="13" hidden="1">
      <c r="A667" s="1" t="s">
        <v>392</v>
      </c>
      <c r="B667" s="2" t="s">
        <v>8</v>
      </c>
      <c r="C667" s="1" t="s">
        <v>341</v>
      </c>
      <c r="D667" s="2" t="s">
        <v>333</v>
      </c>
      <c r="E667" s="2" t="s">
        <v>4</v>
      </c>
      <c r="F667" s="2" t="s">
        <v>7</v>
      </c>
      <c r="G667" s="1">
        <v>213.030950948146</v>
      </c>
    </row>
    <row r="668" spans="1:7" ht="13" hidden="1">
      <c r="A668" s="1" t="s">
        <v>393</v>
      </c>
      <c r="B668" s="2" t="s">
        <v>9</v>
      </c>
      <c r="C668" s="1" t="s">
        <v>342</v>
      </c>
      <c r="D668" s="2" t="s">
        <v>333</v>
      </c>
      <c r="E668" s="2" t="s">
        <v>4</v>
      </c>
      <c r="F668" s="2" t="s">
        <v>7</v>
      </c>
      <c r="G668" s="1">
        <v>141.465412220198</v>
      </c>
    </row>
    <row r="669" spans="1:7" ht="13" hidden="1">
      <c r="A669" s="1" t="s">
        <v>394</v>
      </c>
      <c r="B669" s="2" t="s">
        <v>10</v>
      </c>
      <c r="C669" s="1" t="s">
        <v>343</v>
      </c>
      <c r="D669" s="2" t="s">
        <v>333</v>
      </c>
      <c r="E669" s="2" t="s">
        <v>4</v>
      </c>
      <c r="F669" s="2" t="s">
        <v>7</v>
      </c>
      <c r="G669" s="1">
        <v>68.113927971147106</v>
      </c>
    </row>
    <row r="670" spans="1:7" ht="13" hidden="1">
      <c r="A670" s="1" t="s">
        <v>395</v>
      </c>
      <c r="B670" s="2" t="s">
        <v>11</v>
      </c>
      <c r="C670" s="1" t="s">
        <v>344</v>
      </c>
      <c r="D670" s="2" t="s">
        <v>333</v>
      </c>
      <c r="E670" s="2" t="s">
        <v>4</v>
      </c>
      <c r="F670" s="2" t="s">
        <v>7</v>
      </c>
      <c r="G670" s="1">
        <v>213.363709404601</v>
      </c>
    </row>
    <row r="671" spans="1:7" ht="13" hidden="1">
      <c r="A671" s="1" t="s">
        <v>396</v>
      </c>
      <c r="B671" s="2" t="s">
        <v>12</v>
      </c>
      <c r="C671" s="1" t="s">
        <v>345</v>
      </c>
      <c r="D671" s="2" t="s">
        <v>333</v>
      </c>
      <c r="E671" s="2" t="s">
        <v>4</v>
      </c>
      <c r="F671" s="2" t="s">
        <v>7</v>
      </c>
      <c r="G671" s="1">
        <v>443.00711229011</v>
      </c>
    </row>
    <row r="672" spans="1:7" ht="13" hidden="1">
      <c r="A672" s="1" t="s">
        <v>397</v>
      </c>
      <c r="B672" s="2" t="s">
        <v>13</v>
      </c>
      <c r="C672" s="1" t="s">
        <v>346</v>
      </c>
      <c r="D672" s="2" t="s">
        <v>333</v>
      </c>
      <c r="E672" s="2" t="s">
        <v>4</v>
      </c>
      <c r="F672" s="2" t="s">
        <v>7</v>
      </c>
      <c r="G672" s="1">
        <v>157.222988515629</v>
      </c>
    </row>
    <row r="673" spans="1:7" ht="13" hidden="1">
      <c r="A673" s="1" t="s">
        <v>398</v>
      </c>
      <c r="B673" s="2" t="s">
        <v>14</v>
      </c>
      <c r="C673" s="1" t="s">
        <v>347</v>
      </c>
      <c r="D673" s="2" t="s">
        <v>333</v>
      </c>
      <c r="E673" s="2" t="s">
        <v>4</v>
      </c>
      <c r="F673" s="2" t="s">
        <v>7</v>
      </c>
      <c r="G673" s="1">
        <v>125.406175234207</v>
      </c>
    </row>
    <row r="674" spans="1:7" ht="13" hidden="1">
      <c r="A674" s="1" t="s">
        <v>399</v>
      </c>
      <c r="B674" s="2" t="s">
        <v>15</v>
      </c>
      <c r="C674" s="1" t="s">
        <v>348</v>
      </c>
      <c r="D674" s="2" t="s">
        <v>333</v>
      </c>
      <c r="E674" s="2" t="s">
        <v>4</v>
      </c>
      <c r="F674" s="2" t="s">
        <v>7</v>
      </c>
      <c r="G674" s="1">
        <v>133.50315679910199</v>
      </c>
    </row>
    <row r="675" spans="1:7" ht="13" hidden="1">
      <c r="A675" s="1" t="s">
        <v>400</v>
      </c>
      <c r="B675" s="2" t="s">
        <v>16</v>
      </c>
      <c r="C675" s="1" t="s">
        <v>349</v>
      </c>
      <c r="D675" s="2" t="s">
        <v>333</v>
      </c>
      <c r="E675" s="2" t="s">
        <v>4</v>
      </c>
      <c r="F675" s="2" t="s">
        <v>7</v>
      </c>
      <c r="G675" s="1">
        <v>147.68487983169399</v>
      </c>
    </row>
    <row r="676" spans="1:7" ht="13" hidden="1">
      <c r="A676" s="1" t="s">
        <v>401</v>
      </c>
      <c r="B676" s="2" t="s">
        <v>17</v>
      </c>
      <c r="C676" s="1" t="s">
        <v>350</v>
      </c>
      <c r="D676" s="2" t="s">
        <v>333</v>
      </c>
      <c r="E676" s="2" t="s">
        <v>4</v>
      </c>
      <c r="F676" s="2" t="s">
        <v>7</v>
      </c>
      <c r="G676" s="1">
        <v>120.163439484875</v>
      </c>
    </row>
    <row r="677" spans="1:7" ht="13" hidden="1">
      <c r="A677" s="1" t="s">
        <v>402</v>
      </c>
      <c r="B677" s="2" t="s">
        <v>18</v>
      </c>
      <c r="C677" s="1" t="s">
        <v>351</v>
      </c>
      <c r="D677" s="2" t="s">
        <v>333</v>
      </c>
      <c r="E677" s="2" t="s">
        <v>4</v>
      </c>
      <c r="F677" s="2" t="s">
        <v>7</v>
      </c>
      <c r="G677" s="1">
        <v>172.87818472715199</v>
      </c>
    </row>
    <row r="678" spans="1:7" ht="13" hidden="1">
      <c r="A678" s="1" t="s">
        <v>403</v>
      </c>
      <c r="B678" s="2" t="s">
        <v>19</v>
      </c>
      <c r="C678" s="1" t="s">
        <v>352</v>
      </c>
      <c r="D678" s="2" t="s">
        <v>333</v>
      </c>
      <c r="E678" s="2" t="s">
        <v>4</v>
      </c>
      <c r="F678" s="2" t="s">
        <v>7</v>
      </c>
      <c r="G678" s="1">
        <v>92.372490299536807</v>
      </c>
    </row>
    <row r="679" spans="1:7" ht="13" hidden="1">
      <c r="A679" s="1" t="s">
        <v>404</v>
      </c>
      <c r="B679" s="2" t="s">
        <v>20</v>
      </c>
      <c r="C679" s="1" t="s">
        <v>353</v>
      </c>
      <c r="D679" s="2" t="s">
        <v>333</v>
      </c>
      <c r="E679" s="2" t="s">
        <v>4</v>
      </c>
      <c r="F679" s="2" t="s">
        <v>7</v>
      </c>
      <c r="G679" s="1">
        <v>150.24297066991599</v>
      </c>
    </row>
    <row r="680" spans="1:7" ht="13" hidden="1">
      <c r="A680" s="1" t="s">
        <v>405</v>
      </c>
      <c r="B680" s="2" t="s">
        <v>21</v>
      </c>
      <c r="C680" s="1" t="s">
        <v>354</v>
      </c>
      <c r="D680" s="2" t="s">
        <v>333</v>
      </c>
      <c r="E680" s="2" t="s">
        <v>4</v>
      </c>
      <c r="F680" s="2" t="s">
        <v>7</v>
      </c>
      <c r="G680" s="1">
        <v>117.13948350787</v>
      </c>
    </row>
    <row r="681" spans="1:7" ht="13" hidden="1">
      <c r="A681" s="1" t="s">
        <v>406</v>
      </c>
      <c r="B681" s="2" t="s">
        <v>22</v>
      </c>
      <c r="C681" s="1" t="s">
        <v>355</v>
      </c>
      <c r="D681" s="2" t="s">
        <v>333</v>
      </c>
      <c r="E681" s="2" t="s">
        <v>4</v>
      </c>
      <c r="F681" s="2" t="s">
        <v>7</v>
      </c>
      <c r="G681" s="1">
        <v>178.78987146942899</v>
      </c>
    </row>
    <row r="682" spans="1:7" ht="13" hidden="1">
      <c r="A682" s="1" t="s">
        <v>407</v>
      </c>
      <c r="B682" s="2" t="s">
        <v>23</v>
      </c>
      <c r="C682" s="1" t="s">
        <v>356</v>
      </c>
      <c r="D682" s="2" t="s">
        <v>333</v>
      </c>
      <c r="E682" s="2" t="s">
        <v>4</v>
      </c>
      <c r="F682" s="2" t="s">
        <v>7</v>
      </c>
      <c r="G682" s="1">
        <v>95.587996857937796</v>
      </c>
    </row>
    <row r="683" spans="1:7" ht="13" hidden="1">
      <c r="A683" s="1" t="s">
        <v>408</v>
      </c>
      <c r="B683" s="2" t="s">
        <v>24</v>
      </c>
      <c r="C683" s="1" t="s">
        <v>357</v>
      </c>
      <c r="D683" s="2" t="s">
        <v>333</v>
      </c>
      <c r="E683" s="2" t="s">
        <v>4</v>
      </c>
      <c r="F683" s="2" t="s">
        <v>7</v>
      </c>
      <c r="G683" s="1">
        <v>137.225668456031</v>
      </c>
    </row>
    <row r="684" spans="1:7" ht="13" hidden="1">
      <c r="A684" s="1" t="s">
        <v>409</v>
      </c>
      <c r="B684" s="2" t="s">
        <v>25</v>
      </c>
      <c r="C684" s="1" t="s">
        <v>358</v>
      </c>
      <c r="D684" s="2" t="s">
        <v>333</v>
      </c>
      <c r="E684" s="2" t="s">
        <v>4</v>
      </c>
      <c r="F684" s="2" t="s">
        <v>7</v>
      </c>
      <c r="G684" s="1">
        <v>137.11173987185501</v>
      </c>
    </row>
    <row r="685" spans="1:7" ht="13" hidden="1">
      <c r="A685" s="1" t="s">
        <v>410</v>
      </c>
      <c r="B685" s="2" t="s">
        <v>26</v>
      </c>
      <c r="C685" s="1" t="s">
        <v>359</v>
      </c>
      <c r="D685" s="2" t="s">
        <v>333</v>
      </c>
      <c r="E685" s="2" t="s">
        <v>4</v>
      </c>
      <c r="F685" s="2" t="s">
        <v>7</v>
      </c>
      <c r="G685" s="1">
        <v>179.459040733329</v>
      </c>
    </row>
    <row r="686" spans="1:7" ht="13" hidden="1">
      <c r="A686" s="1" t="s">
        <v>411</v>
      </c>
      <c r="B686" s="2" t="s">
        <v>27</v>
      </c>
      <c r="C686" s="1" t="s">
        <v>360</v>
      </c>
      <c r="D686" s="2" t="s">
        <v>333</v>
      </c>
      <c r="E686" s="2" t="s">
        <v>4</v>
      </c>
      <c r="F686" s="2" t="s">
        <v>7</v>
      </c>
      <c r="G686" s="1">
        <v>154.367508107883</v>
      </c>
    </row>
    <row r="687" spans="1:7" ht="13" hidden="1">
      <c r="A687" s="1" t="s">
        <v>412</v>
      </c>
      <c r="B687" s="2" t="s">
        <v>28</v>
      </c>
      <c r="C687" s="1" t="s">
        <v>361</v>
      </c>
      <c r="D687" s="2" t="s">
        <v>333</v>
      </c>
      <c r="E687" s="2" t="s">
        <v>4</v>
      </c>
      <c r="F687" s="2" t="s">
        <v>7</v>
      </c>
      <c r="G687" s="1">
        <v>191.25439729260401</v>
      </c>
    </row>
    <row r="688" spans="1:7" ht="13" hidden="1">
      <c r="A688" s="1" t="s">
        <v>413</v>
      </c>
      <c r="B688" s="2" t="s">
        <v>29</v>
      </c>
      <c r="C688" s="1" t="s">
        <v>362</v>
      </c>
      <c r="D688" s="2" t="s">
        <v>333</v>
      </c>
      <c r="E688" s="2" t="s">
        <v>4</v>
      </c>
      <c r="F688" s="2" t="s">
        <v>7</v>
      </c>
      <c r="G688" s="1">
        <v>225.657857928797</v>
      </c>
    </row>
    <row r="689" spans="1:7" ht="13" hidden="1">
      <c r="A689" s="1" t="s">
        <v>414</v>
      </c>
      <c r="B689" s="2" t="s">
        <v>30</v>
      </c>
      <c r="C689" s="1" t="s">
        <v>363</v>
      </c>
      <c r="D689" s="2" t="s">
        <v>333</v>
      </c>
      <c r="E689" s="2" t="s">
        <v>4</v>
      </c>
      <c r="F689" s="2" t="s">
        <v>7</v>
      </c>
      <c r="G689" s="1">
        <v>176.715530211085</v>
      </c>
    </row>
    <row r="690" spans="1:7" ht="13" hidden="1">
      <c r="A690" s="1" t="s">
        <v>415</v>
      </c>
      <c r="B690" s="2" t="s">
        <v>31</v>
      </c>
      <c r="C690" s="1" t="s">
        <v>364</v>
      </c>
      <c r="D690" s="2" t="s">
        <v>333</v>
      </c>
      <c r="E690" s="2" t="s">
        <v>4</v>
      </c>
      <c r="F690" s="2" t="s">
        <v>7</v>
      </c>
      <c r="G690" s="1">
        <v>149.92437771481801</v>
      </c>
    </row>
    <row r="691" spans="1:7" ht="13" hidden="1">
      <c r="A691" s="1" t="s">
        <v>416</v>
      </c>
      <c r="B691" s="2" t="s">
        <v>32</v>
      </c>
      <c r="C691" s="1" t="s">
        <v>365</v>
      </c>
      <c r="D691" s="2" t="s">
        <v>333</v>
      </c>
      <c r="E691" s="2" t="s">
        <v>4</v>
      </c>
      <c r="F691" s="2" t="s">
        <v>7</v>
      </c>
      <c r="G691" s="1">
        <v>117.556343961263</v>
      </c>
    </row>
    <row r="692" spans="1:7" ht="13" hidden="1">
      <c r="A692" s="1" t="s">
        <v>417</v>
      </c>
      <c r="B692" s="2" t="s">
        <v>33</v>
      </c>
      <c r="C692" s="1" t="s">
        <v>366</v>
      </c>
      <c r="D692" s="2" t="s">
        <v>333</v>
      </c>
      <c r="E692" s="2" t="s">
        <v>4</v>
      </c>
      <c r="F692" s="2" t="s">
        <v>7</v>
      </c>
      <c r="G692" s="1">
        <v>127.085739948823</v>
      </c>
    </row>
    <row r="693" spans="1:7" ht="13" hidden="1">
      <c r="A693" s="1" t="s">
        <v>418</v>
      </c>
      <c r="B693" s="2" t="s">
        <v>34</v>
      </c>
      <c r="C693" s="1" t="s">
        <v>367</v>
      </c>
      <c r="D693" s="2" t="s">
        <v>333</v>
      </c>
      <c r="E693" s="2" t="s">
        <v>4</v>
      </c>
      <c r="F693" s="2" t="s">
        <v>7</v>
      </c>
      <c r="G693" s="1">
        <v>160.78308305568001</v>
      </c>
    </row>
    <row r="694" spans="1:7" ht="13" hidden="1">
      <c r="A694" s="1" t="s">
        <v>419</v>
      </c>
      <c r="B694" s="2" t="s">
        <v>35</v>
      </c>
      <c r="C694" s="1" t="s">
        <v>368</v>
      </c>
      <c r="D694" s="2" t="s">
        <v>333</v>
      </c>
      <c r="E694" s="2" t="s">
        <v>4</v>
      </c>
      <c r="F694" s="2" t="s">
        <v>7</v>
      </c>
      <c r="G694" s="1">
        <v>151.215596344087</v>
      </c>
    </row>
    <row r="695" spans="1:7" ht="13" hidden="1">
      <c r="A695" s="1" t="s">
        <v>336</v>
      </c>
      <c r="B695" s="2" t="s">
        <v>3</v>
      </c>
      <c r="C695" s="1" t="s">
        <v>336</v>
      </c>
      <c r="D695" s="2" t="s">
        <v>307</v>
      </c>
      <c r="E695" s="2" t="s">
        <v>4</v>
      </c>
      <c r="F695" s="2" t="s">
        <v>7</v>
      </c>
      <c r="G695" s="1">
        <v>199.611665427856</v>
      </c>
    </row>
    <row r="696" spans="1:7" ht="13" hidden="1">
      <c r="A696" s="1" t="s">
        <v>388</v>
      </c>
      <c r="B696" s="2" t="s">
        <v>4</v>
      </c>
      <c r="C696" s="1" t="s">
        <v>337</v>
      </c>
      <c r="D696" s="2" t="s">
        <v>307</v>
      </c>
      <c r="E696" s="2" t="s">
        <v>4</v>
      </c>
      <c r="F696" s="2" t="s">
        <v>7</v>
      </c>
      <c r="G696" s="1">
        <v>160.58867278551801</v>
      </c>
    </row>
    <row r="697" spans="1:7" ht="13" hidden="1">
      <c r="A697" s="1" t="s">
        <v>389</v>
      </c>
      <c r="B697" s="2" t="s">
        <v>5</v>
      </c>
      <c r="C697" s="1" t="s">
        <v>338</v>
      </c>
      <c r="D697" s="2" t="s">
        <v>307</v>
      </c>
      <c r="E697" s="2" t="s">
        <v>4</v>
      </c>
      <c r="F697" s="2" t="s">
        <v>7</v>
      </c>
      <c r="G697" s="1">
        <v>181.28737516357501</v>
      </c>
    </row>
    <row r="698" spans="1:7" ht="13" hidden="1">
      <c r="A698" s="1" t="s">
        <v>390</v>
      </c>
      <c r="B698" s="2" t="s">
        <v>6</v>
      </c>
      <c r="C698" s="1" t="s">
        <v>339</v>
      </c>
      <c r="D698" s="2" t="s">
        <v>307</v>
      </c>
      <c r="E698" s="2" t="s">
        <v>4</v>
      </c>
      <c r="F698" s="2" t="s">
        <v>7</v>
      </c>
      <c r="G698" s="1">
        <v>271.61979133990502</v>
      </c>
    </row>
    <row r="699" spans="1:7" ht="13">
      <c r="A699" s="1" t="s">
        <v>391</v>
      </c>
      <c r="B699" s="2" t="s">
        <v>7</v>
      </c>
      <c r="C699" s="1" t="s">
        <v>340</v>
      </c>
      <c r="D699" s="2" t="s">
        <v>307</v>
      </c>
      <c r="E699" s="2" t="s">
        <v>4</v>
      </c>
      <c r="F699" s="2" t="s">
        <v>7</v>
      </c>
      <c r="G699" s="1">
        <v>166.72944628377701</v>
      </c>
    </row>
    <row r="700" spans="1:7" ht="13" hidden="1">
      <c r="A700" s="1" t="s">
        <v>392</v>
      </c>
      <c r="B700" s="2" t="s">
        <v>8</v>
      </c>
      <c r="C700" s="1" t="s">
        <v>341</v>
      </c>
      <c r="D700" s="2" t="s">
        <v>307</v>
      </c>
      <c r="E700" s="2" t="s">
        <v>4</v>
      </c>
      <c r="F700" s="2" t="s">
        <v>7</v>
      </c>
      <c r="G700" s="1">
        <v>152.462218535147</v>
      </c>
    </row>
    <row r="701" spans="1:7" ht="13" hidden="1">
      <c r="A701" s="1" t="s">
        <v>393</v>
      </c>
      <c r="B701" s="2" t="s">
        <v>9</v>
      </c>
      <c r="C701" s="1" t="s">
        <v>342</v>
      </c>
      <c r="D701" s="2" t="s">
        <v>307</v>
      </c>
      <c r="E701" s="2" t="s">
        <v>4</v>
      </c>
      <c r="F701" s="2" t="s">
        <v>7</v>
      </c>
      <c r="G701" s="1">
        <v>227.87853050576899</v>
      </c>
    </row>
    <row r="702" spans="1:7" ht="13" hidden="1">
      <c r="A702" s="1" t="s">
        <v>394</v>
      </c>
      <c r="B702" s="2" t="s">
        <v>10</v>
      </c>
      <c r="C702" s="1" t="s">
        <v>343</v>
      </c>
      <c r="D702" s="2" t="s">
        <v>307</v>
      </c>
      <c r="E702" s="2" t="s">
        <v>4</v>
      </c>
      <c r="F702" s="2" t="s">
        <v>7</v>
      </c>
      <c r="G702" s="1">
        <v>73.913249131831193</v>
      </c>
    </row>
    <row r="703" spans="1:7" ht="13" hidden="1">
      <c r="A703" s="1" t="s">
        <v>395</v>
      </c>
      <c r="B703" s="2" t="s">
        <v>11</v>
      </c>
      <c r="C703" s="1" t="s">
        <v>344</v>
      </c>
      <c r="D703" s="2" t="s">
        <v>307</v>
      </c>
      <c r="E703" s="2" t="s">
        <v>4</v>
      </c>
      <c r="F703" s="2" t="s">
        <v>7</v>
      </c>
      <c r="G703" s="1">
        <v>123.795883420306</v>
      </c>
    </row>
    <row r="704" spans="1:7" ht="13" hidden="1">
      <c r="A704" s="1" t="s">
        <v>396</v>
      </c>
      <c r="B704" s="2" t="s">
        <v>12</v>
      </c>
      <c r="C704" s="1" t="s">
        <v>345</v>
      </c>
      <c r="D704" s="2" t="s">
        <v>307</v>
      </c>
      <c r="E704" s="2" t="s">
        <v>4</v>
      </c>
      <c r="F704" s="2" t="s">
        <v>7</v>
      </c>
      <c r="G704" s="1">
        <v>487.70376426612</v>
      </c>
    </row>
    <row r="705" spans="1:7" ht="13" hidden="1">
      <c r="A705" s="1" t="s">
        <v>397</v>
      </c>
      <c r="B705" s="2" t="s">
        <v>13</v>
      </c>
      <c r="C705" s="1" t="s">
        <v>346</v>
      </c>
      <c r="D705" s="2" t="s">
        <v>307</v>
      </c>
      <c r="E705" s="2" t="s">
        <v>4</v>
      </c>
      <c r="F705" s="2" t="s">
        <v>7</v>
      </c>
      <c r="G705" s="1">
        <v>122.867010580629</v>
      </c>
    </row>
    <row r="706" spans="1:7" ht="13" hidden="1">
      <c r="A706" s="1" t="s">
        <v>398</v>
      </c>
      <c r="B706" s="2" t="s">
        <v>14</v>
      </c>
      <c r="C706" s="1" t="s">
        <v>347</v>
      </c>
      <c r="D706" s="2" t="s">
        <v>307</v>
      </c>
      <c r="E706" s="2" t="s">
        <v>4</v>
      </c>
      <c r="F706" s="2" t="s">
        <v>7</v>
      </c>
      <c r="G706" s="1">
        <v>170.748892170636</v>
      </c>
    </row>
    <row r="707" spans="1:7" ht="13" hidden="1">
      <c r="A707" s="1" t="s">
        <v>399</v>
      </c>
      <c r="B707" s="2" t="s">
        <v>15</v>
      </c>
      <c r="C707" s="1" t="s">
        <v>348</v>
      </c>
      <c r="D707" s="2" t="s">
        <v>307</v>
      </c>
      <c r="E707" s="2" t="s">
        <v>4</v>
      </c>
      <c r="F707" s="2" t="s">
        <v>7</v>
      </c>
      <c r="G707" s="1">
        <v>188.33646135471801</v>
      </c>
    </row>
    <row r="708" spans="1:7" ht="13" hidden="1">
      <c r="A708" s="1" t="s">
        <v>400</v>
      </c>
      <c r="B708" s="2" t="s">
        <v>16</v>
      </c>
      <c r="C708" s="1" t="s">
        <v>349</v>
      </c>
      <c r="D708" s="2" t="s">
        <v>307</v>
      </c>
      <c r="E708" s="2" t="s">
        <v>4</v>
      </c>
      <c r="F708" s="2" t="s">
        <v>7</v>
      </c>
      <c r="G708" s="1">
        <v>202.93039348973301</v>
      </c>
    </row>
    <row r="709" spans="1:7" ht="13" hidden="1">
      <c r="A709" s="1" t="s">
        <v>401</v>
      </c>
      <c r="B709" s="2" t="s">
        <v>17</v>
      </c>
      <c r="C709" s="1" t="s">
        <v>350</v>
      </c>
      <c r="D709" s="2" t="s">
        <v>307</v>
      </c>
      <c r="E709" s="2" t="s">
        <v>4</v>
      </c>
      <c r="F709" s="2" t="s">
        <v>7</v>
      </c>
      <c r="G709" s="1">
        <v>214.018330836887</v>
      </c>
    </row>
    <row r="710" spans="1:7" ht="13" hidden="1">
      <c r="A710" s="1" t="s">
        <v>402</v>
      </c>
      <c r="B710" s="2" t="s">
        <v>18</v>
      </c>
      <c r="C710" s="1" t="s">
        <v>351</v>
      </c>
      <c r="D710" s="2" t="s">
        <v>307</v>
      </c>
      <c r="E710" s="2" t="s">
        <v>4</v>
      </c>
      <c r="F710" s="2" t="s">
        <v>7</v>
      </c>
      <c r="G710" s="1">
        <v>182.15766031218499</v>
      </c>
    </row>
    <row r="711" spans="1:7" ht="13" hidden="1">
      <c r="A711" s="1" t="s">
        <v>403</v>
      </c>
      <c r="B711" s="2" t="s">
        <v>19</v>
      </c>
      <c r="C711" s="1" t="s">
        <v>352</v>
      </c>
      <c r="D711" s="2" t="s">
        <v>307</v>
      </c>
      <c r="E711" s="2" t="s">
        <v>4</v>
      </c>
      <c r="F711" s="2" t="s">
        <v>7</v>
      </c>
      <c r="G711" s="1">
        <v>200.314257319246</v>
      </c>
    </row>
    <row r="712" spans="1:7" ht="13" hidden="1">
      <c r="A712" s="1" t="s">
        <v>404</v>
      </c>
      <c r="B712" s="2" t="s">
        <v>20</v>
      </c>
      <c r="C712" s="1" t="s">
        <v>353</v>
      </c>
      <c r="D712" s="2" t="s">
        <v>307</v>
      </c>
      <c r="E712" s="2" t="s">
        <v>4</v>
      </c>
      <c r="F712" s="2" t="s">
        <v>7</v>
      </c>
      <c r="G712" s="1">
        <v>302.92352349117402</v>
      </c>
    </row>
    <row r="713" spans="1:7" ht="13" hidden="1">
      <c r="A713" s="1" t="s">
        <v>405</v>
      </c>
      <c r="B713" s="2" t="s">
        <v>21</v>
      </c>
      <c r="C713" s="1" t="s">
        <v>354</v>
      </c>
      <c r="D713" s="2" t="s">
        <v>307</v>
      </c>
      <c r="E713" s="2" t="s">
        <v>4</v>
      </c>
      <c r="F713" s="2" t="s">
        <v>7</v>
      </c>
      <c r="G713" s="1">
        <v>194.54923005061099</v>
      </c>
    </row>
    <row r="714" spans="1:7" ht="13" hidden="1">
      <c r="A714" s="1" t="s">
        <v>406</v>
      </c>
      <c r="B714" s="2" t="s">
        <v>22</v>
      </c>
      <c r="C714" s="1" t="s">
        <v>355</v>
      </c>
      <c r="D714" s="2" t="s">
        <v>307</v>
      </c>
      <c r="E714" s="2" t="s">
        <v>4</v>
      </c>
      <c r="F714" s="2" t="s">
        <v>7</v>
      </c>
      <c r="G714" s="1">
        <v>212.046440241836</v>
      </c>
    </row>
    <row r="715" spans="1:7" ht="13" hidden="1">
      <c r="A715" s="1" t="s">
        <v>407</v>
      </c>
      <c r="B715" s="2" t="s">
        <v>23</v>
      </c>
      <c r="C715" s="1" t="s">
        <v>356</v>
      </c>
      <c r="D715" s="2" t="s">
        <v>307</v>
      </c>
      <c r="E715" s="2" t="s">
        <v>4</v>
      </c>
      <c r="F715" s="2" t="s">
        <v>7</v>
      </c>
      <c r="G715" s="1">
        <v>175.509029135654</v>
      </c>
    </row>
    <row r="716" spans="1:7" ht="13" hidden="1">
      <c r="A716" s="1" t="s">
        <v>408</v>
      </c>
      <c r="B716" s="2" t="s">
        <v>24</v>
      </c>
      <c r="C716" s="1" t="s">
        <v>357</v>
      </c>
      <c r="D716" s="2" t="s">
        <v>307</v>
      </c>
      <c r="E716" s="2" t="s">
        <v>4</v>
      </c>
      <c r="F716" s="2" t="s">
        <v>7</v>
      </c>
      <c r="G716" s="1">
        <v>207.944294983383</v>
      </c>
    </row>
    <row r="717" spans="1:7" ht="13" hidden="1">
      <c r="A717" s="1" t="s">
        <v>409</v>
      </c>
      <c r="B717" s="2" t="s">
        <v>25</v>
      </c>
      <c r="C717" s="1" t="s">
        <v>358</v>
      </c>
      <c r="D717" s="2" t="s">
        <v>307</v>
      </c>
      <c r="E717" s="2" t="s">
        <v>4</v>
      </c>
      <c r="F717" s="2" t="s">
        <v>7</v>
      </c>
      <c r="G717" s="1">
        <v>227.81143179419701</v>
      </c>
    </row>
    <row r="718" spans="1:7" ht="13" hidden="1">
      <c r="A718" s="1" t="s">
        <v>410</v>
      </c>
      <c r="B718" s="2" t="s">
        <v>26</v>
      </c>
      <c r="C718" s="1" t="s">
        <v>359</v>
      </c>
      <c r="D718" s="2" t="s">
        <v>307</v>
      </c>
      <c r="E718" s="2" t="s">
        <v>4</v>
      </c>
      <c r="F718" s="2" t="s">
        <v>7</v>
      </c>
      <c r="G718" s="1">
        <v>171.02777938793901</v>
      </c>
    </row>
    <row r="719" spans="1:7" ht="13" hidden="1">
      <c r="A719" s="1" t="s">
        <v>411</v>
      </c>
      <c r="B719" s="2" t="s">
        <v>27</v>
      </c>
      <c r="C719" s="1" t="s">
        <v>360</v>
      </c>
      <c r="D719" s="2" t="s">
        <v>307</v>
      </c>
      <c r="E719" s="2" t="s">
        <v>4</v>
      </c>
      <c r="F719" s="2" t="s">
        <v>7</v>
      </c>
      <c r="G719" s="1">
        <v>169.575386986193</v>
      </c>
    </row>
    <row r="720" spans="1:7" ht="13" hidden="1">
      <c r="A720" s="1" t="s">
        <v>412</v>
      </c>
      <c r="B720" s="2" t="s">
        <v>28</v>
      </c>
      <c r="C720" s="1" t="s">
        <v>361</v>
      </c>
      <c r="D720" s="2" t="s">
        <v>307</v>
      </c>
      <c r="E720" s="2" t="s">
        <v>4</v>
      </c>
      <c r="F720" s="2" t="s">
        <v>7</v>
      </c>
      <c r="G720" s="1">
        <v>189.28744745608901</v>
      </c>
    </row>
    <row r="721" spans="1:7" ht="13" hidden="1">
      <c r="A721" s="1" t="s">
        <v>413</v>
      </c>
      <c r="B721" s="2" t="s">
        <v>29</v>
      </c>
      <c r="C721" s="1" t="s">
        <v>362</v>
      </c>
      <c r="D721" s="2" t="s">
        <v>307</v>
      </c>
      <c r="E721" s="2" t="s">
        <v>4</v>
      </c>
      <c r="F721" s="2" t="s">
        <v>7</v>
      </c>
      <c r="G721" s="1">
        <v>177.69317019358701</v>
      </c>
    </row>
    <row r="722" spans="1:7" ht="13" hidden="1">
      <c r="A722" s="1" t="s">
        <v>414</v>
      </c>
      <c r="B722" s="2" t="s">
        <v>30</v>
      </c>
      <c r="C722" s="1" t="s">
        <v>363</v>
      </c>
      <c r="D722" s="2" t="s">
        <v>307</v>
      </c>
      <c r="E722" s="2" t="s">
        <v>4</v>
      </c>
      <c r="F722" s="2" t="s">
        <v>7</v>
      </c>
      <c r="G722" s="1">
        <v>135.45414647067099</v>
      </c>
    </row>
    <row r="723" spans="1:7" ht="13" hidden="1">
      <c r="A723" s="1" t="s">
        <v>415</v>
      </c>
      <c r="B723" s="2" t="s">
        <v>31</v>
      </c>
      <c r="C723" s="1" t="s">
        <v>364</v>
      </c>
      <c r="D723" s="2" t="s">
        <v>307</v>
      </c>
      <c r="E723" s="2" t="s">
        <v>4</v>
      </c>
      <c r="F723" s="2" t="s">
        <v>7</v>
      </c>
      <c r="G723" s="1">
        <v>148.775135645109</v>
      </c>
    </row>
    <row r="724" spans="1:7" ht="13" hidden="1">
      <c r="A724" s="1" t="s">
        <v>416</v>
      </c>
      <c r="B724" s="2" t="s">
        <v>32</v>
      </c>
      <c r="C724" s="1" t="s">
        <v>365</v>
      </c>
      <c r="D724" s="2" t="s">
        <v>307</v>
      </c>
      <c r="E724" s="2" t="s">
        <v>4</v>
      </c>
      <c r="F724" s="2" t="s">
        <v>7</v>
      </c>
      <c r="G724" s="1">
        <v>162.774208610388</v>
      </c>
    </row>
    <row r="725" spans="1:7" ht="13" hidden="1">
      <c r="A725" s="1" t="s">
        <v>417</v>
      </c>
      <c r="B725" s="2" t="s">
        <v>33</v>
      </c>
      <c r="C725" s="1" t="s">
        <v>366</v>
      </c>
      <c r="D725" s="2" t="s">
        <v>307</v>
      </c>
      <c r="E725" s="2" t="s">
        <v>4</v>
      </c>
      <c r="F725" s="2" t="s">
        <v>7</v>
      </c>
      <c r="G725" s="1">
        <v>155.366852347199</v>
      </c>
    </row>
    <row r="726" spans="1:7" ht="13" hidden="1">
      <c r="A726" s="1" t="s">
        <v>418</v>
      </c>
      <c r="B726" s="2" t="s">
        <v>34</v>
      </c>
      <c r="C726" s="1" t="s">
        <v>367</v>
      </c>
      <c r="D726" s="2" t="s">
        <v>307</v>
      </c>
      <c r="E726" s="2" t="s">
        <v>4</v>
      </c>
      <c r="F726" s="2" t="s">
        <v>7</v>
      </c>
      <c r="G726" s="1">
        <v>199.02446755122</v>
      </c>
    </row>
    <row r="727" spans="1:7" ht="13" hidden="1">
      <c r="A727" s="1" t="s">
        <v>419</v>
      </c>
      <c r="B727" s="2" t="s">
        <v>35</v>
      </c>
      <c r="C727" s="1" t="s">
        <v>368</v>
      </c>
      <c r="D727" s="2" t="s">
        <v>307</v>
      </c>
      <c r="E727" s="2" t="s">
        <v>4</v>
      </c>
      <c r="F727" s="2" t="s">
        <v>7</v>
      </c>
      <c r="G727" s="1">
        <v>131.084406517144</v>
      </c>
    </row>
  </sheetData>
  <autoFilter ref="A1:G727" xr:uid="{00000000-0009-0000-0000-000005000000}">
    <filterColumn colId="2">
      <filters>
        <filter val="CAMP"/>
      </filters>
    </filterColumn>
  </autoFilter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outlinePr summaryBelow="0" summaryRight="0"/>
  </sheetPr>
  <dimension ref="A1:F133"/>
  <sheetViews>
    <sheetView workbookViewId="0"/>
  </sheetViews>
  <sheetFormatPr baseColWidth="10" defaultColWidth="12.6640625" defaultRowHeight="15.75" customHeight="1"/>
  <sheetData>
    <row r="1" spans="1:6">
      <c r="A1" s="19" t="s">
        <v>1</v>
      </c>
      <c r="B1" s="19" t="s">
        <v>334</v>
      </c>
      <c r="C1" s="19" t="s">
        <v>0</v>
      </c>
      <c r="D1" s="19" t="s">
        <v>37</v>
      </c>
      <c r="E1" s="19" t="s">
        <v>39</v>
      </c>
      <c r="F1" s="19" t="s">
        <v>335</v>
      </c>
    </row>
    <row r="2" spans="1:6">
      <c r="A2" s="20" t="s">
        <v>3</v>
      </c>
      <c r="B2" s="19" t="s">
        <v>336</v>
      </c>
      <c r="C2" s="7">
        <v>2010</v>
      </c>
      <c r="D2" s="9" t="s">
        <v>4</v>
      </c>
      <c r="E2" s="9" t="s">
        <v>8</v>
      </c>
      <c r="F2" s="7">
        <v>70.634330000000006</v>
      </c>
    </row>
    <row r="3" spans="1:6">
      <c r="A3" s="20" t="s">
        <v>4</v>
      </c>
      <c r="B3" s="19" t="s">
        <v>337</v>
      </c>
      <c r="C3" s="7">
        <v>2010</v>
      </c>
      <c r="D3" s="9" t="s">
        <v>4</v>
      </c>
      <c r="E3" s="9" t="s">
        <v>8</v>
      </c>
      <c r="F3" s="23">
        <v>93.427500600000002</v>
      </c>
    </row>
    <row r="4" spans="1:6">
      <c r="A4" s="19" t="s">
        <v>5</v>
      </c>
      <c r="B4" s="19" t="s">
        <v>338</v>
      </c>
      <c r="C4" s="7">
        <v>2010</v>
      </c>
      <c r="D4" s="9" t="s">
        <v>4</v>
      </c>
      <c r="E4" s="9" t="s">
        <v>8</v>
      </c>
      <c r="F4" s="23">
        <v>86.780072799999999</v>
      </c>
    </row>
    <row r="5" spans="1:6">
      <c r="A5" s="19" t="s">
        <v>6</v>
      </c>
      <c r="B5" s="19" t="s">
        <v>339</v>
      </c>
      <c r="C5" s="7">
        <v>2010</v>
      </c>
      <c r="D5" s="9" t="s">
        <v>4</v>
      </c>
      <c r="E5" s="9" t="s">
        <v>8</v>
      </c>
      <c r="F5" s="23">
        <v>77.837194800000006</v>
      </c>
    </row>
    <row r="6" spans="1:6">
      <c r="A6" s="19" t="s">
        <v>7</v>
      </c>
      <c r="B6" s="19" t="s">
        <v>340</v>
      </c>
      <c r="C6" s="7">
        <v>2010</v>
      </c>
      <c r="D6" s="9" t="s">
        <v>4</v>
      </c>
      <c r="E6" s="9" t="s">
        <v>8</v>
      </c>
      <c r="F6" s="23">
        <v>55.780835500000002</v>
      </c>
    </row>
    <row r="7" spans="1:6">
      <c r="A7" s="19" t="s">
        <v>8</v>
      </c>
      <c r="B7" s="19" t="s">
        <v>341</v>
      </c>
      <c r="C7" s="7">
        <v>2010</v>
      </c>
      <c r="D7" s="9" t="s">
        <v>4</v>
      </c>
      <c r="E7" s="9" t="s">
        <v>8</v>
      </c>
      <c r="F7" s="23">
        <v>86.355510600000002</v>
      </c>
    </row>
    <row r="8" spans="1:6">
      <c r="A8" s="19" t="s">
        <v>9</v>
      </c>
      <c r="B8" s="19" t="s">
        <v>342</v>
      </c>
      <c r="C8" s="7">
        <v>2010</v>
      </c>
      <c r="D8" s="9" t="s">
        <v>4</v>
      </c>
      <c r="E8" s="9" t="s">
        <v>8</v>
      </c>
      <c r="F8" s="23">
        <v>85.921366199999994</v>
      </c>
    </row>
    <row r="9" spans="1:6">
      <c r="A9" s="19" t="s">
        <v>10</v>
      </c>
      <c r="B9" s="19" t="s">
        <v>343</v>
      </c>
      <c r="C9" s="7">
        <v>2010</v>
      </c>
      <c r="D9" s="9" t="s">
        <v>4</v>
      </c>
      <c r="E9" s="9" t="s">
        <v>8</v>
      </c>
      <c r="F9" s="23">
        <v>42.906905100000003</v>
      </c>
    </row>
    <row r="10" spans="1:6">
      <c r="A10" s="19" t="s">
        <v>11</v>
      </c>
      <c r="B10" s="19" t="s">
        <v>344</v>
      </c>
      <c r="C10" s="7">
        <v>2010</v>
      </c>
      <c r="D10" s="9" t="s">
        <v>4</v>
      </c>
      <c r="E10" s="9" t="s">
        <v>8</v>
      </c>
      <c r="F10" s="23">
        <v>88.583932200000007</v>
      </c>
    </row>
    <row r="11" spans="1:6">
      <c r="A11" s="19" t="s">
        <v>12</v>
      </c>
      <c r="B11" s="19" t="s">
        <v>345</v>
      </c>
      <c r="C11" s="7">
        <v>2010</v>
      </c>
      <c r="D11" s="9" t="s">
        <v>4</v>
      </c>
      <c r="E11" s="9" t="s">
        <v>8</v>
      </c>
      <c r="F11" s="23">
        <v>86.815682800000005</v>
      </c>
    </row>
    <row r="12" spans="1:6">
      <c r="A12" s="19" t="s">
        <v>13</v>
      </c>
      <c r="B12" s="19" t="s">
        <v>346</v>
      </c>
      <c r="C12" s="7">
        <v>2010</v>
      </c>
      <c r="D12" s="9" t="s">
        <v>4</v>
      </c>
      <c r="E12" s="9" t="s">
        <v>8</v>
      </c>
      <c r="F12" s="23">
        <v>79.064879099999999</v>
      </c>
    </row>
    <row r="13" spans="1:6">
      <c r="A13" s="19" t="s">
        <v>14</v>
      </c>
      <c r="B13" s="19" t="s">
        <v>347</v>
      </c>
      <c r="C13" s="7">
        <v>2010</v>
      </c>
      <c r="D13" s="9" t="s">
        <v>4</v>
      </c>
      <c r="E13" s="9" t="s">
        <v>8</v>
      </c>
      <c r="F13" s="23">
        <v>77.003557099999995</v>
      </c>
    </row>
    <row r="14" spans="1:6">
      <c r="A14" s="19" t="s">
        <v>15</v>
      </c>
      <c r="B14" s="19" t="s">
        <v>348</v>
      </c>
      <c r="C14" s="7">
        <v>2010</v>
      </c>
      <c r="D14" s="9" t="s">
        <v>4</v>
      </c>
      <c r="E14" s="9" t="s">
        <v>8</v>
      </c>
      <c r="F14" s="23">
        <v>42.416428799999998</v>
      </c>
    </row>
    <row r="15" spans="1:6">
      <c r="A15" s="19" t="s">
        <v>16</v>
      </c>
      <c r="B15" s="19" t="s">
        <v>349</v>
      </c>
      <c r="C15" s="7">
        <v>2010</v>
      </c>
      <c r="D15" s="9" t="s">
        <v>4</v>
      </c>
      <c r="E15" s="9" t="s">
        <v>8</v>
      </c>
      <c r="F15" s="23">
        <v>54.339748700000001</v>
      </c>
    </row>
    <row r="16" spans="1:6">
      <c r="A16" s="19" t="s">
        <v>17</v>
      </c>
      <c r="B16" s="19" t="s">
        <v>350</v>
      </c>
      <c r="C16" s="7">
        <v>2010</v>
      </c>
      <c r="D16" s="9" t="s">
        <v>4</v>
      </c>
      <c r="E16" s="9" t="s">
        <v>8</v>
      </c>
      <c r="F16" s="23">
        <v>89.666184799999996</v>
      </c>
    </row>
    <row r="17" spans="1:6">
      <c r="A17" s="19" t="s">
        <v>18</v>
      </c>
      <c r="B17" s="19" t="s">
        <v>351</v>
      </c>
      <c r="C17" s="7">
        <v>2010</v>
      </c>
      <c r="D17" s="9" t="s">
        <v>4</v>
      </c>
      <c r="E17" s="9" t="s">
        <v>8</v>
      </c>
      <c r="F17" s="23">
        <v>69.212997000000001</v>
      </c>
    </row>
    <row r="18" spans="1:6">
      <c r="A18" s="19" t="s">
        <v>19</v>
      </c>
      <c r="B18" s="19" t="s">
        <v>352</v>
      </c>
      <c r="C18" s="7">
        <v>2010</v>
      </c>
      <c r="D18" s="9" t="s">
        <v>4</v>
      </c>
      <c r="E18" s="9" t="s">
        <v>8</v>
      </c>
      <c r="F18" s="23">
        <v>73.669199000000006</v>
      </c>
    </row>
    <row r="19" spans="1:6">
      <c r="A19" s="19" t="s">
        <v>20</v>
      </c>
      <c r="B19" s="19" t="s">
        <v>353</v>
      </c>
      <c r="C19" s="7">
        <v>2010</v>
      </c>
      <c r="D19" s="9" t="s">
        <v>4</v>
      </c>
      <c r="E19" s="9" t="s">
        <v>8</v>
      </c>
      <c r="F19" s="23">
        <v>59.730324600000003</v>
      </c>
    </row>
    <row r="20" spans="1:6">
      <c r="A20" s="19" t="s">
        <v>21</v>
      </c>
      <c r="B20" s="19" t="s">
        <v>354</v>
      </c>
      <c r="C20" s="7">
        <v>2010</v>
      </c>
      <c r="D20" s="9" t="s">
        <v>4</v>
      </c>
      <c r="E20" s="9" t="s">
        <v>8</v>
      </c>
      <c r="F20" s="23">
        <v>69.647840000000002</v>
      </c>
    </row>
    <row r="21" spans="1:6">
      <c r="A21" s="19" t="s">
        <v>22</v>
      </c>
      <c r="B21" s="19" t="s">
        <v>355</v>
      </c>
      <c r="C21" s="7">
        <v>2010</v>
      </c>
      <c r="D21" s="9" t="s">
        <v>4</v>
      </c>
      <c r="E21" s="9" t="s">
        <v>8</v>
      </c>
      <c r="F21" s="23">
        <v>90.299756099999996</v>
      </c>
    </row>
    <row r="22" spans="1:6">
      <c r="A22" s="19" t="s">
        <v>23</v>
      </c>
      <c r="B22" s="19" t="s">
        <v>356</v>
      </c>
      <c r="C22" s="7">
        <v>2010</v>
      </c>
      <c r="D22" s="9" t="s">
        <v>4</v>
      </c>
      <c r="E22" s="9" t="s">
        <v>8</v>
      </c>
      <c r="F22" s="23">
        <v>34.048055300000001</v>
      </c>
    </row>
    <row r="23" spans="1:6">
      <c r="A23" s="19" t="s">
        <v>24</v>
      </c>
      <c r="B23" s="19" t="s">
        <v>357</v>
      </c>
      <c r="C23" s="7">
        <v>2010</v>
      </c>
      <c r="D23" s="9" t="s">
        <v>4</v>
      </c>
      <c r="E23" s="9" t="s">
        <v>8</v>
      </c>
      <c r="F23" s="23">
        <v>52.150693500000003</v>
      </c>
    </row>
    <row r="24" spans="1:6">
      <c r="A24" s="19" t="s">
        <v>25</v>
      </c>
      <c r="B24" s="19" t="s">
        <v>358</v>
      </c>
      <c r="C24" s="7">
        <v>2010</v>
      </c>
      <c r="D24" s="9" t="s">
        <v>4</v>
      </c>
      <c r="E24" s="9" t="s">
        <v>8</v>
      </c>
      <c r="F24" s="23">
        <v>77.233675700000006</v>
      </c>
    </row>
    <row r="25" spans="1:6">
      <c r="A25" s="19" t="s">
        <v>26</v>
      </c>
      <c r="B25" s="19" t="s">
        <v>359</v>
      </c>
      <c r="C25" s="7">
        <v>2010</v>
      </c>
      <c r="D25" s="9" t="s">
        <v>4</v>
      </c>
      <c r="E25" s="9" t="s">
        <v>8</v>
      </c>
      <c r="F25" s="23">
        <v>72.0186767</v>
      </c>
    </row>
    <row r="26" spans="1:6">
      <c r="A26" s="19" t="s">
        <v>27</v>
      </c>
      <c r="B26" s="19" t="s">
        <v>360</v>
      </c>
      <c r="C26" s="7">
        <v>2010</v>
      </c>
      <c r="D26" s="9" t="s">
        <v>4</v>
      </c>
      <c r="E26" s="9" t="s">
        <v>8</v>
      </c>
      <c r="F26" s="23">
        <v>64.719643700000006</v>
      </c>
    </row>
    <row r="27" spans="1:6">
      <c r="A27" s="19" t="s">
        <v>28</v>
      </c>
      <c r="B27" s="19" t="s">
        <v>361</v>
      </c>
      <c r="C27" s="7">
        <v>2010</v>
      </c>
      <c r="D27" s="9" t="s">
        <v>4</v>
      </c>
      <c r="E27" s="9" t="s">
        <v>8</v>
      </c>
      <c r="F27" s="23">
        <v>76.8853455</v>
      </c>
    </row>
    <row r="28" spans="1:6">
      <c r="A28" s="19" t="s">
        <v>29</v>
      </c>
      <c r="B28" s="19" t="s">
        <v>362</v>
      </c>
      <c r="C28" s="7">
        <v>2010</v>
      </c>
      <c r="D28" s="9" t="s">
        <v>4</v>
      </c>
      <c r="E28" s="9" t="s">
        <v>8</v>
      </c>
      <c r="F28" s="23">
        <v>82.523071700000003</v>
      </c>
    </row>
    <row r="29" spans="1:6">
      <c r="A29" s="19" t="s">
        <v>30</v>
      </c>
      <c r="B29" s="19" t="s">
        <v>363</v>
      </c>
      <c r="C29" s="7">
        <v>2010</v>
      </c>
      <c r="D29" s="9" t="s">
        <v>4</v>
      </c>
      <c r="E29" s="9" t="s">
        <v>8</v>
      </c>
      <c r="F29" s="23">
        <v>54.584449399999997</v>
      </c>
    </row>
    <row r="30" spans="1:6">
      <c r="A30" s="19" t="s">
        <v>31</v>
      </c>
      <c r="B30" s="19" t="s">
        <v>364</v>
      </c>
      <c r="C30" s="7">
        <v>2010</v>
      </c>
      <c r="D30" s="9" t="s">
        <v>4</v>
      </c>
      <c r="E30" s="9" t="s">
        <v>8</v>
      </c>
      <c r="F30" s="23">
        <v>79.330427299999997</v>
      </c>
    </row>
    <row r="31" spans="1:6">
      <c r="A31" s="19" t="s">
        <v>32</v>
      </c>
      <c r="B31" s="19" t="s">
        <v>365</v>
      </c>
      <c r="C31" s="7">
        <v>2010</v>
      </c>
      <c r="D31" s="9" t="s">
        <v>4</v>
      </c>
      <c r="E31" s="9" t="s">
        <v>8</v>
      </c>
      <c r="F31" s="23">
        <v>67.466251700000001</v>
      </c>
    </row>
    <row r="32" spans="1:6">
      <c r="A32" s="19" t="s">
        <v>33</v>
      </c>
      <c r="B32" s="19" t="s">
        <v>366</v>
      </c>
      <c r="C32" s="7">
        <v>2010</v>
      </c>
      <c r="D32" s="9" t="s">
        <v>4</v>
      </c>
      <c r="E32" s="9" t="s">
        <v>8</v>
      </c>
      <c r="F32" s="23">
        <v>50.171190799999998</v>
      </c>
    </row>
    <row r="33" spans="1:6">
      <c r="A33" s="19" t="s">
        <v>34</v>
      </c>
      <c r="B33" s="19" t="s">
        <v>367</v>
      </c>
      <c r="C33" s="7">
        <v>2010</v>
      </c>
      <c r="D33" s="9" t="s">
        <v>4</v>
      </c>
      <c r="E33" s="9" t="s">
        <v>8</v>
      </c>
      <c r="F33" s="23">
        <v>66.260075700000002</v>
      </c>
    </row>
    <row r="34" spans="1:6">
      <c r="A34" s="19" t="s">
        <v>35</v>
      </c>
      <c r="B34" s="19" t="s">
        <v>368</v>
      </c>
      <c r="C34" s="7">
        <v>2010</v>
      </c>
      <c r="D34" s="9" t="s">
        <v>4</v>
      </c>
      <c r="E34" s="9" t="s">
        <v>8</v>
      </c>
      <c r="F34" s="23">
        <v>81.106195999999997</v>
      </c>
    </row>
    <row r="35" spans="1:6">
      <c r="A35" s="20" t="s">
        <v>3</v>
      </c>
      <c r="B35" s="19" t="s">
        <v>336</v>
      </c>
      <c r="C35" s="7">
        <v>2016</v>
      </c>
      <c r="D35" s="9" t="s">
        <v>4</v>
      </c>
      <c r="E35" s="9" t="s">
        <v>8</v>
      </c>
      <c r="F35" s="23">
        <v>71.122715200000002</v>
      </c>
    </row>
    <row r="36" spans="1:6">
      <c r="A36" s="20" t="s">
        <v>4</v>
      </c>
      <c r="B36" s="19" t="s">
        <v>337</v>
      </c>
      <c r="C36" s="7">
        <v>2016</v>
      </c>
      <c r="D36" s="9" t="s">
        <v>4</v>
      </c>
      <c r="E36" s="9" t="s">
        <v>8</v>
      </c>
      <c r="F36" s="23">
        <v>94.521324800000002</v>
      </c>
    </row>
    <row r="37" spans="1:6">
      <c r="A37" s="19" t="s">
        <v>5</v>
      </c>
      <c r="B37" s="19" t="s">
        <v>338</v>
      </c>
      <c r="C37" s="7">
        <v>2016</v>
      </c>
      <c r="D37" s="9" t="s">
        <v>4</v>
      </c>
      <c r="E37" s="9" t="s">
        <v>8</v>
      </c>
      <c r="F37" s="23">
        <v>90.568906299999995</v>
      </c>
    </row>
    <row r="38" spans="1:6">
      <c r="A38" s="19" t="s">
        <v>6</v>
      </c>
      <c r="B38" s="19" t="s">
        <v>339</v>
      </c>
      <c r="C38" s="7">
        <v>2016</v>
      </c>
      <c r="D38" s="9" t="s">
        <v>4</v>
      </c>
      <c r="E38" s="9" t="s">
        <v>8</v>
      </c>
      <c r="F38" s="23">
        <v>80.715291300000004</v>
      </c>
    </row>
    <row r="39" spans="1:6">
      <c r="A39" s="19" t="s">
        <v>7</v>
      </c>
      <c r="B39" s="19" t="s">
        <v>340</v>
      </c>
      <c r="C39" s="7">
        <v>2016</v>
      </c>
      <c r="D39" s="9" t="s">
        <v>4</v>
      </c>
      <c r="E39" s="9" t="s">
        <v>8</v>
      </c>
      <c r="F39" s="23">
        <v>63.977230900000002</v>
      </c>
    </row>
    <row r="40" spans="1:6">
      <c r="A40" s="19" t="s">
        <v>8</v>
      </c>
      <c r="B40" s="19" t="s">
        <v>341</v>
      </c>
      <c r="C40" s="7">
        <v>2016</v>
      </c>
      <c r="D40" s="9" t="s">
        <v>4</v>
      </c>
      <c r="E40" s="9" t="s">
        <v>8</v>
      </c>
      <c r="F40" s="23">
        <v>90.160076099999998</v>
      </c>
    </row>
    <row r="41" spans="1:6">
      <c r="A41" s="19" t="s">
        <v>9</v>
      </c>
      <c r="B41" s="19" t="s">
        <v>342</v>
      </c>
      <c r="C41" s="7">
        <v>2016</v>
      </c>
      <c r="D41" s="9" t="s">
        <v>4</v>
      </c>
      <c r="E41" s="9" t="s">
        <v>8</v>
      </c>
      <c r="F41" s="23">
        <v>88.7244733</v>
      </c>
    </row>
    <row r="42" spans="1:6">
      <c r="A42" s="19" t="s">
        <v>10</v>
      </c>
      <c r="B42" s="19" t="s">
        <v>343</v>
      </c>
      <c r="C42" s="7">
        <v>2016</v>
      </c>
      <c r="D42" s="9" t="s">
        <v>4</v>
      </c>
      <c r="E42" s="9" t="s">
        <v>8</v>
      </c>
      <c r="F42" s="23">
        <v>29.5039564</v>
      </c>
    </row>
    <row r="43" spans="1:6">
      <c r="A43" s="19" t="s">
        <v>11</v>
      </c>
      <c r="B43" s="19" t="s">
        <v>344</v>
      </c>
      <c r="C43" s="7">
        <v>2016</v>
      </c>
      <c r="D43" s="9" t="s">
        <v>4</v>
      </c>
      <c r="E43" s="9" t="s">
        <v>8</v>
      </c>
      <c r="F43" s="23">
        <v>90.446346500000004</v>
      </c>
    </row>
    <row r="44" spans="1:6">
      <c r="A44" s="19" t="s">
        <v>12</v>
      </c>
      <c r="B44" s="19" t="s">
        <v>345</v>
      </c>
      <c r="C44" s="7">
        <v>2016</v>
      </c>
      <c r="D44" s="9" t="s">
        <v>4</v>
      </c>
      <c r="E44" s="9" t="s">
        <v>8</v>
      </c>
      <c r="F44" s="23">
        <v>86.711647400000004</v>
      </c>
    </row>
    <row r="45" spans="1:6">
      <c r="A45" s="19" t="s">
        <v>13</v>
      </c>
      <c r="B45" s="19" t="s">
        <v>346</v>
      </c>
      <c r="C45" s="7">
        <v>2016</v>
      </c>
      <c r="D45" s="9" t="s">
        <v>4</v>
      </c>
      <c r="E45" s="9" t="s">
        <v>8</v>
      </c>
      <c r="F45" s="23">
        <v>81.495611299999993</v>
      </c>
    </row>
    <row r="46" spans="1:6">
      <c r="A46" s="19" t="s">
        <v>14</v>
      </c>
      <c r="B46" s="19" t="s">
        <v>347</v>
      </c>
      <c r="C46" s="7">
        <v>2016</v>
      </c>
      <c r="D46" s="9" t="s">
        <v>4</v>
      </c>
      <c r="E46" s="9" t="s">
        <v>8</v>
      </c>
      <c r="F46" s="23">
        <v>80.766532499999997</v>
      </c>
    </row>
    <row r="47" spans="1:6">
      <c r="A47" s="19" t="s">
        <v>15</v>
      </c>
      <c r="B47" s="19" t="s">
        <v>348</v>
      </c>
      <c r="C47" s="7">
        <v>2016</v>
      </c>
      <c r="D47" s="9" t="s">
        <v>4</v>
      </c>
      <c r="E47" s="9" t="s">
        <v>8</v>
      </c>
      <c r="F47" s="23">
        <v>34.310697699999999</v>
      </c>
    </row>
    <row r="48" spans="1:6">
      <c r="A48" s="19" t="s">
        <v>16</v>
      </c>
      <c r="B48" s="19" t="s">
        <v>349</v>
      </c>
      <c r="C48" s="7">
        <v>2016</v>
      </c>
      <c r="D48" s="9" t="s">
        <v>4</v>
      </c>
      <c r="E48" s="9" t="s">
        <v>8</v>
      </c>
      <c r="F48" s="23">
        <v>64.817949499999997</v>
      </c>
    </row>
    <row r="49" spans="1:6">
      <c r="A49" s="19" t="s">
        <v>17</v>
      </c>
      <c r="B49" s="19" t="s">
        <v>350</v>
      </c>
      <c r="C49" s="7">
        <v>2016</v>
      </c>
      <c r="D49" s="9" t="s">
        <v>4</v>
      </c>
      <c r="E49" s="9" t="s">
        <v>8</v>
      </c>
      <c r="F49" s="23">
        <v>94.155696199999994</v>
      </c>
    </row>
    <row r="50" spans="1:6">
      <c r="A50" s="19" t="s">
        <v>18</v>
      </c>
      <c r="B50" s="19" t="s">
        <v>351</v>
      </c>
      <c r="C50" s="7">
        <v>2016</v>
      </c>
      <c r="D50" s="9" t="s">
        <v>4</v>
      </c>
      <c r="E50" s="9" t="s">
        <v>8</v>
      </c>
      <c r="F50" s="23">
        <v>63.375676400000003</v>
      </c>
    </row>
    <row r="51" spans="1:6">
      <c r="A51" s="19" t="s">
        <v>19</v>
      </c>
      <c r="B51" s="19" t="s">
        <v>352</v>
      </c>
      <c r="C51" s="7">
        <v>2016</v>
      </c>
      <c r="D51" s="9" t="s">
        <v>4</v>
      </c>
      <c r="E51" s="9" t="s">
        <v>8</v>
      </c>
      <c r="F51" s="23">
        <v>67.581403300000005</v>
      </c>
    </row>
    <row r="52" spans="1:6">
      <c r="A52" s="19" t="s">
        <v>20</v>
      </c>
      <c r="B52" s="19" t="s">
        <v>353</v>
      </c>
      <c r="C52" s="7">
        <v>2016</v>
      </c>
      <c r="D52" s="9" t="s">
        <v>4</v>
      </c>
      <c r="E52" s="9" t="s">
        <v>8</v>
      </c>
      <c r="F52" s="23">
        <v>63.189067600000001</v>
      </c>
    </row>
    <row r="53" spans="1:6">
      <c r="A53" s="19" t="s">
        <v>21</v>
      </c>
      <c r="B53" s="19" t="s">
        <v>354</v>
      </c>
      <c r="C53" s="7">
        <v>2016</v>
      </c>
      <c r="D53" s="9" t="s">
        <v>4</v>
      </c>
      <c r="E53" s="9" t="s">
        <v>8</v>
      </c>
      <c r="F53" s="23">
        <v>70.826463899999993</v>
      </c>
    </row>
    <row r="54" spans="1:6">
      <c r="A54" s="19" t="s">
        <v>22</v>
      </c>
      <c r="B54" s="19" t="s">
        <v>355</v>
      </c>
      <c r="C54" s="7">
        <v>2016</v>
      </c>
      <c r="D54" s="9" t="s">
        <v>4</v>
      </c>
      <c r="E54" s="9" t="s">
        <v>8</v>
      </c>
      <c r="F54" s="23">
        <v>95.948831100000007</v>
      </c>
    </row>
    <row r="55" spans="1:6">
      <c r="A55" s="19" t="s">
        <v>23</v>
      </c>
      <c r="B55" s="19" t="s">
        <v>356</v>
      </c>
      <c r="C55" s="7">
        <v>2016</v>
      </c>
      <c r="D55" s="9" t="s">
        <v>4</v>
      </c>
      <c r="E55" s="9" t="s">
        <v>8</v>
      </c>
      <c r="F55" s="23">
        <v>26.6575773</v>
      </c>
    </row>
    <row r="56" spans="1:6">
      <c r="A56" s="19" t="s">
        <v>24</v>
      </c>
      <c r="B56" s="19" t="s">
        <v>357</v>
      </c>
      <c r="C56" s="7">
        <v>2016</v>
      </c>
      <c r="D56" s="9" t="s">
        <v>4</v>
      </c>
      <c r="E56" s="9" t="s">
        <v>8</v>
      </c>
      <c r="F56" s="23">
        <v>54.993574799999998</v>
      </c>
    </row>
    <row r="57" spans="1:6">
      <c r="A57" s="19" t="s">
        <v>25</v>
      </c>
      <c r="B57" s="19" t="s">
        <v>358</v>
      </c>
      <c r="C57" s="7">
        <v>2016</v>
      </c>
      <c r="D57" s="9" t="s">
        <v>4</v>
      </c>
      <c r="E57" s="9" t="s">
        <v>8</v>
      </c>
      <c r="F57" s="23">
        <v>75.447102400000006</v>
      </c>
    </row>
    <row r="58" spans="1:6">
      <c r="A58" s="19" t="s">
        <v>26</v>
      </c>
      <c r="B58" s="19" t="s">
        <v>359</v>
      </c>
      <c r="C58" s="7">
        <v>2016</v>
      </c>
      <c r="D58" s="9" t="s">
        <v>4</v>
      </c>
      <c r="E58" s="9" t="s">
        <v>8</v>
      </c>
      <c r="F58" s="23">
        <v>82.219801799999999</v>
      </c>
    </row>
    <row r="59" spans="1:6">
      <c r="A59" s="19" t="s">
        <v>27</v>
      </c>
      <c r="B59" s="19" t="s">
        <v>360</v>
      </c>
      <c r="C59" s="7">
        <v>2016</v>
      </c>
      <c r="D59" s="9" t="s">
        <v>4</v>
      </c>
      <c r="E59" s="9" t="s">
        <v>8</v>
      </c>
      <c r="F59" s="23">
        <v>68.739939000000007</v>
      </c>
    </row>
    <row r="60" spans="1:6">
      <c r="A60" s="19" t="s">
        <v>28</v>
      </c>
      <c r="B60" s="19" t="s">
        <v>361</v>
      </c>
      <c r="C60" s="7">
        <v>2016</v>
      </c>
      <c r="D60" s="9" t="s">
        <v>4</v>
      </c>
      <c r="E60" s="9" t="s">
        <v>8</v>
      </c>
      <c r="F60" s="23">
        <v>83.972615399999995</v>
      </c>
    </row>
    <row r="61" spans="1:6">
      <c r="A61" s="19" t="s">
        <v>29</v>
      </c>
      <c r="B61" s="19" t="s">
        <v>362</v>
      </c>
      <c r="C61" s="7">
        <v>2016</v>
      </c>
      <c r="D61" s="9" t="s">
        <v>4</v>
      </c>
      <c r="E61" s="9" t="s">
        <v>8</v>
      </c>
      <c r="F61" s="23">
        <v>86.558191899999997</v>
      </c>
    </row>
    <row r="62" spans="1:6">
      <c r="A62" s="19" t="s">
        <v>30</v>
      </c>
      <c r="B62" s="19" t="s">
        <v>363</v>
      </c>
      <c r="C62" s="7">
        <v>2016</v>
      </c>
      <c r="D62" s="9" t="s">
        <v>4</v>
      </c>
      <c r="E62" s="9" t="s">
        <v>8</v>
      </c>
      <c r="F62" s="23">
        <v>61.430488599999997</v>
      </c>
    </row>
    <row r="63" spans="1:6">
      <c r="A63" s="19" t="s">
        <v>31</v>
      </c>
      <c r="B63" s="19" t="s">
        <v>364</v>
      </c>
      <c r="C63" s="7">
        <v>2016</v>
      </c>
      <c r="D63" s="9" t="s">
        <v>4</v>
      </c>
      <c r="E63" s="9" t="s">
        <v>8</v>
      </c>
      <c r="F63" s="23">
        <v>83.6864755</v>
      </c>
    </row>
    <row r="64" spans="1:6">
      <c r="A64" s="19" t="s">
        <v>32</v>
      </c>
      <c r="B64" s="19" t="s">
        <v>365</v>
      </c>
      <c r="C64" s="7">
        <v>2016</v>
      </c>
      <c r="D64" s="9" t="s">
        <v>4</v>
      </c>
      <c r="E64" s="9" t="s">
        <v>8</v>
      </c>
      <c r="F64" s="23">
        <v>60.7553974</v>
      </c>
    </row>
    <row r="65" spans="1:6">
      <c r="A65" s="19" t="s">
        <v>33</v>
      </c>
      <c r="B65" s="19" t="s">
        <v>366</v>
      </c>
      <c r="C65" s="7">
        <v>2016</v>
      </c>
      <c r="D65" s="9" t="s">
        <v>4</v>
      </c>
      <c r="E65" s="9" t="s">
        <v>8</v>
      </c>
      <c r="F65" s="23">
        <v>51.736658800000001</v>
      </c>
    </row>
    <row r="66" spans="1:6">
      <c r="A66" s="19" t="s">
        <v>34</v>
      </c>
      <c r="B66" s="19" t="s">
        <v>367</v>
      </c>
      <c r="C66" s="7">
        <v>2016</v>
      </c>
      <c r="D66" s="9" t="s">
        <v>4</v>
      </c>
      <c r="E66" s="9" t="s">
        <v>8</v>
      </c>
      <c r="F66" s="23">
        <v>81.192751900000005</v>
      </c>
    </row>
    <row r="67" spans="1:6">
      <c r="A67" s="19" t="s">
        <v>35</v>
      </c>
      <c r="B67" s="19" t="s">
        <v>368</v>
      </c>
      <c r="C67" s="7">
        <v>2016</v>
      </c>
      <c r="D67" s="9" t="s">
        <v>4</v>
      </c>
      <c r="E67" s="9" t="s">
        <v>8</v>
      </c>
      <c r="F67" s="23">
        <v>73.5451269</v>
      </c>
    </row>
    <row r="68" spans="1:6">
      <c r="A68" s="20" t="s">
        <v>3</v>
      </c>
      <c r="B68" s="19" t="s">
        <v>336</v>
      </c>
      <c r="C68" s="7">
        <v>2017</v>
      </c>
      <c r="D68" s="9" t="s">
        <v>4</v>
      </c>
      <c r="E68" s="9" t="s">
        <v>8</v>
      </c>
      <c r="F68" s="23">
        <v>73.344170500000004</v>
      </c>
    </row>
    <row r="69" spans="1:6">
      <c r="A69" s="20" t="s">
        <v>4</v>
      </c>
      <c r="B69" s="19" t="s">
        <v>337</v>
      </c>
      <c r="C69" s="7">
        <v>2017</v>
      </c>
      <c r="D69" s="9" t="s">
        <v>4</v>
      </c>
      <c r="E69" s="9" t="s">
        <v>8</v>
      </c>
      <c r="F69" s="23">
        <v>96.061234499999998</v>
      </c>
    </row>
    <row r="70" spans="1:6">
      <c r="A70" s="19" t="s">
        <v>5</v>
      </c>
      <c r="B70" s="19" t="s">
        <v>338</v>
      </c>
      <c r="C70" s="7">
        <v>2017</v>
      </c>
      <c r="D70" s="9" t="s">
        <v>4</v>
      </c>
      <c r="E70" s="9" t="s">
        <v>8</v>
      </c>
      <c r="F70" s="23">
        <v>91.134658200000004</v>
      </c>
    </row>
    <row r="71" spans="1:6">
      <c r="A71" s="19" t="s">
        <v>6</v>
      </c>
      <c r="B71" s="19" t="s">
        <v>339</v>
      </c>
      <c r="C71" s="7">
        <v>2017</v>
      </c>
      <c r="D71" s="9" t="s">
        <v>4</v>
      </c>
      <c r="E71" s="9" t="s">
        <v>8</v>
      </c>
      <c r="F71" s="23">
        <v>81.227404000000007</v>
      </c>
    </row>
    <row r="72" spans="1:6">
      <c r="A72" s="19" t="s">
        <v>7</v>
      </c>
      <c r="B72" s="19" t="s">
        <v>340</v>
      </c>
      <c r="C72" s="7">
        <v>2017</v>
      </c>
      <c r="D72" s="9" t="s">
        <v>4</v>
      </c>
      <c r="E72" s="9" t="s">
        <v>8</v>
      </c>
      <c r="F72" s="23">
        <v>61.950572100000002</v>
      </c>
    </row>
    <row r="73" spans="1:6">
      <c r="A73" s="19" t="s">
        <v>8</v>
      </c>
      <c r="B73" s="19" t="s">
        <v>341</v>
      </c>
      <c r="C73" s="7">
        <v>2017</v>
      </c>
      <c r="D73" s="9" t="s">
        <v>4</v>
      </c>
      <c r="E73" s="9" t="s">
        <v>8</v>
      </c>
      <c r="F73" s="23">
        <v>88.328297899999995</v>
      </c>
    </row>
    <row r="74" spans="1:6">
      <c r="A74" s="19" t="s">
        <v>9</v>
      </c>
      <c r="B74" s="19" t="s">
        <v>342</v>
      </c>
      <c r="C74" s="7">
        <v>2017</v>
      </c>
      <c r="D74" s="9" t="s">
        <v>4</v>
      </c>
      <c r="E74" s="9" t="s">
        <v>8</v>
      </c>
      <c r="F74" s="23">
        <v>90.026786099999995</v>
      </c>
    </row>
    <row r="75" spans="1:6">
      <c r="A75" s="19" t="s">
        <v>10</v>
      </c>
      <c r="B75" s="19" t="s">
        <v>343</v>
      </c>
      <c r="C75" s="7">
        <v>2017</v>
      </c>
      <c r="D75" s="9" t="s">
        <v>4</v>
      </c>
      <c r="E75" s="9" t="s">
        <v>8</v>
      </c>
      <c r="F75" s="23">
        <v>31.380349899999999</v>
      </c>
    </row>
    <row r="76" spans="1:6">
      <c r="A76" s="19" t="s">
        <v>11</v>
      </c>
      <c r="B76" s="19" t="s">
        <v>344</v>
      </c>
      <c r="C76" s="7">
        <v>2017</v>
      </c>
      <c r="D76" s="9" t="s">
        <v>4</v>
      </c>
      <c r="E76" s="9" t="s">
        <v>8</v>
      </c>
      <c r="F76" s="23">
        <v>92.333274799999998</v>
      </c>
    </row>
    <row r="77" spans="1:6">
      <c r="A77" s="19" t="s">
        <v>12</v>
      </c>
      <c r="B77" s="19" t="s">
        <v>345</v>
      </c>
      <c r="C77" s="7">
        <v>2017</v>
      </c>
      <c r="D77" s="9" t="s">
        <v>4</v>
      </c>
      <c r="E77" s="9" t="s">
        <v>8</v>
      </c>
      <c r="F77" s="23">
        <v>88.753662599999998</v>
      </c>
    </row>
    <row r="78" spans="1:6">
      <c r="A78" s="19" t="s">
        <v>13</v>
      </c>
      <c r="B78" s="19" t="s">
        <v>346</v>
      </c>
      <c r="C78" s="7">
        <v>2017</v>
      </c>
      <c r="D78" s="9" t="s">
        <v>4</v>
      </c>
      <c r="E78" s="9" t="s">
        <v>8</v>
      </c>
      <c r="F78" s="23">
        <v>82.663209100000003</v>
      </c>
    </row>
    <row r="79" spans="1:6">
      <c r="A79" s="19" t="s">
        <v>14</v>
      </c>
      <c r="B79" s="19" t="s">
        <v>347</v>
      </c>
      <c r="C79" s="7">
        <v>2017</v>
      </c>
      <c r="D79" s="9" t="s">
        <v>4</v>
      </c>
      <c r="E79" s="9" t="s">
        <v>8</v>
      </c>
      <c r="F79" s="23">
        <v>80.164781599999998</v>
      </c>
    </row>
    <row r="80" spans="1:6">
      <c r="A80" s="19" t="s">
        <v>15</v>
      </c>
      <c r="B80" s="19" t="s">
        <v>348</v>
      </c>
      <c r="C80" s="7">
        <v>2017</v>
      </c>
      <c r="D80" s="9" t="s">
        <v>4</v>
      </c>
      <c r="E80" s="9" t="s">
        <v>8</v>
      </c>
      <c r="F80" s="23">
        <v>37.869868199999999</v>
      </c>
    </row>
    <row r="81" spans="1:6">
      <c r="A81" s="19" t="s">
        <v>16</v>
      </c>
      <c r="B81" s="19" t="s">
        <v>349</v>
      </c>
      <c r="C81" s="7">
        <v>2017</v>
      </c>
      <c r="D81" s="9" t="s">
        <v>4</v>
      </c>
      <c r="E81" s="9" t="s">
        <v>8</v>
      </c>
      <c r="F81" s="23">
        <v>63.027802700000002</v>
      </c>
    </row>
    <row r="82" spans="1:6">
      <c r="A82" s="19" t="s">
        <v>17</v>
      </c>
      <c r="B82" s="19" t="s">
        <v>350</v>
      </c>
      <c r="C82" s="7">
        <v>2017</v>
      </c>
      <c r="D82" s="9" t="s">
        <v>4</v>
      </c>
      <c r="E82" s="9" t="s">
        <v>8</v>
      </c>
      <c r="F82" s="23">
        <v>93.5858901</v>
      </c>
    </row>
    <row r="83" spans="1:6">
      <c r="A83" s="19" t="s">
        <v>18</v>
      </c>
      <c r="B83" s="19" t="s">
        <v>351</v>
      </c>
      <c r="C83" s="7">
        <v>2017</v>
      </c>
      <c r="D83" s="9" t="s">
        <v>4</v>
      </c>
      <c r="E83" s="9" t="s">
        <v>8</v>
      </c>
      <c r="F83" s="23">
        <v>68.965189499999994</v>
      </c>
    </row>
    <row r="84" spans="1:6">
      <c r="A84" s="19" t="s">
        <v>19</v>
      </c>
      <c r="B84" s="19" t="s">
        <v>352</v>
      </c>
      <c r="C84" s="7">
        <v>2017</v>
      </c>
      <c r="D84" s="9" t="s">
        <v>4</v>
      </c>
      <c r="E84" s="9" t="s">
        <v>8</v>
      </c>
      <c r="F84" s="23">
        <v>70.518661199999997</v>
      </c>
    </row>
    <row r="85" spans="1:6">
      <c r="A85" s="19" t="s">
        <v>20</v>
      </c>
      <c r="B85" s="19" t="s">
        <v>353</v>
      </c>
      <c r="C85" s="7">
        <v>2017</v>
      </c>
      <c r="D85" s="9" t="s">
        <v>4</v>
      </c>
      <c r="E85" s="9" t="s">
        <v>8</v>
      </c>
      <c r="F85" s="23">
        <v>67.419437900000005</v>
      </c>
    </row>
    <row r="86" spans="1:6">
      <c r="A86" s="19" t="s">
        <v>21</v>
      </c>
      <c r="B86" s="19" t="s">
        <v>354</v>
      </c>
      <c r="C86" s="7">
        <v>2017</v>
      </c>
      <c r="D86" s="9" t="s">
        <v>4</v>
      </c>
      <c r="E86" s="9" t="s">
        <v>8</v>
      </c>
      <c r="F86" s="23">
        <v>73.935947799999994</v>
      </c>
    </row>
    <row r="87" spans="1:6">
      <c r="A87" s="19" t="s">
        <v>22</v>
      </c>
      <c r="B87" s="19" t="s">
        <v>355</v>
      </c>
      <c r="C87" s="7">
        <v>2017</v>
      </c>
      <c r="D87" s="9" t="s">
        <v>4</v>
      </c>
      <c r="E87" s="9" t="s">
        <v>8</v>
      </c>
      <c r="F87" s="23">
        <v>96.119851100000005</v>
      </c>
    </row>
    <row r="88" spans="1:6">
      <c r="A88" s="19" t="s">
        <v>23</v>
      </c>
      <c r="B88" s="19" t="s">
        <v>356</v>
      </c>
      <c r="C88" s="7">
        <v>2017</v>
      </c>
      <c r="D88" s="9" t="s">
        <v>4</v>
      </c>
      <c r="E88" s="9" t="s">
        <v>8</v>
      </c>
      <c r="F88" s="23">
        <v>33.916835800000001</v>
      </c>
    </row>
    <row r="89" spans="1:6">
      <c r="A89" s="19" t="s">
        <v>24</v>
      </c>
      <c r="B89" s="19" t="s">
        <v>357</v>
      </c>
      <c r="C89" s="7">
        <v>2017</v>
      </c>
      <c r="D89" s="9" t="s">
        <v>4</v>
      </c>
      <c r="E89" s="9" t="s">
        <v>8</v>
      </c>
      <c r="F89" s="23">
        <v>57.539401699999999</v>
      </c>
    </row>
    <row r="90" spans="1:6">
      <c r="A90" s="19" t="s">
        <v>25</v>
      </c>
      <c r="B90" s="19" t="s">
        <v>358</v>
      </c>
      <c r="C90" s="7">
        <v>2017</v>
      </c>
      <c r="D90" s="9" t="s">
        <v>4</v>
      </c>
      <c r="E90" s="9" t="s">
        <v>8</v>
      </c>
      <c r="F90" s="23">
        <v>75.134949300000002</v>
      </c>
    </row>
    <row r="91" spans="1:6">
      <c r="A91" s="19" t="s">
        <v>26</v>
      </c>
      <c r="B91" s="19" t="s">
        <v>359</v>
      </c>
      <c r="C91" s="7">
        <v>2017</v>
      </c>
      <c r="D91" s="9" t="s">
        <v>4</v>
      </c>
      <c r="E91" s="9" t="s">
        <v>8</v>
      </c>
      <c r="F91" s="23">
        <v>82.720051600000005</v>
      </c>
    </row>
    <row r="92" spans="1:6">
      <c r="A92" s="19" t="s">
        <v>27</v>
      </c>
      <c r="B92" s="19" t="s">
        <v>360</v>
      </c>
      <c r="C92" s="7">
        <v>2017</v>
      </c>
      <c r="D92" s="9" t="s">
        <v>4</v>
      </c>
      <c r="E92" s="9" t="s">
        <v>8</v>
      </c>
      <c r="F92" s="23">
        <v>69.402873799999995</v>
      </c>
    </row>
    <row r="93" spans="1:6">
      <c r="A93" s="19" t="s">
        <v>28</v>
      </c>
      <c r="B93" s="19" t="s">
        <v>361</v>
      </c>
      <c r="C93" s="7">
        <v>2017</v>
      </c>
      <c r="D93" s="9" t="s">
        <v>4</v>
      </c>
      <c r="E93" s="9" t="s">
        <v>8</v>
      </c>
      <c r="F93" s="23">
        <v>84.6484205</v>
      </c>
    </row>
    <row r="94" spans="1:6">
      <c r="A94" s="19" t="s">
        <v>29</v>
      </c>
      <c r="B94" s="19" t="s">
        <v>362</v>
      </c>
      <c r="C94" s="7">
        <v>2017</v>
      </c>
      <c r="D94" s="9" t="s">
        <v>4</v>
      </c>
      <c r="E94" s="9" t="s">
        <v>8</v>
      </c>
      <c r="F94" s="23">
        <v>87.009159499999996</v>
      </c>
    </row>
    <row r="95" spans="1:6">
      <c r="A95" s="19" t="s">
        <v>30</v>
      </c>
      <c r="B95" s="19" t="s">
        <v>363</v>
      </c>
      <c r="C95" s="7">
        <v>2017</v>
      </c>
      <c r="D95" s="9" t="s">
        <v>4</v>
      </c>
      <c r="E95" s="9" t="s">
        <v>8</v>
      </c>
      <c r="F95" s="23">
        <v>65.013795200000004</v>
      </c>
    </row>
    <row r="96" spans="1:6">
      <c r="A96" s="19" t="s">
        <v>31</v>
      </c>
      <c r="B96" s="19" t="s">
        <v>364</v>
      </c>
      <c r="C96" s="7">
        <v>2017</v>
      </c>
      <c r="D96" s="9" t="s">
        <v>4</v>
      </c>
      <c r="E96" s="9" t="s">
        <v>8</v>
      </c>
      <c r="F96" s="23">
        <v>85.420326900000006</v>
      </c>
    </row>
    <row r="97" spans="1:6">
      <c r="A97" s="19" t="s">
        <v>32</v>
      </c>
      <c r="B97" s="19" t="s">
        <v>365</v>
      </c>
      <c r="C97" s="7">
        <v>2017</v>
      </c>
      <c r="D97" s="9" t="s">
        <v>4</v>
      </c>
      <c r="E97" s="9" t="s">
        <v>8</v>
      </c>
      <c r="F97" s="23">
        <v>63.031574399999997</v>
      </c>
    </row>
    <row r="98" spans="1:6">
      <c r="A98" s="19" t="s">
        <v>33</v>
      </c>
      <c r="B98" s="19" t="s">
        <v>366</v>
      </c>
      <c r="C98" s="7">
        <v>2017</v>
      </c>
      <c r="D98" s="9" t="s">
        <v>4</v>
      </c>
      <c r="E98" s="9" t="s">
        <v>8</v>
      </c>
      <c r="F98" s="23">
        <v>56.467231599999998</v>
      </c>
    </row>
    <row r="99" spans="1:6">
      <c r="A99" s="19" t="s">
        <v>34</v>
      </c>
      <c r="B99" s="19" t="s">
        <v>367</v>
      </c>
      <c r="C99" s="7">
        <v>2017</v>
      </c>
      <c r="D99" s="9" t="s">
        <v>4</v>
      </c>
      <c r="E99" s="9" t="s">
        <v>8</v>
      </c>
      <c r="F99" s="23">
        <v>79.146067400000007</v>
      </c>
    </row>
    <row r="100" spans="1:6">
      <c r="A100" s="19" t="s">
        <v>35</v>
      </c>
      <c r="B100" s="19" t="s">
        <v>368</v>
      </c>
      <c r="C100" s="7">
        <v>2017</v>
      </c>
      <c r="D100" s="9" t="s">
        <v>4</v>
      </c>
      <c r="E100" s="9" t="s">
        <v>8</v>
      </c>
      <c r="F100" s="23">
        <v>76.028552599999998</v>
      </c>
    </row>
    <row r="101" spans="1:6">
      <c r="A101" s="20" t="s">
        <v>3</v>
      </c>
      <c r="B101" s="19" t="s">
        <v>336</v>
      </c>
      <c r="C101" s="7">
        <v>2020</v>
      </c>
      <c r="D101" s="9" t="s">
        <v>4</v>
      </c>
      <c r="E101" s="9" t="s">
        <v>8</v>
      </c>
      <c r="F101" s="7">
        <v>77.430980000000005</v>
      </c>
    </row>
    <row r="102" spans="1:6">
      <c r="A102" s="20" t="s">
        <v>4</v>
      </c>
      <c r="B102" s="19" t="s">
        <v>337</v>
      </c>
      <c r="C102" s="7">
        <v>2020</v>
      </c>
      <c r="D102" s="9" t="s">
        <v>4</v>
      </c>
      <c r="E102" s="9" t="s">
        <v>8</v>
      </c>
      <c r="F102" s="23">
        <v>94.831623500000006</v>
      </c>
    </row>
    <row r="103" spans="1:6">
      <c r="A103" s="19" t="s">
        <v>5</v>
      </c>
      <c r="B103" s="19" t="s">
        <v>338</v>
      </c>
      <c r="C103" s="7">
        <v>2020</v>
      </c>
      <c r="D103" s="9" t="s">
        <v>4</v>
      </c>
      <c r="E103" s="9" t="s">
        <v>8</v>
      </c>
      <c r="F103" s="23">
        <v>92.504633799999993</v>
      </c>
    </row>
    <row r="104" spans="1:6">
      <c r="A104" s="19" t="s">
        <v>6</v>
      </c>
      <c r="B104" s="19" t="s">
        <v>339</v>
      </c>
      <c r="C104" s="7">
        <v>2020</v>
      </c>
      <c r="D104" s="9" t="s">
        <v>4</v>
      </c>
      <c r="E104" s="9" t="s">
        <v>8</v>
      </c>
      <c r="F104" s="23">
        <v>83.390391600000001</v>
      </c>
    </row>
    <row r="105" spans="1:6">
      <c r="A105" s="19" t="s">
        <v>7</v>
      </c>
      <c r="B105" s="19" t="s">
        <v>340</v>
      </c>
      <c r="C105" s="7">
        <v>2020</v>
      </c>
      <c r="D105" s="9" t="s">
        <v>4</v>
      </c>
      <c r="E105" s="9" t="s">
        <v>8</v>
      </c>
      <c r="F105" s="23">
        <v>65.601892399999997</v>
      </c>
    </row>
    <row r="106" spans="1:6">
      <c r="A106" s="19" t="s">
        <v>8</v>
      </c>
      <c r="B106" s="19" t="s">
        <v>341</v>
      </c>
      <c r="C106" s="7">
        <v>2020</v>
      </c>
      <c r="D106" s="9" t="s">
        <v>4</v>
      </c>
      <c r="E106" s="9" t="s">
        <v>8</v>
      </c>
      <c r="F106" s="23">
        <v>91.865464200000005</v>
      </c>
    </row>
    <row r="107" spans="1:6">
      <c r="A107" s="19" t="s">
        <v>9</v>
      </c>
      <c r="B107" s="19" t="s">
        <v>342</v>
      </c>
      <c r="C107" s="7">
        <v>2020</v>
      </c>
      <c r="D107" s="9" t="s">
        <v>4</v>
      </c>
      <c r="E107" s="9" t="s">
        <v>8</v>
      </c>
      <c r="F107" s="23">
        <v>91.894727099999997</v>
      </c>
    </row>
    <row r="108" spans="1:6">
      <c r="A108" s="19" t="s">
        <v>10</v>
      </c>
      <c r="B108" s="19" t="s">
        <v>343</v>
      </c>
      <c r="C108" s="7">
        <v>2020</v>
      </c>
      <c r="D108" s="9" t="s">
        <v>4</v>
      </c>
      <c r="E108" s="9" t="s">
        <v>8</v>
      </c>
      <c r="F108" s="23">
        <v>52.403069700000003</v>
      </c>
    </row>
    <row r="109" spans="1:6">
      <c r="A109" s="19" t="s">
        <v>11</v>
      </c>
      <c r="B109" s="19" t="s">
        <v>344</v>
      </c>
      <c r="C109" s="7">
        <v>2020</v>
      </c>
      <c r="D109" s="9" t="s">
        <v>4</v>
      </c>
      <c r="E109" s="9" t="s">
        <v>8</v>
      </c>
      <c r="F109" s="23">
        <v>93.069092699999999</v>
      </c>
    </row>
    <row r="110" spans="1:6">
      <c r="A110" s="19" t="s">
        <v>12</v>
      </c>
      <c r="B110" s="19" t="s">
        <v>345</v>
      </c>
      <c r="C110" s="7">
        <v>2020</v>
      </c>
      <c r="D110" s="9" t="s">
        <v>4</v>
      </c>
      <c r="E110" s="9" t="s">
        <v>8</v>
      </c>
      <c r="F110" s="23">
        <v>89.738128700000004</v>
      </c>
    </row>
    <row r="111" spans="1:6">
      <c r="A111" s="19" t="s">
        <v>13</v>
      </c>
      <c r="B111" s="19" t="s">
        <v>346</v>
      </c>
      <c r="C111" s="7">
        <v>2020</v>
      </c>
      <c r="D111" s="9" t="s">
        <v>4</v>
      </c>
      <c r="E111" s="9" t="s">
        <v>8</v>
      </c>
      <c r="F111" s="23">
        <v>79.849639699999997</v>
      </c>
    </row>
    <row r="112" spans="1:6">
      <c r="A112" s="19" t="s">
        <v>14</v>
      </c>
      <c r="B112" s="19" t="s">
        <v>347</v>
      </c>
      <c r="C112" s="7">
        <v>2020</v>
      </c>
      <c r="D112" s="9" t="s">
        <v>4</v>
      </c>
      <c r="E112" s="9" t="s">
        <v>8</v>
      </c>
      <c r="F112" s="23">
        <v>82.473724300000001</v>
      </c>
    </row>
    <row r="113" spans="1:6">
      <c r="A113" s="19" t="s">
        <v>15</v>
      </c>
      <c r="B113" s="19" t="s">
        <v>348</v>
      </c>
      <c r="C113" s="7">
        <v>2020</v>
      </c>
      <c r="D113" s="9" t="s">
        <v>4</v>
      </c>
      <c r="E113" s="9" t="s">
        <v>8</v>
      </c>
      <c r="F113" s="23">
        <v>49.0972273</v>
      </c>
    </row>
    <row r="114" spans="1:6">
      <c r="A114" s="19" t="s">
        <v>16</v>
      </c>
      <c r="B114" s="19" t="s">
        <v>349</v>
      </c>
      <c r="C114" s="7">
        <v>2020</v>
      </c>
      <c r="D114" s="9" t="s">
        <v>4</v>
      </c>
      <c r="E114" s="9" t="s">
        <v>8</v>
      </c>
      <c r="F114" s="23">
        <v>67.302458999999999</v>
      </c>
    </row>
    <row r="115" spans="1:6">
      <c r="A115" s="19" t="s">
        <v>17</v>
      </c>
      <c r="B115" s="19" t="s">
        <v>350</v>
      </c>
      <c r="C115" s="7">
        <v>2020</v>
      </c>
      <c r="D115" s="9" t="s">
        <v>4</v>
      </c>
      <c r="E115" s="9" t="s">
        <v>8</v>
      </c>
      <c r="F115" s="23">
        <v>94.695238900000007</v>
      </c>
    </row>
    <row r="116" spans="1:6">
      <c r="A116" s="19" t="s">
        <v>18</v>
      </c>
      <c r="B116" s="19" t="s">
        <v>351</v>
      </c>
      <c r="C116" s="7">
        <v>2020</v>
      </c>
      <c r="D116" s="9" t="s">
        <v>4</v>
      </c>
      <c r="E116" s="9" t="s">
        <v>8</v>
      </c>
      <c r="F116" s="23">
        <v>75.002559700000006</v>
      </c>
    </row>
    <row r="117" spans="1:6">
      <c r="A117" s="19" t="s">
        <v>19</v>
      </c>
      <c r="B117" s="19" t="s">
        <v>352</v>
      </c>
      <c r="C117" s="7">
        <v>2020</v>
      </c>
      <c r="D117" s="9" t="s">
        <v>4</v>
      </c>
      <c r="E117" s="9" t="s">
        <v>8</v>
      </c>
      <c r="F117" s="23">
        <v>78.632814400000001</v>
      </c>
    </row>
    <row r="118" spans="1:6">
      <c r="A118" s="19" t="s">
        <v>20</v>
      </c>
      <c r="B118" s="19" t="s">
        <v>353</v>
      </c>
      <c r="C118" s="7">
        <v>2020</v>
      </c>
      <c r="D118" s="9" t="s">
        <v>4</v>
      </c>
      <c r="E118" s="9" t="s">
        <v>8</v>
      </c>
      <c r="F118" s="23">
        <v>67.330151599999994</v>
      </c>
    </row>
    <row r="119" spans="1:6">
      <c r="A119" s="19" t="s">
        <v>21</v>
      </c>
      <c r="B119" s="19" t="s">
        <v>354</v>
      </c>
      <c r="C119" s="7">
        <v>2020</v>
      </c>
      <c r="D119" s="9" t="s">
        <v>4</v>
      </c>
      <c r="E119" s="9" t="s">
        <v>8</v>
      </c>
      <c r="F119" s="23">
        <v>74.108353600000001</v>
      </c>
    </row>
    <row r="120" spans="1:6">
      <c r="A120" s="19" t="s">
        <v>22</v>
      </c>
      <c r="B120" s="19" t="s">
        <v>355</v>
      </c>
      <c r="C120" s="7">
        <v>2020</v>
      </c>
      <c r="D120" s="9" t="s">
        <v>4</v>
      </c>
      <c r="E120" s="9" t="s">
        <v>8</v>
      </c>
      <c r="F120" s="23">
        <v>96.886973900000001</v>
      </c>
    </row>
    <row r="121" spans="1:6">
      <c r="A121" s="19" t="s">
        <v>23</v>
      </c>
      <c r="B121" s="19" t="s">
        <v>356</v>
      </c>
      <c r="C121" s="7">
        <v>2020</v>
      </c>
      <c r="D121" s="9" t="s">
        <v>4</v>
      </c>
      <c r="E121" s="9" t="s">
        <v>8</v>
      </c>
      <c r="F121" s="23">
        <v>40.2566025</v>
      </c>
    </row>
    <row r="122" spans="1:6">
      <c r="A122" s="19" t="s">
        <v>24</v>
      </c>
      <c r="B122" s="19" t="s">
        <v>357</v>
      </c>
      <c r="C122" s="7">
        <v>2020</v>
      </c>
      <c r="D122" s="9" t="s">
        <v>4</v>
      </c>
      <c r="E122" s="9" t="s">
        <v>8</v>
      </c>
      <c r="F122" s="23">
        <v>59.667596799999998</v>
      </c>
    </row>
    <row r="123" spans="1:6">
      <c r="A123" s="19" t="s">
        <v>25</v>
      </c>
      <c r="B123" s="19" t="s">
        <v>358</v>
      </c>
      <c r="C123" s="7">
        <v>2020</v>
      </c>
      <c r="D123" s="9" t="s">
        <v>4</v>
      </c>
      <c r="E123" s="9" t="s">
        <v>8</v>
      </c>
      <c r="F123" s="23">
        <v>84.895984600000006</v>
      </c>
    </row>
    <row r="124" spans="1:6">
      <c r="A124" s="19" t="s">
        <v>26</v>
      </c>
      <c r="B124" s="19" t="s">
        <v>359</v>
      </c>
      <c r="C124" s="7">
        <v>2020</v>
      </c>
      <c r="D124" s="9" t="s">
        <v>4</v>
      </c>
      <c r="E124" s="9" t="s">
        <v>8</v>
      </c>
      <c r="F124" s="23">
        <v>86.149282900000003</v>
      </c>
    </row>
    <row r="125" spans="1:6">
      <c r="A125" s="19" t="s">
        <v>27</v>
      </c>
      <c r="B125" s="19" t="s">
        <v>360</v>
      </c>
      <c r="C125" s="7">
        <v>2020</v>
      </c>
      <c r="D125" s="9" t="s">
        <v>4</v>
      </c>
      <c r="E125" s="9" t="s">
        <v>8</v>
      </c>
      <c r="F125" s="23">
        <v>68.830195700000004</v>
      </c>
    </row>
    <row r="126" spans="1:6">
      <c r="A126" s="19" t="s">
        <v>28</v>
      </c>
      <c r="B126" s="19" t="s">
        <v>361</v>
      </c>
      <c r="C126" s="7">
        <v>2020</v>
      </c>
      <c r="D126" s="9" t="s">
        <v>4</v>
      </c>
      <c r="E126" s="9" t="s">
        <v>8</v>
      </c>
      <c r="F126" s="23">
        <v>86.117332899999994</v>
      </c>
    </row>
    <row r="127" spans="1:6">
      <c r="A127" s="19" t="s">
        <v>29</v>
      </c>
      <c r="B127" s="19" t="s">
        <v>362</v>
      </c>
      <c r="C127" s="7">
        <v>2020</v>
      </c>
      <c r="D127" s="9" t="s">
        <v>4</v>
      </c>
      <c r="E127" s="9" t="s">
        <v>8</v>
      </c>
      <c r="F127" s="23">
        <v>88.524282900000003</v>
      </c>
    </row>
    <row r="128" spans="1:6">
      <c r="A128" s="19" t="s">
        <v>30</v>
      </c>
      <c r="B128" s="19" t="s">
        <v>363</v>
      </c>
      <c r="C128" s="7">
        <v>2020</v>
      </c>
      <c r="D128" s="9" t="s">
        <v>4</v>
      </c>
      <c r="E128" s="9" t="s">
        <v>8</v>
      </c>
      <c r="F128" s="23">
        <v>69.849811399999993</v>
      </c>
    </row>
    <row r="129" spans="1:6">
      <c r="A129" s="19" t="s">
        <v>31</v>
      </c>
      <c r="B129" s="19" t="s">
        <v>364</v>
      </c>
      <c r="C129" s="7">
        <v>2020</v>
      </c>
      <c r="D129" s="9" t="s">
        <v>4</v>
      </c>
      <c r="E129" s="9" t="s">
        <v>8</v>
      </c>
      <c r="F129" s="23">
        <v>89.540738200000007</v>
      </c>
    </row>
    <row r="130" spans="1:6">
      <c r="A130" s="19" t="s">
        <v>32</v>
      </c>
      <c r="B130" s="19" t="s">
        <v>365</v>
      </c>
      <c r="C130" s="7">
        <v>2020</v>
      </c>
      <c r="D130" s="9" t="s">
        <v>4</v>
      </c>
      <c r="E130" s="9" t="s">
        <v>8</v>
      </c>
      <c r="F130" s="23">
        <v>70.311510200000001</v>
      </c>
    </row>
    <row r="131" spans="1:6">
      <c r="A131" s="19" t="s">
        <v>33</v>
      </c>
      <c r="B131" s="19" t="s">
        <v>366</v>
      </c>
      <c r="C131" s="7">
        <v>2020</v>
      </c>
      <c r="D131" s="9" t="s">
        <v>4</v>
      </c>
      <c r="E131" s="9" t="s">
        <v>8</v>
      </c>
      <c r="F131" s="23">
        <v>60.806138799999999</v>
      </c>
    </row>
    <row r="132" spans="1:6">
      <c r="A132" s="19" t="s">
        <v>34</v>
      </c>
      <c r="B132" s="19" t="s">
        <v>367</v>
      </c>
      <c r="C132" s="7">
        <v>2020</v>
      </c>
      <c r="D132" s="9" t="s">
        <v>4</v>
      </c>
      <c r="E132" s="9" t="s">
        <v>8</v>
      </c>
      <c r="F132" s="23">
        <v>77.170228399999999</v>
      </c>
    </row>
    <row r="133" spans="1:6">
      <c r="A133" s="19" t="s">
        <v>35</v>
      </c>
      <c r="B133" s="19" t="s">
        <v>368</v>
      </c>
      <c r="C133" s="7">
        <v>2020</v>
      </c>
      <c r="D133" s="9" t="s">
        <v>4</v>
      </c>
      <c r="E133" s="9" t="s">
        <v>8</v>
      </c>
      <c r="F133" s="23">
        <v>78.929566800000003</v>
      </c>
    </row>
  </sheetData>
  <autoFilter ref="A1:F133" xr:uid="{00000000-0009-0000-0000-000006000000}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outlinePr summaryBelow="0" summaryRight="0"/>
  </sheetPr>
  <dimension ref="A1:Z166"/>
  <sheetViews>
    <sheetView workbookViewId="0">
      <pane ySplit="1" topLeftCell="A2" activePane="bottomLeft" state="frozen"/>
      <selection pane="bottomLeft" activeCell="B3" sqref="B3"/>
    </sheetView>
  </sheetViews>
  <sheetFormatPr baseColWidth="10" defaultColWidth="12.6640625" defaultRowHeight="15.75" customHeight="1"/>
  <cols>
    <col min="2" max="2" width="20" customWidth="1"/>
  </cols>
  <sheetData>
    <row r="1" spans="1:6">
      <c r="A1" s="19" t="s">
        <v>1</v>
      </c>
      <c r="B1" s="19" t="s">
        <v>334</v>
      </c>
      <c r="C1" s="19" t="s">
        <v>0</v>
      </c>
      <c r="D1" s="19" t="s">
        <v>37</v>
      </c>
      <c r="E1" s="19" t="s">
        <v>39</v>
      </c>
      <c r="F1" s="19" t="s">
        <v>335</v>
      </c>
    </row>
    <row r="2" spans="1:6">
      <c r="A2" s="20" t="s">
        <v>3</v>
      </c>
      <c r="B2" s="19" t="s">
        <v>336</v>
      </c>
      <c r="C2" s="7">
        <v>2014</v>
      </c>
      <c r="D2" s="9" t="s">
        <v>4</v>
      </c>
      <c r="E2" s="9" t="s">
        <v>9</v>
      </c>
      <c r="F2" s="7">
        <v>67.708898410000003</v>
      </c>
    </row>
    <row r="3" spans="1:6">
      <c r="A3" s="20" t="s">
        <v>4</v>
      </c>
      <c r="B3" s="19" t="s">
        <v>337</v>
      </c>
      <c r="C3" s="7">
        <v>2014</v>
      </c>
      <c r="D3" s="9" t="s">
        <v>4</v>
      </c>
      <c r="E3" s="9" t="s">
        <v>9</v>
      </c>
      <c r="F3" s="7">
        <v>90.873572339999996</v>
      </c>
    </row>
    <row r="4" spans="1:6">
      <c r="A4" s="19" t="s">
        <v>5</v>
      </c>
      <c r="B4" s="19" t="s">
        <v>338</v>
      </c>
      <c r="C4" s="7">
        <v>2014</v>
      </c>
      <c r="D4" s="7" t="s">
        <v>4</v>
      </c>
      <c r="E4" s="7" t="s">
        <v>9</v>
      </c>
      <c r="F4" s="7">
        <v>89.056012820000007</v>
      </c>
    </row>
    <row r="5" spans="1:6">
      <c r="A5" s="19" t="s">
        <v>6</v>
      </c>
      <c r="B5" s="19" t="s">
        <v>339</v>
      </c>
      <c r="C5" s="7">
        <v>2014</v>
      </c>
      <c r="D5" s="7" t="s">
        <v>4</v>
      </c>
      <c r="E5" s="7" t="s">
        <v>9</v>
      </c>
      <c r="F5" s="7">
        <v>40.622303889999998</v>
      </c>
    </row>
    <row r="6" spans="1:6">
      <c r="A6" s="19" t="s">
        <v>7</v>
      </c>
      <c r="B6" s="19" t="s">
        <v>340</v>
      </c>
      <c r="C6" s="7">
        <v>2014</v>
      </c>
      <c r="D6" s="7" t="s">
        <v>4</v>
      </c>
      <c r="E6" s="7" t="s">
        <v>9</v>
      </c>
      <c r="F6" s="7">
        <v>69.467939860000001</v>
      </c>
    </row>
    <row r="7" spans="1:6">
      <c r="A7" s="19" t="s">
        <v>8</v>
      </c>
      <c r="B7" s="19" t="s">
        <v>341</v>
      </c>
      <c r="C7" s="7">
        <v>2014</v>
      </c>
      <c r="D7" s="7" t="s">
        <v>4</v>
      </c>
      <c r="E7" s="7" t="s">
        <v>9</v>
      </c>
      <c r="F7" s="7">
        <v>72.542935979999996</v>
      </c>
    </row>
    <row r="8" spans="1:6">
      <c r="A8" s="19" t="s">
        <v>9</v>
      </c>
      <c r="B8" s="19" t="s">
        <v>342</v>
      </c>
      <c r="C8" s="7">
        <v>2014</v>
      </c>
      <c r="D8" s="7" t="s">
        <v>4</v>
      </c>
      <c r="E8" s="7" t="s">
        <v>9</v>
      </c>
      <c r="F8" s="7">
        <v>87.55745847</v>
      </c>
    </row>
    <row r="9" spans="1:6">
      <c r="A9" s="19" t="s">
        <v>10</v>
      </c>
      <c r="B9" s="19" t="s">
        <v>343</v>
      </c>
      <c r="C9" s="7">
        <v>2014</v>
      </c>
      <c r="D9" s="7" t="s">
        <v>4</v>
      </c>
      <c r="E9" s="7" t="s">
        <v>9</v>
      </c>
      <c r="F9" s="7">
        <v>35.245740720000001</v>
      </c>
    </row>
    <row r="10" spans="1:6">
      <c r="A10" s="19" t="s">
        <v>11</v>
      </c>
      <c r="B10" s="19" t="s">
        <v>344</v>
      </c>
      <c r="C10" s="7">
        <v>2014</v>
      </c>
      <c r="D10" s="7" t="s">
        <v>4</v>
      </c>
      <c r="E10" s="7" t="s">
        <v>9</v>
      </c>
      <c r="F10" s="7">
        <v>94.653284139999997</v>
      </c>
    </row>
    <row r="11" spans="1:6">
      <c r="A11" s="19" t="s">
        <v>12</v>
      </c>
      <c r="B11" s="19" t="s">
        <v>345</v>
      </c>
      <c r="C11" s="7">
        <v>2014</v>
      </c>
      <c r="D11" s="7" t="s">
        <v>4</v>
      </c>
      <c r="E11" s="7" t="s">
        <v>9</v>
      </c>
      <c r="F11" s="7">
        <v>77.180230929999993</v>
      </c>
    </row>
    <row r="12" spans="1:6">
      <c r="A12" s="19" t="s">
        <v>13</v>
      </c>
      <c r="B12" s="19" t="s">
        <v>346</v>
      </c>
      <c r="C12" s="7">
        <v>2014</v>
      </c>
      <c r="D12" s="7" t="s">
        <v>4</v>
      </c>
      <c r="E12" s="7" t="s">
        <v>9</v>
      </c>
      <c r="F12" s="7">
        <v>83.802090680000006</v>
      </c>
    </row>
    <row r="13" spans="1:6">
      <c r="A13" s="19" t="s">
        <v>14</v>
      </c>
      <c r="B13" s="19" t="s">
        <v>347</v>
      </c>
      <c r="C13" s="7">
        <v>2014</v>
      </c>
      <c r="D13" s="7" t="s">
        <v>4</v>
      </c>
      <c r="E13" s="7" t="s">
        <v>9</v>
      </c>
      <c r="F13" s="7">
        <v>81.698580800000002</v>
      </c>
    </row>
    <row r="14" spans="1:6">
      <c r="A14" s="19" t="s">
        <v>15</v>
      </c>
      <c r="B14" s="19" t="s">
        <v>348</v>
      </c>
      <c r="C14" s="7">
        <v>2014</v>
      </c>
      <c r="D14" s="7" t="s">
        <v>4</v>
      </c>
      <c r="E14" s="7" t="s">
        <v>9</v>
      </c>
      <c r="F14" s="7">
        <v>22.367950489999998</v>
      </c>
    </row>
    <row r="15" spans="1:6">
      <c r="A15" s="19" t="s">
        <v>16</v>
      </c>
      <c r="B15" s="19" t="s">
        <v>349</v>
      </c>
      <c r="C15" s="7">
        <v>2014</v>
      </c>
      <c r="D15" s="7" t="s">
        <v>4</v>
      </c>
      <c r="E15" s="7" t="s">
        <v>9</v>
      </c>
      <c r="F15" s="7">
        <v>46.973197470000002</v>
      </c>
    </row>
    <row r="16" spans="1:6">
      <c r="A16" s="19" t="s">
        <v>17</v>
      </c>
      <c r="B16" s="19" t="s">
        <v>350</v>
      </c>
      <c r="C16" s="7">
        <v>2014</v>
      </c>
      <c r="D16" s="7" t="s">
        <v>4</v>
      </c>
      <c r="E16" s="7" t="s">
        <v>9</v>
      </c>
      <c r="F16" s="7">
        <v>84.243773660000002</v>
      </c>
    </row>
    <row r="17" spans="1:6">
      <c r="A17" s="19" t="s">
        <v>18</v>
      </c>
      <c r="B17" s="19" t="s">
        <v>351</v>
      </c>
      <c r="C17" s="7">
        <v>2014</v>
      </c>
      <c r="D17" s="7" t="s">
        <v>4</v>
      </c>
      <c r="E17" s="7" t="s">
        <v>9</v>
      </c>
      <c r="F17" s="7">
        <v>57.495131710000003</v>
      </c>
    </row>
    <row r="18" spans="1:6">
      <c r="A18" s="19" t="s">
        <v>19</v>
      </c>
      <c r="B18" s="19" t="s">
        <v>352</v>
      </c>
      <c r="C18" s="7">
        <v>2014</v>
      </c>
      <c r="D18" s="7" t="s">
        <v>4</v>
      </c>
      <c r="E18" s="7" t="s">
        <v>9</v>
      </c>
      <c r="F18" s="7">
        <v>42.161098109999998</v>
      </c>
    </row>
    <row r="19" spans="1:6">
      <c r="A19" s="19" t="s">
        <v>20</v>
      </c>
      <c r="B19" s="19" t="s">
        <v>353</v>
      </c>
      <c r="C19" s="7">
        <v>2014</v>
      </c>
      <c r="D19" s="7" t="s">
        <v>4</v>
      </c>
      <c r="E19" s="7" t="s">
        <v>9</v>
      </c>
      <c r="F19" s="7">
        <v>34.908358049999997</v>
      </c>
    </row>
    <row r="20" spans="1:6">
      <c r="A20" s="19" t="s">
        <v>21</v>
      </c>
      <c r="B20" s="19" t="s">
        <v>354</v>
      </c>
      <c r="C20" s="7">
        <v>2014</v>
      </c>
      <c r="D20" s="7" t="s">
        <v>4</v>
      </c>
      <c r="E20" s="7" t="s">
        <v>9</v>
      </c>
      <c r="F20" s="7">
        <v>51.330202030000002</v>
      </c>
    </row>
    <row r="21" spans="1:6">
      <c r="A21" s="19" t="s">
        <v>22</v>
      </c>
      <c r="B21" s="19" t="s">
        <v>355</v>
      </c>
      <c r="C21" s="7">
        <v>2014</v>
      </c>
      <c r="D21" s="7" t="s">
        <v>4</v>
      </c>
      <c r="E21" s="7" t="s">
        <v>9</v>
      </c>
      <c r="F21" s="7">
        <v>97.020557069999995</v>
      </c>
    </row>
    <row r="22" spans="1:6">
      <c r="A22" s="19" t="s">
        <v>23</v>
      </c>
      <c r="B22" s="19" t="s">
        <v>356</v>
      </c>
      <c r="C22" s="7">
        <v>2014</v>
      </c>
      <c r="D22" s="7" t="s">
        <v>4</v>
      </c>
      <c r="E22" s="7" t="s">
        <v>9</v>
      </c>
      <c r="F22" s="7">
        <v>36.676120470000001</v>
      </c>
    </row>
    <row r="23" spans="1:6">
      <c r="A23" s="19" t="s">
        <v>24</v>
      </c>
      <c r="B23" s="19" t="s">
        <v>357</v>
      </c>
      <c r="C23" s="7">
        <v>2014</v>
      </c>
      <c r="D23" s="7" t="s">
        <v>4</v>
      </c>
      <c r="E23" s="7" t="s">
        <v>9</v>
      </c>
      <c r="F23" s="7">
        <v>31.035543350000001</v>
      </c>
    </row>
    <row r="24" spans="1:6">
      <c r="A24" s="19" t="s">
        <v>25</v>
      </c>
      <c r="B24" s="19" t="s">
        <v>358</v>
      </c>
      <c r="C24" s="7">
        <v>2014</v>
      </c>
      <c r="D24" s="7" t="s">
        <v>4</v>
      </c>
      <c r="E24" s="7" t="s">
        <v>9</v>
      </c>
      <c r="F24" s="7">
        <v>79.003065520000007</v>
      </c>
    </row>
    <row r="25" spans="1:6">
      <c r="A25" s="19" t="s">
        <v>26</v>
      </c>
      <c r="B25" s="19" t="s">
        <v>359</v>
      </c>
      <c r="C25" s="7">
        <v>2014</v>
      </c>
      <c r="D25" s="7" t="s">
        <v>4</v>
      </c>
      <c r="E25" s="7" t="s">
        <v>9</v>
      </c>
      <c r="F25" s="7">
        <v>95.431034679999996</v>
      </c>
    </row>
    <row r="26" spans="1:6">
      <c r="A26" s="19" t="s">
        <v>27</v>
      </c>
      <c r="B26" s="19" t="s">
        <v>360</v>
      </c>
      <c r="C26" s="7">
        <v>2014</v>
      </c>
      <c r="D26" s="7" t="s">
        <v>4</v>
      </c>
      <c r="E26" s="7" t="s">
        <v>9</v>
      </c>
      <c r="F26" s="7">
        <v>57.939367849999996</v>
      </c>
    </row>
    <row r="27" spans="1:6">
      <c r="A27" s="19" t="s">
        <v>28</v>
      </c>
      <c r="B27" s="19" t="s">
        <v>361</v>
      </c>
      <c r="C27" s="7">
        <v>2014</v>
      </c>
      <c r="D27" s="7" t="s">
        <v>4</v>
      </c>
      <c r="E27" s="7" t="s">
        <v>9</v>
      </c>
      <c r="F27" s="7">
        <v>92.272004499999994</v>
      </c>
    </row>
    <row r="28" spans="1:6">
      <c r="A28" s="19" t="s">
        <v>29</v>
      </c>
      <c r="B28" s="19" t="s">
        <v>362</v>
      </c>
      <c r="C28" s="7">
        <v>2014</v>
      </c>
      <c r="D28" s="7" t="s">
        <v>4</v>
      </c>
      <c r="E28" s="7" t="s">
        <v>9</v>
      </c>
      <c r="F28" s="7">
        <v>92.564718099999993</v>
      </c>
    </row>
    <row r="29" spans="1:6">
      <c r="A29" s="19" t="s">
        <v>30</v>
      </c>
      <c r="B29" s="19" t="s">
        <v>363</v>
      </c>
      <c r="C29" s="7">
        <v>2014</v>
      </c>
      <c r="D29" s="7" t="s">
        <v>4</v>
      </c>
      <c r="E29" s="7" t="s">
        <v>9</v>
      </c>
      <c r="F29" s="7">
        <v>73.196364389999999</v>
      </c>
    </row>
    <row r="30" spans="1:6">
      <c r="A30" s="19" t="s">
        <v>31</v>
      </c>
      <c r="B30" s="19" t="s">
        <v>364</v>
      </c>
      <c r="C30" s="7">
        <v>2014</v>
      </c>
      <c r="D30" s="7" t="s">
        <v>4</v>
      </c>
      <c r="E30" s="7" t="s">
        <v>9</v>
      </c>
      <c r="F30" s="7">
        <v>91.021346129999998</v>
      </c>
    </row>
    <row r="31" spans="1:6">
      <c r="A31" s="19" t="s">
        <v>32</v>
      </c>
      <c r="B31" s="19" t="s">
        <v>365</v>
      </c>
      <c r="C31" s="7">
        <v>2014</v>
      </c>
      <c r="D31" s="7" t="s">
        <v>4</v>
      </c>
      <c r="E31" s="7" t="s">
        <v>9</v>
      </c>
      <c r="F31" s="7">
        <v>50.601021619999997</v>
      </c>
    </row>
    <row r="32" spans="1:6">
      <c r="A32" s="19" t="s">
        <v>33</v>
      </c>
      <c r="B32" s="19" t="s">
        <v>366</v>
      </c>
      <c r="C32" s="7">
        <v>2014</v>
      </c>
      <c r="D32" s="7" t="s">
        <v>4</v>
      </c>
      <c r="E32" s="7" t="s">
        <v>9</v>
      </c>
      <c r="F32" s="7">
        <v>73.612038839999997</v>
      </c>
    </row>
    <row r="33" spans="1:26">
      <c r="A33" s="19" t="s">
        <v>34</v>
      </c>
      <c r="B33" s="19" t="s">
        <v>367</v>
      </c>
      <c r="C33" s="7">
        <v>2014</v>
      </c>
      <c r="D33" s="7" t="s">
        <v>4</v>
      </c>
      <c r="E33" s="7" t="s">
        <v>9</v>
      </c>
      <c r="F33" s="7">
        <v>95.874137189999999</v>
      </c>
    </row>
    <row r="34" spans="1:26">
      <c r="A34" s="19" t="s">
        <v>35</v>
      </c>
      <c r="B34" s="19" t="s">
        <v>368</v>
      </c>
      <c r="C34" s="7">
        <v>2014</v>
      </c>
      <c r="D34" s="7" t="s">
        <v>4</v>
      </c>
      <c r="E34" s="7" t="s">
        <v>9</v>
      </c>
      <c r="F34" s="7">
        <v>49.622906530000002</v>
      </c>
    </row>
    <row r="35" spans="1:26">
      <c r="A35" s="20" t="s">
        <v>3</v>
      </c>
      <c r="B35" s="19" t="s">
        <v>336</v>
      </c>
      <c r="C35" s="7">
        <v>2015</v>
      </c>
      <c r="D35" s="7" t="s">
        <v>4</v>
      </c>
      <c r="E35" s="7" t="s">
        <v>9</v>
      </c>
      <c r="F35" s="7">
        <v>67.738397410000005</v>
      </c>
    </row>
    <row r="36" spans="1:26">
      <c r="A36" s="20" t="s">
        <v>4</v>
      </c>
      <c r="B36" s="19" t="s">
        <v>337</v>
      </c>
      <c r="C36" s="7">
        <v>2015</v>
      </c>
      <c r="D36" s="7" t="s">
        <v>4</v>
      </c>
      <c r="E36" s="7" t="s">
        <v>9</v>
      </c>
      <c r="F36" s="7">
        <v>92.410071180000003</v>
      </c>
    </row>
    <row r="37" spans="1:26">
      <c r="A37" s="19" t="s">
        <v>5</v>
      </c>
      <c r="B37" s="19" t="s">
        <v>338</v>
      </c>
      <c r="C37" s="7">
        <v>2015</v>
      </c>
      <c r="D37" s="7" t="s">
        <v>4</v>
      </c>
      <c r="E37" s="7" t="s">
        <v>9</v>
      </c>
      <c r="F37" s="7">
        <v>88.249174550000006</v>
      </c>
    </row>
    <row r="38" spans="1:26">
      <c r="A38" s="19" t="s">
        <v>6</v>
      </c>
      <c r="B38" s="19" t="s">
        <v>339</v>
      </c>
      <c r="C38" s="7">
        <v>2015</v>
      </c>
      <c r="D38" s="7" t="s">
        <v>4</v>
      </c>
      <c r="E38" s="7" t="s">
        <v>9</v>
      </c>
      <c r="F38" s="7">
        <v>40.019786459999999</v>
      </c>
    </row>
    <row r="39" spans="1:26">
      <c r="A39" s="19" t="s">
        <v>7</v>
      </c>
      <c r="B39" s="19" t="s">
        <v>340</v>
      </c>
      <c r="C39" s="7">
        <v>2015</v>
      </c>
      <c r="D39" s="7" t="s">
        <v>4</v>
      </c>
      <c r="E39" s="7" t="s">
        <v>9</v>
      </c>
      <c r="F39" s="7">
        <v>74.880552230000006</v>
      </c>
    </row>
    <row r="40" spans="1:26">
      <c r="A40" s="19" t="s">
        <v>8</v>
      </c>
      <c r="B40" s="19" t="s">
        <v>341</v>
      </c>
      <c r="C40" s="7">
        <v>2015</v>
      </c>
      <c r="D40" s="7" t="s">
        <v>4</v>
      </c>
      <c r="E40" s="7" t="s">
        <v>9</v>
      </c>
      <c r="F40" s="7">
        <v>79.198355169999999</v>
      </c>
    </row>
    <row r="41" spans="1:26">
      <c r="A41" s="24" t="s">
        <v>9</v>
      </c>
      <c r="B41" s="24" t="s">
        <v>342</v>
      </c>
      <c r="C41" s="25">
        <v>2015</v>
      </c>
      <c r="D41" s="25" t="s">
        <v>4</v>
      </c>
      <c r="E41" s="25" t="s">
        <v>9</v>
      </c>
      <c r="F41" s="7">
        <v>90.309865869999996</v>
      </c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</row>
    <row r="42" spans="1:26">
      <c r="A42" s="19" t="s">
        <v>10</v>
      </c>
      <c r="B42" s="19" t="s">
        <v>343</v>
      </c>
      <c r="C42" s="7">
        <v>2015</v>
      </c>
      <c r="D42" s="7" t="s">
        <v>4</v>
      </c>
      <c r="E42" s="7" t="s">
        <v>9</v>
      </c>
      <c r="F42" s="7">
        <v>42.101106540000004</v>
      </c>
    </row>
    <row r="43" spans="1:26">
      <c r="A43" s="19" t="s">
        <v>11</v>
      </c>
      <c r="B43" s="19" t="s">
        <v>344</v>
      </c>
      <c r="C43" s="7">
        <v>2015</v>
      </c>
      <c r="D43" s="7" t="s">
        <v>4</v>
      </c>
      <c r="E43" s="7" t="s">
        <v>9</v>
      </c>
      <c r="F43" s="7">
        <v>93.962887350000003</v>
      </c>
    </row>
    <row r="44" spans="1:26">
      <c r="A44" s="19" t="s">
        <v>12</v>
      </c>
      <c r="B44" s="19" t="s">
        <v>345</v>
      </c>
      <c r="C44" s="7">
        <v>2015</v>
      </c>
      <c r="D44" s="7" t="s">
        <v>4</v>
      </c>
      <c r="E44" s="7" t="s">
        <v>9</v>
      </c>
      <c r="F44" s="7">
        <v>78.356684729999998</v>
      </c>
    </row>
    <row r="45" spans="1:26">
      <c r="A45" s="19" t="s">
        <v>13</v>
      </c>
      <c r="B45" s="19" t="s">
        <v>346</v>
      </c>
      <c r="C45" s="7">
        <v>2015</v>
      </c>
      <c r="D45" s="7" t="s">
        <v>4</v>
      </c>
      <c r="E45" s="7" t="s">
        <v>9</v>
      </c>
      <c r="F45" s="7">
        <v>82.249656650000006</v>
      </c>
    </row>
    <row r="46" spans="1:26">
      <c r="A46" s="19" t="s">
        <v>14</v>
      </c>
      <c r="B46" s="19" t="s">
        <v>347</v>
      </c>
      <c r="C46" s="7">
        <v>2015</v>
      </c>
      <c r="D46" s="7" t="s">
        <v>4</v>
      </c>
      <c r="E46" s="7" t="s">
        <v>9</v>
      </c>
      <c r="F46" s="7">
        <v>81.685244069999996</v>
      </c>
    </row>
    <row r="47" spans="1:26">
      <c r="A47" s="19" t="s">
        <v>15</v>
      </c>
      <c r="B47" s="19" t="s">
        <v>348</v>
      </c>
      <c r="C47" s="7">
        <v>2015</v>
      </c>
      <c r="D47" s="7" t="s">
        <v>4</v>
      </c>
      <c r="E47" s="7" t="s">
        <v>9</v>
      </c>
      <c r="F47" s="7">
        <v>20.806766880000001</v>
      </c>
    </row>
    <row r="48" spans="1:26">
      <c r="A48" s="19" t="s">
        <v>16</v>
      </c>
      <c r="B48" s="19" t="s">
        <v>349</v>
      </c>
      <c r="C48" s="7">
        <v>2015</v>
      </c>
      <c r="D48" s="7" t="s">
        <v>4</v>
      </c>
      <c r="E48" s="7" t="s">
        <v>9</v>
      </c>
      <c r="F48" s="7">
        <v>44.798211760000001</v>
      </c>
    </row>
    <row r="49" spans="1:6">
      <c r="A49" s="19" t="s">
        <v>17</v>
      </c>
      <c r="B49" s="19" t="s">
        <v>350</v>
      </c>
      <c r="C49" s="7">
        <v>2015</v>
      </c>
      <c r="D49" s="7" t="s">
        <v>4</v>
      </c>
      <c r="E49" s="7" t="s">
        <v>9</v>
      </c>
      <c r="F49" s="7">
        <v>88.060075990000001</v>
      </c>
    </row>
    <row r="50" spans="1:6">
      <c r="A50" s="19" t="s">
        <v>18</v>
      </c>
      <c r="B50" s="19" t="s">
        <v>351</v>
      </c>
      <c r="C50" s="7">
        <v>2015</v>
      </c>
      <c r="D50" s="7" t="s">
        <v>4</v>
      </c>
      <c r="E50" s="7" t="s">
        <v>9</v>
      </c>
      <c r="F50" s="7">
        <v>53.429615269999999</v>
      </c>
    </row>
    <row r="51" spans="1:6">
      <c r="A51" s="19" t="s">
        <v>19</v>
      </c>
      <c r="B51" s="19" t="s">
        <v>352</v>
      </c>
      <c r="C51" s="7">
        <v>2015</v>
      </c>
      <c r="D51" s="7" t="s">
        <v>4</v>
      </c>
      <c r="E51" s="7" t="s">
        <v>9</v>
      </c>
      <c r="F51" s="7">
        <v>45.720763609999999</v>
      </c>
    </row>
    <row r="52" spans="1:6">
      <c r="A52" s="19" t="s">
        <v>20</v>
      </c>
      <c r="B52" s="19" t="s">
        <v>353</v>
      </c>
      <c r="C52" s="7">
        <v>2015</v>
      </c>
      <c r="D52" s="7" t="s">
        <v>4</v>
      </c>
      <c r="E52" s="7" t="s">
        <v>9</v>
      </c>
      <c r="F52" s="7">
        <v>35.799080580000002</v>
      </c>
    </row>
    <row r="53" spans="1:6">
      <c r="A53" s="19" t="s">
        <v>21</v>
      </c>
      <c r="B53" s="19" t="s">
        <v>354</v>
      </c>
      <c r="C53" s="7">
        <v>2015</v>
      </c>
      <c r="D53" s="7" t="s">
        <v>4</v>
      </c>
      <c r="E53" s="7" t="s">
        <v>9</v>
      </c>
      <c r="F53" s="7">
        <v>57.651958530000002</v>
      </c>
    </row>
    <row r="54" spans="1:6">
      <c r="A54" s="19" t="s">
        <v>22</v>
      </c>
      <c r="B54" s="19" t="s">
        <v>355</v>
      </c>
      <c r="C54" s="7">
        <v>2015</v>
      </c>
      <c r="D54" s="7" t="s">
        <v>4</v>
      </c>
      <c r="E54" s="7" t="s">
        <v>9</v>
      </c>
      <c r="F54" s="7">
        <v>97.563051990000005</v>
      </c>
    </row>
    <row r="55" spans="1:6">
      <c r="A55" s="19" t="s">
        <v>23</v>
      </c>
      <c r="B55" s="19" t="s">
        <v>356</v>
      </c>
      <c r="C55" s="7">
        <v>2015</v>
      </c>
      <c r="D55" s="7" t="s">
        <v>4</v>
      </c>
      <c r="E55" s="7" t="s">
        <v>9</v>
      </c>
      <c r="F55" s="7">
        <v>52.417297859999998</v>
      </c>
    </row>
    <row r="56" spans="1:6">
      <c r="A56" s="19" t="s">
        <v>24</v>
      </c>
      <c r="B56" s="19" t="s">
        <v>357</v>
      </c>
      <c r="C56" s="7">
        <v>2015</v>
      </c>
      <c r="D56" s="7" t="s">
        <v>4</v>
      </c>
      <c r="E56" s="7" t="s">
        <v>9</v>
      </c>
      <c r="F56" s="7">
        <v>26.18369989</v>
      </c>
    </row>
    <row r="57" spans="1:6">
      <c r="A57" s="19" t="s">
        <v>25</v>
      </c>
      <c r="B57" s="19" t="s">
        <v>358</v>
      </c>
      <c r="C57" s="7">
        <v>2015</v>
      </c>
      <c r="D57" s="7" t="s">
        <v>4</v>
      </c>
      <c r="E57" s="7" t="s">
        <v>9</v>
      </c>
      <c r="F57" s="7">
        <v>82.093573180000007</v>
      </c>
    </row>
    <row r="58" spans="1:6">
      <c r="A58" s="19" t="s">
        <v>26</v>
      </c>
      <c r="B58" s="19" t="s">
        <v>359</v>
      </c>
      <c r="C58" s="7">
        <v>2015</v>
      </c>
      <c r="D58" s="7" t="s">
        <v>4</v>
      </c>
      <c r="E58" s="7" t="s">
        <v>9</v>
      </c>
      <c r="F58" s="7">
        <v>93.228685530000007</v>
      </c>
    </row>
    <row r="59" spans="1:6">
      <c r="A59" s="19" t="s">
        <v>27</v>
      </c>
      <c r="B59" s="19" t="s">
        <v>360</v>
      </c>
      <c r="C59" s="7">
        <v>2015</v>
      </c>
      <c r="D59" s="7" t="s">
        <v>4</v>
      </c>
      <c r="E59" s="7" t="s">
        <v>9</v>
      </c>
      <c r="F59" s="7">
        <v>60.656433190000001</v>
      </c>
    </row>
    <row r="60" spans="1:6">
      <c r="A60" s="19" t="s">
        <v>28</v>
      </c>
      <c r="B60" s="19" t="s">
        <v>361</v>
      </c>
      <c r="C60" s="7">
        <v>2015</v>
      </c>
      <c r="D60" s="7" t="s">
        <v>4</v>
      </c>
      <c r="E60" s="7" t="s">
        <v>9</v>
      </c>
      <c r="F60" s="7">
        <v>90.86533283</v>
      </c>
    </row>
    <row r="61" spans="1:6">
      <c r="A61" s="19" t="s">
        <v>29</v>
      </c>
      <c r="B61" s="19" t="s">
        <v>362</v>
      </c>
      <c r="C61" s="7">
        <v>2015</v>
      </c>
      <c r="D61" s="7" t="s">
        <v>4</v>
      </c>
      <c r="E61" s="7" t="s">
        <v>9</v>
      </c>
      <c r="F61" s="7">
        <v>93.687191130000002</v>
      </c>
    </row>
    <row r="62" spans="1:6">
      <c r="A62" s="19" t="s">
        <v>30</v>
      </c>
      <c r="B62" s="19" t="s">
        <v>363</v>
      </c>
      <c r="C62" s="7">
        <v>2015</v>
      </c>
      <c r="D62" s="7" t="s">
        <v>4</v>
      </c>
      <c r="E62" s="7" t="s">
        <v>9</v>
      </c>
      <c r="F62" s="7">
        <v>70.621491230000004</v>
      </c>
    </row>
    <row r="63" spans="1:6">
      <c r="A63" s="19" t="s">
        <v>31</v>
      </c>
      <c r="B63" s="19" t="s">
        <v>364</v>
      </c>
      <c r="C63" s="7">
        <v>2015</v>
      </c>
      <c r="D63" s="7" t="s">
        <v>4</v>
      </c>
      <c r="E63" s="7" t="s">
        <v>9</v>
      </c>
      <c r="F63" s="7">
        <v>88.047822629999999</v>
      </c>
    </row>
    <row r="64" spans="1:6">
      <c r="A64" s="19" t="s">
        <v>32</v>
      </c>
      <c r="B64" s="19" t="s">
        <v>365</v>
      </c>
      <c r="C64" s="7">
        <v>2015</v>
      </c>
      <c r="D64" s="7" t="s">
        <v>4</v>
      </c>
      <c r="E64" s="7" t="s">
        <v>9</v>
      </c>
      <c r="F64" s="7">
        <v>51.91821066</v>
      </c>
    </row>
    <row r="65" spans="1:6">
      <c r="A65" s="19" t="s">
        <v>33</v>
      </c>
      <c r="B65" s="19" t="s">
        <v>366</v>
      </c>
      <c r="C65" s="7">
        <v>2015</v>
      </c>
      <c r="D65" s="7" t="s">
        <v>4</v>
      </c>
      <c r="E65" s="7" t="s">
        <v>9</v>
      </c>
      <c r="F65" s="7">
        <v>66.079003319999998</v>
      </c>
    </row>
    <row r="66" spans="1:6">
      <c r="A66" s="19" t="s">
        <v>34</v>
      </c>
      <c r="B66" s="19" t="s">
        <v>367</v>
      </c>
      <c r="C66" s="7">
        <v>2015</v>
      </c>
      <c r="D66" s="7" t="s">
        <v>4</v>
      </c>
      <c r="E66" s="7" t="s">
        <v>9</v>
      </c>
      <c r="F66" s="7">
        <v>95.755000350000003</v>
      </c>
    </row>
    <row r="67" spans="1:6">
      <c r="A67" s="19" t="s">
        <v>35</v>
      </c>
      <c r="B67" s="19" t="s">
        <v>368</v>
      </c>
      <c r="C67" s="7">
        <v>2015</v>
      </c>
      <c r="D67" s="7" t="s">
        <v>4</v>
      </c>
      <c r="E67" s="7" t="s">
        <v>9</v>
      </c>
      <c r="F67" s="7">
        <v>49.475174610000003</v>
      </c>
    </row>
    <row r="68" spans="1:6">
      <c r="A68" s="20" t="s">
        <v>3</v>
      </c>
      <c r="B68" s="19" t="s">
        <v>336</v>
      </c>
      <c r="C68" s="7">
        <v>2016</v>
      </c>
      <c r="D68" s="7" t="s">
        <v>4</v>
      </c>
      <c r="E68" s="7" t="s">
        <v>9</v>
      </c>
      <c r="F68" s="7">
        <v>68.118323709999999</v>
      </c>
    </row>
    <row r="69" spans="1:6">
      <c r="A69" s="20" t="s">
        <v>4</v>
      </c>
      <c r="B69" s="19" t="s">
        <v>337</v>
      </c>
      <c r="C69" s="7">
        <v>2016</v>
      </c>
      <c r="D69" s="7" t="s">
        <v>4</v>
      </c>
      <c r="E69" s="7" t="s">
        <v>9</v>
      </c>
      <c r="F69" s="7">
        <v>91.837358789999996</v>
      </c>
    </row>
    <row r="70" spans="1:6">
      <c r="A70" s="19" t="s">
        <v>5</v>
      </c>
      <c r="B70" s="19" t="s">
        <v>338</v>
      </c>
      <c r="C70" s="7">
        <v>2016</v>
      </c>
      <c r="D70" s="7" t="s">
        <v>4</v>
      </c>
      <c r="E70" s="7" t="s">
        <v>9</v>
      </c>
      <c r="F70" s="7">
        <v>90.29972497</v>
      </c>
    </row>
    <row r="71" spans="1:6">
      <c r="A71" s="19" t="s">
        <v>6</v>
      </c>
      <c r="B71" s="19" t="s">
        <v>339</v>
      </c>
      <c r="C71" s="7">
        <v>2016</v>
      </c>
      <c r="D71" s="7" t="s">
        <v>4</v>
      </c>
      <c r="E71" s="7" t="s">
        <v>9</v>
      </c>
      <c r="F71" s="7">
        <v>37.701726610000001</v>
      </c>
    </row>
    <row r="72" spans="1:6">
      <c r="A72" s="19" t="s">
        <v>7</v>
      </c>
      <c r="B72" s="19" t="s">
        <v>340</v>
      </c>
      <c r="C72" s="7">
        <v>2016</v>
      </c>
      <c r="D72" s="7" t="s">
        <v>4</v>
      </c>
      <c r="E72" s="7" t="s">
        <v>9</v>
      </c>
      <c r="F72" s="7">
        <v>79.468963540000004</v>
      </c>
    </row>
    <row r="73" spans="1:6">
      <c r="A73" s="19" t="s">
        <v>8</v>
      </c>
      <c r="B73" s="19" t="s">
        <v>341</v>
      </c>
      <c r="C73" s="7">
        <v>2016</v>
      </c>
      <c r="D73" s="7" t="s">
        <v>4</v>
      </c>
      <c r="E73" s="7" t="s">
        <v>9</v>
      </c>
      <c r="F73" s="7">
        <v>79.453813519999997</v>
      </c>
    </row>
    <row r="74" spans="1:6">
      <c r="A74" s="19" t="s">
        <v>9</v>
      </c>
      <c r="B74" s="19" t="s">
        <v>342</v>
      </c>
      <c r="C74" s="7">
        <v>2016</v>
      </c>
      <c r="D74" s="7" t="s">
        <v>4</v>
      </c>
      <c r="E74" s="7" t="s">
        <v>9</v>
      </c>
      <c r="F74" s="7">
        <v>91.597750430000005</v>
      </c>
    </row>
    <row r="75" spans="1:6">
      <c r="A75" s="19" t="s">
        <v>10</v>
      </c>
      <c r="B75" s="19" t="s">
        <v>343</v>
      </c>
      <c r="C75" s="7">
        <v>2016</v>
      </c>
      <c r="D75" s="7" t="s">
        <v>4</v>
      </c>
      <c r="E75" s="7" t="s">
        <v>9</v>
      </c>
      <c r="F75" s="7">
        <v>33.06293762</v>
      </c>
    </row>
    <row r="76" spans="1:6">
      <c r="A76" s="19" t="s">
        <v>11</v>
      </c>
      <c r="B76" s="19" t="s">
        <v>344</v>
      </c>
      <c r="C76" s="7">
        <v>2016</v>
      </c>
      <c r="D76" s="7" t="s">
        <v>4</v>
      </c>
      <c r="E76" s="7" t="s">
        <v>9</v>
      </c>
      <c r="F76" s="7">
        <v>92.135164799999998</v>
      </c>
    </row>
    <row r="77" spans="1:6">
      <c r="A77" s="19" t="s">
        <v>12</v>
      </c>
      <c r="B77" s="19" t="s">
        <v>345</v>
      </c>
      <c r="C77" s="7">
        <v>2016</v>
      </c>
      <c r="D77" s="7" t="s">
        <v>4</v>
      </c>
      <c r="E77" s="7" t="s">
        <v>9</v>
      </c>
      <c r="F77" s="7">
        <v>79.656036599999993</v>
      </c>
    </row>
    <row r="78" spans="1:6">
      <c r="A78" s="19" t="s">
        <v>13</v>
      </c>
      <c r="B78" s="19" t="s">
        <v>346</v>
      </c>
      <c r="C78" s="7">
        <v>2016</v>
      </c>
      <c r="D78" s="7" t="s">
        <v>4</v>
      </c>
      <c r="E78" s="7" t="s">
        <v>9</v>
      </c>
      <c r="F78" s="7">
        <v>83.426511489999996</v>
      </c>
    </row>
    <row r="79" spans="1:6">
      <c r="A79" s="19" t="s">
        <v>14</v>
      </c>
      <c r="B79" s="19" t="s">
        <v>347</v>
      </c>
      <c r="C79" s="7">
        <v>2016</v>
      </c>
      <c r="D79" s="7" t="s">
        <v>4</v>
      </c>
      <c r="E79" s="7" t="s">
        <v>9</v>
      </c>
      <c r="F79" s="7">
        <v>81.113009500000004</v>
      </c>
    </row>
    <row r="80" spans="1:6">
      <c r="A80" s="19" t="s">
        <v>15</v>
      </c>
      <c r="B80" s="19" t="s">
        <v>348</v>
      </c>
      <c r="C80" s="7">
        <v>2016</v>
      </c>
      <c r="D80" s="7" t="s">
        <v>4</v>
      </c>
      <c r="E80" s="7" t="s">
        <v>9</v>
      </c>
      <c r="F80" s="7">
        <v>19.47050183</v>
      </c>
    </row>
    <row r="81" spans="1:6">
      <c r="A81" s="19" t="s">
        <v>16</v>
      </c>
      <c r="B81" s="19" t="s">
        <v>349</v>
      </c>
      <c r="C81" s="7">
        <v>2016</v>
      </c>
      <c r="D81" s="7" t="s">
        <v>4</v>
      </c>
      <c r="E81" s="7" t="s">
        <v>9</v>
      </c>
      <c r="F81" s="7">
        <v>46.899563430000001</v>
      </c>
    </row>
    <row r="82" spans="1:6">
      <c r="A82" s="19" t="s">
        <v>17</v>
      </c>
      <c r="B82" s="19" t="s">
        <v>350</v>
      </c>
      <c r="C82" s="7">
        <v>2016</v>
      </c>
      <c r="D82" s="7" t="s">
        <v>4</v>
      </c>
      <c r="E82" s="7" t="s">
        <v>9</v>
      </c>
      <c r="F82" s="7">
        <v>88.854195290000007</v>
      </c>
    </row>
    <row r="83" spans="1:6">
      <c r="A83" s="19" t="s">
        <v>18</v>
      </c>
      <c r="B83" s="19" t="s">
        <v>351</v>
      </c>
      <c r="C83" s="7">
        <v>2016</v>
      </c>
      <c r="D83" s="7" t="s">
        <v>4</v>
      </c>
      <c r="E83" s="7" t="s">
        <v>9</v>
      </c>
      <c r="F83" s="7">
        <v>53.544564370000003</v>
      </c>
    </row>
    <row r="84" spans="1:6">
      <c r="A84" s="19" t="s">
        <v>19</v>
      </c>
      <c r="B84" s="19" t="s">
        <v>352</v>
      </c>
      <c r="C84" s="7">
        <v>2016</v>
      </c>
      <c r="D84" s="7" t="s">
        <v>4</v>
      </c>
      <c r="E84" s="7" t="s">
        <v>9</v>
      </c>
      <c r="F84" s="7">
        <v>56.428322270000002</v>
      </c>
    </row>
    <row r="85" spans="1:6">
      <c r="A85" s="19" t="s">
        <v>20</v>
      </c>
      <c r="B85" s="19" t="s">
        <v>353</v>
      </c>
      <c r="C85" s="7">
        <v>2016</v>
      </c>
      <c r="D85" s="7" t="s">
        <v>4</v>
      </c>
      <c r="E85" s="7" t="s">
        <v>9</v>
      </c>
      <c r="F85" s="7">
        <v>37.758252059999997</v>
      </c>
    </row>
    <row r="86" spans="1:6">
      <c r="A86" s="19" t="s">
        <v>21</v>
      </c>
      <c r="B86" s="19" t="s">
        <v>354</v>
      </c>
      <c r="C86" s="7">
        <v>2016</v>
      </c>
      <c r="D86" s="7" t="s">
        <v>4</v>
      </c>
      <c r="E86" s="7" t="s">
        <v>9</v>
      </c>
      <c r="F86" s="7">
        <v>59.712110559999999</v>
      </c>
    </row>
    <row r="87" spans="1:6">
      <c r="A87" s="19" t="s">
        <v>22</v>
      </c>
      <c r="B87" s="19" t="s">
        <v>355</v>
      </c>
      <c r="C87" s="7">
        <v>2016</v>
      </c>
      <c r="D87" s="7" t="s">
        <v>4</v>
      </c>
      <c r="E87" s="7" t="s">
        <v>9</v>
      </c>
      <c r="F87" s="7">
        <v>98.438708640000002</v>
      </c>
    </row>
    <row r="88" spans="1:6">
      <c r="A88" s="19" t="s">
        <v>23</v>
      </c>
      <c r="B88" s="19" t="s">
        <v>356</v>
      </c>
      <c r="C88" s="7">
        <v>2016</v>
      </c>
      <c r="D88" s="7" t="s">
        <v>4</v>
      </c>
      <c r="E88" s="7" t="s">
        <v>9</v>
      </c>
      <c r="F88" s="7">
        <v>42.533105560000003</v>
      </c>
    </row>
    <row r="89" spans="1:6">
      <c r="A89" s="19" t="s">
        <v>24</v>
      </c>
      <c r="B89" s="19" t="s">
        <v>357</v>
      </c>
      <c r="C89" s="7">
        <v>2016</v>
      </c>
      <c r="D89" s="7" t="s">
        <v>4</v>
      </c>
      <c r="E89" s="7" t="s">
        <v>9</v>
      </c>
      <c r="F89" s="7">
        <v>35.282093699999997</v>
      </c>
    </row>
    <row r="90" spans="1:6">
      <c r="A90" s="19" t="s">
        <v>25</v>
      </c>
      <c r="B90" s="19" t="s">
        <v>358</v>
      </c>
      <c r="C90" s="7">
        <v>2016</v>
      </c>
      <c r="D90" s="7" t="s">
        <v>4</v>
      </c>
      <c r="E90" s="7" t="s">
        <v>9</v>
      </c>
      <c r="F90" s="7">
        <v>86.338990659999993</v>
      </c>
    </row>
    <row r="91" spans="1:6">
      <c r="A91" s="19" t="s">
        <v>26</v>
      </c>
      <c r="B91" s="19" t="s">
        <v>359</v>
      </c>
      <c r="C91" s="7">
        <v>2016</v>
      </c>
      <c r="D91" s="7" t="s">
        <v>4</v>
      </c>
      <c r="E91" s="7" t="s">
        <v>9</v>
      </c>
      <c r="F91" s="7">
        <v>91.658227519999997</v>
      </c>
    </row>
    <row r="92" spans="1:6">
      <c r="A92" s="19" t="s">
        <v>27</v>
      </c>
      <c r="B92" s="19" t="s">
        <v>360</v>
      </c>
      <c r="C92" s="7">
        <v>2016</v>
      </c>
      <c r="D92" s="7" t="s">
        <v>4</v>
      </c>
      <c r="E92" s="7" t="s">
        <v>9</v>
      </c>
      <c r="F92" s="7">
        <v>65.578948819999994</v>
      </c>
    </row>
    <row r="93" spans="1:6">
      <c r="A93" s="19" t="s">
        <v>28</v>
      </c>
      <c r="B93" s="19" t="s">
        <v>361</v>
      </c>
      <c r="C93" s="7">
        <v>2016</v>
      </c>
      <c r="D93" s="7" t="s">
        <v>4</v>
      </c>
      <c r="E93" s="7" t="s">
        <v>9</v>
      </c>
      <c r="F93" s="7">
        <v>92.294402969999993</v>
      </c>
    </row>
    <row r="94" spans="1:6">
      <c r="A94" s="19" t="s">
        <v>29</v>
      </c>
      <c r="B94" s="19" t="s">
        <v>362</v>
      </c>
      <c r="C94" s="7">
        <v>2016</v>
      </c>
      <c r="D94" s="7" t="s">
        <v>4</v>
      </c>
      <c r="E94" s="7" t="s">
        <v>9</v>
      </c>
      <c r="F94" s="7">
        <v>93.994135909999997</v>
      </c>
    </row>
    <row r="95" spans="1:6">
      <c r="A95" s="19" t="s">
        <v>30</v>
      </c>
      <c r="B95" s="19" t="s">
        <v>363</v>
      </c>
      <c r="C95" s="7">
        <v>2016</v>
      </c>
      <c r="D95" s="7" t="s">
        <v>4</v>
      </c>
      <c r="E95" s="7" t="s">
        <v>9</v>
      </c>
      <c r="F95" s="7">
        <v>71.904085890000005</v>
      </c>
    </row>
    <row r="96" spans="1:6">
      <c r="A96" s="19" t="s">
        <v>31</v>
      </c>
      <c r="B96" s="19" t="s">
        <v>364</v>
      </c>
      <c r="C96" s="7">
        <v>2016</v>
      </c>
      <c r="D96" s="7" t="s">
        <v>4</v>
      </c>
      <c r="E96" s="7" t="s">
        <v>9</v>
      </c>
      <c r="F96" s="7">
        <v>91.558522249999996</v>
      </c>
    </row>
    <row r="97" spans="1:6">
      <c r="A97" s="19" t="s">
        <v>32</v>
      </c>
      <c r="B97" s="19" t="s">
        <v>365</v>
      </c>
      <c r="C97" s="7">
        <v>2016</v>
      </c>
      <c r="D97" s="7" t="s">
        <v>4</v>
      </c>
      <c r="E97" s="7" t="s">
        <v>9</v>
      </c>
      <c r="F97" s="7">
        <v>49.301024290000001</v>
      </c>
    </row>
    <row r="98" spans="1:6">
      <c r="A98" s="19" t="s">
        <v>33</v>
      </c>
      <c r="B98" s="19" t="s">
        <v>366</v>
      </c>
      <c r="C98" s="7">
        <v>2016</v>
      </c>
      <c r="D98" s="7" t="s">
        <v>4</v>
      </c>
      <c r="E98" s="7" t="s">
        <v>9</v>
      </c>
      <c r="F98" s="7">
        <v>61.473772660000002</v>
      </c>
    </row>
    <row r="99" spans="1:6">
      <c r="A99" s="19" t="s">
        <v>34</v>
      </c>
      <c r="B99" s="19" t="s">
        <v>367</v>
      </c>
      <c r="C99" s="7">
        <v>2016</v>
      </c>
      <c r="D99" s="7" t="s">
        <v>4</v>
      </c>
      <c r="E99" s="7" t="s">
        <v>9</v>
      </c>
      <c r="F99" s="7">
        <v>95.720396460000003</v>
      </c>
    </row>
    <row r="100" spans="1:6">
      <c r="A100" s="19" t="s">
        <v>35</v>
      </c>
      <c r="B100" s="19" t="s">
        <v>368</v>
      </c>
      <c r="C100" s="7">
        <v>2016</v>
      </c>
      <c r="D100" s="7" t="s">
        <v>4</v>
      </c>
      <c r="E100" s="7" t="s">
        <v>9</v>
      </c>
      <c r="F100" s="7">
        <v>45.372571190000002</v>
      </c>
    </row>
    <row r="101" spans="1:6">
      <c r="A101" s="20" t="s">
        <v>3</v>
      </c>
      <c r="B101" s="19" t="s">
        <v>336</v>
      </c>
      <c r="C101" s="27">
        <v>2017</v>
      </c>
      <c r="D101" s="21" t="s">
        <v>4</v>
      </c>
      <c r="E101" s="21" t="s">
        <v>9</v>
      </c>
      <c r="F101" s="28">
        <v>69.203377549999999</v>
      </c>
    </row>
    <row r="102" spans="1:6">
      <c r="A102" s="20" t="s">
        <v>4</v>
      </c>
      <c r="B102" s="19" t="s">
        <v>337</v>
      </c>
      <c r="C102" s="27">
        <v>2017</v>
      </c>
      <c r="D102" s="21" t="s">
        <v>4</v>
      </c>
      <c r="E102" s="21" t="s">
        <v>9</v>
      </c>
      <c r="F102" s="28">
        <v>92.868803060000005</v>
      </c>
    </row>
    <row r="103" spans="1:6">
      <c r="A103" s="19" t="s">
        <v>5</v>
      </c>
      <c r="B103" s="19" t="s">
        <v>338</v>
      </c>
      <c r="C103" s="27">
        <v>2017</v>
      </c>
      <c r="D103" s="29" t="s">
        <v>4</v>
      </c>
      <c r="E103" s="29" t="s">
        <v>9</v>
      </c>
      <c r="F103" s="28">
        <v>94.073777160000006</v>
      </c>
    </row>
    <row r="104" spans="1:6">
      <c r="A104" s="19" t="s">
        <v>6</v>
      </c>
      <c r="B104" s="19" t="s">
        <v>339</v>
      </c>
      <c r="C104" s="27">
        <v>2017</v>
      </c>
      <c r="D104" s="29" t="s">
        <v>4</v>
      </c>
      <c r="E104" s="29" t="s">
        <v>9</v>
      </c>
      <c r="F104" s="28">
        <v>33.895125669999999</v>
      </c>
    </row>
    <row r="105" spans="1:6">
      <c r="A105" s="19" t="s">
        <v>7</v>
      </c>
      <c r="B105" s="19" t="s">
        <v>340</v>
      </c>
      <c r="C105" s="27">
        <v>2017</v>
      </c>
      <c r="D105" s="29" t="s">
        <v>4</v>
      </c>
      <c r="E105" s="29" t="s">
        <v>9</v>
      </c>
      <c r="F105" s="28">
        <v>73.249009630000003</v>
      </c>
    </row>
    <row r="106" spans="1:6">
      <c r="A106" s="19" t="s">
        <v>8</v>
      </c>
      <c r="B106" s="19" t="s">
        <v>341</v>
      </c>
      <c r="C106" s="27">
        <v>2017</v>
      </c>
      <c r="D106" s="29" t="s">
        <v>4</v>
      </c>
      <c r="E106" s="29" t="s">
        <v>9</v>
      </c>
      <c r="F106" s="28">
        <v>79.171608750000004</v>
      </c>
    </row>
    <row r="107" spans="1:6">
      <c r="A107" s="19" t="s">
        <v>9</v>
      </c>
      <c r="B107" s="19" t="s">
        <v>342</v>
      </c>
      <c r="C107" s="27">
        <v>2017</v>
      </c>
      <c r="D107" s="29" t="s">
        <v>4</v>
      </c>
      <c r="E107" s="29" t="s">
        <v>9</v>
      </c>
      <c r="F107" s="28">
        <v>90.747240570000002</v>
      </c>
    </row>
    <row r="108" spans="1:6">
      <c r="A108" s="19" t="s">
        <v>10</v>
      </c>
      <c r="B108" s="19" t="s">
        <v>343</v>
      </c>
      <c r="C108" s="27">
        <v>2017</v>
      </c>
      <c r="D108" s="29" t="s">
        <v>4</v>
      </c>
      <c r="E108" s="29" t="s">
        <v>9</v>
      </c>
      <c r="F108" s="28">
        <v>31.48324246</v>
      </c>
    </row>
    <row r="109" spans="1:6">
      <c r="A109" s="19" t="s">
        <v>11</v>
      </c>
      <c r="B109" s="19" t="s">
        <v>344</v>
      </c>
      <c r="C109" s="27">
        <v>2017</v>
      </c>
      <c r="D109" s="29" t="s">
        <v>4</v>
      </c>
      <c r="E109" s="29" t="s">
        <v>9</v>
      </c>
      <c r="F109" s="28">
        <v>94.294363759999996</v>
      </c>
    </row>
    <row r="110" spans="1:6">
      <c r="A110" s="19" t="s">
        <v>12</v>
      </c>
      <c r="B110" s="19" t="s">
        <v>345</v>
      </c>
      <c r="C110" s="27">
        <v>2017</v>
      </c>
      <c r="D110" s="29" t="s">
        <v>4</v>
      </c>
      <c r="E110" s="29" t="s">
        <v>9</v>
      </c>
      <c r="F110" s="28">
        <v>79.022930400000007</v>
      </c>
    </row>
    <row r="111" spans="1:6">
      <c r="A111" s="19" t="s">
        <v>13</v>
      </c>
      <c r="B111" s="19" t="s">
        <v>346</v>
      </c>
      <c r="C111" s="27">
        <v>2017</v>
      </c>
      <c r="D111" s="29" t="s">
        <v>4</v>
      </c>
      <c r="E111" s="29" t="s">
        <v>9</v>
      </c>
      <c r="F111" s="28">
        <v>84.549674089999996</v>
      </c>
    </row>
    <row r="112" spans="1:6">
      <c r="A112" s="19" t="s">
        <v>14</v>
      </c>
      <c r="B112" s="19" t="s">
        <v>347</v>
      </c>
      <c r="C112" s="27">
        <v>2017</v>
      </c>
      <c r="D112" s="29" t="s">
        <v>4</v>
      </c>
      <c r="E112" s="29" t="s">
        <v>9</v>
      </c>
      <c r="F112" s="28">
        <v>78.137068260000007</v>
      </c>
    </row>
    <row r="113" spans="1:6">
      <c r="A113" s="19" t="s">
        <v>15</v>
      </c>
      <c r="B113" s="19" t="s">
        <v>348</v>
      </c>
      <c r="C113" s="27">
        <v>2017</v>
      </c>
      <c r="D113" s="29" t="s">
        <v>4</v>
      </c>
      <c r="E113" s="29" t="s">
        <v>9</v>
      </c>
      <c r="F113" s="28">
        <v>22.851314250000001</v>
      </c>
    </row>
    <row r="114" spans="1:6">
      <c r="A114" s="19" t="s">
        <v>16</v>
      </c>
      <c r="B114" s="19" t="s">
        <v>349</v>
      </c>
      <c r="C114" s="27">
        <v>2017</v>
      </c>
      <c r="D114" s="29" t="s">
        <v>4</v>
      </c>
      <c r="E114" s="29" t="s">
        <v>9</v>
      </c>
      <c r="F114" s="28">
        <v>55.971268010000003</v>
      </c>
    </row>
    <row r="115" spans="1:6">
      <c r="A115" s="19" t="s">
        <v>17</v>
      </c>
      <c r="B115" s="19" t="s">
        <v>350</v>
      </c>
      <c r="C115" s="27">
        <v>2017</v>
      </c>
      <c r="D115" s="29" t="s">
        <v>4</v>
      </c>
      <c r="E115" s="29" t="s">
        <v>9</v>
      </c>
      <c r="F115" s="28">
        <v>85.989390450000002</v>
      </c>
    </row>
    <row r="116" spans="1:6">
      <c r="A116" s="19" t="s">
        <v>18</v>
      </c>
      <c r="B116" s="19" t="s">
        <v>351</v>
      </c>
      <c r="C116" s="27">
        <v>2017</v>
      </c>
      <c r="D116" s="29" t="s">
        <v>4</v>
      </c>
      <c r="E116" s="29" t="s">
        <v>9</v>
      </c>
      <c r="F116" s="28">
        <v>59.208022909999997</v>
      </c>
    </row>
    <row r="117" spans="1:6">
      <c r="A117" s="19" t="s">
        <v>19</v>
      </c>
      <c r="B117" s="19" t="s">
        <v>352</v>
      </c>
      <c r="C117" s="27">
        <v>2017</v>
      </c>
      <c r="D117" s="29" t="s">
        <v>4</v>
      </c>
      <c r="E117" s="29" t="s">
        <v>9</v>
      </c>
      <c r="F117" s="28">
        <v>52.609645659999998</v>
      </c>
    </row>
    <row r="118" spans="1:6">
      <c r="A118" s="19" t="s">
        <v>20</v>
      </c>
      <c r="B118" s="19" t="s">
        <v>353</v>
      </c>
      <c r="C118" s="27">
        <v>2017</v>
      </c>
      <c r="D118" s="29" t="s">
        <v>4</v>
      </c>
      <c r="E118" s="29" t="s">
        <v>9</v>
      </c>
      <c r="F118" s="28">
        <v>35.209806589999999</v>
      </c>
    </row>
    <row r="119" spans="1:6">
      <c r="A119" s="19" t="s">
        <v>21</v>
      </c>
      <c r="B119" s="19" t="s">
        <v>354</v>
      </c>
      <c r="C119" s="27">
        <v>2017</v>
      </c>
      <c r="D119" s="29" t="s">
        <v>4</v>
      </c>
      <c r="E119" s="29" t="s">
        <v>9</v>
      </c>
      <c r="F119" s="28">
        <v>59.616523020000002</v>
      </c>
    </row>
    <row r="120" spans="1:6">
      <c r="A120" s="19" t="s">
        <v>22</v>
      </c>
      <c r="B120" s="19" t="s">
        <v>355</v>
      </c>
      <c r="C120" s="27">
        <v>2017</v>
      </c>
      <c r="D120" s="29" t="s">
        <v>4</v>
      </c>
      <c r="E120" s="29" t="s">
        <v>9</v>
      </c>
      <c r="F120" s="28">
        <v>98.453436679999996</v>
      </c>
    </row>
    <row r="121" spans="1:6">
      <c r="A121" s="19" t="s">
        <v>23</v>
      </c>
      <c r="B121" s="19" t="s">
        <v>356</v>
      </c>
      <c r="C121" s="27">
        <v>2017</v>
      </c>
      <c r="D121" s="29" t="s">
        <v>4</v>
      </c>
      <c r="E121" s="29" t="s">
        <v>9</v>
      </c>
      <c r="F121" s="28">
        <v>41.028306190000002</v>
      </c>
    </row>
    <row r="122" spans="1:6">
      <c r="A122" s="19" t="s">
        <v>24</v>
      </c>
      <c r="B122" s="19" t="s">
        <v>357</v>
      </c>
      <c r="C122" s="27">
        <v>2017</v>
      </c>
      <c r="D122" s="29" t="s">
        <v>4</v>
      </c>
      <c r="E122" s="29" t="s">
        <v>9</v>
      </c>
      <c r="F122" s="28">
        <v>41.844911510000003</v>
      </c>
    </row>
    <row r="123" spans="1:6">
      <c r="A123" s="19" t="s">
        <v>25</v>
      </c>
      <c r="B123" s="19" t="s">
        <v>358</v>
      </c>
      <c r="C123" s="27">
        <v>2017</v>
      </c>
      <c r="D123" s="29" t="s">
        <v>4</v>
      </c>
      <c r="E123" s="29" t="s">
        <v>9</v>
      </c>
      <c r="F123" s="28">
        <v>82.815945170000006</v>
      </c>
    </row>
    <row r="124" spans="1:6">
      <c r="A124" s="19" t="s">
        <v>26</v>
      </c>
      <c r="B124" s="19" t="s">
        <v>359</v>
      </c>
      <c r="C124" s="27">
        <v>2017</v>
      </c>
      <c r="D124" s="29" t="s">
        <v>4</v>
      </c>
      <c r="E124" s="29" t="s">
        <v>9</v>
      </c>
      <c r="F124" s="28">
        <v>93.613927910000001</v>
      </c>
    </row>
    <row r="125" spans="1:6">
      <c r="A125" s="19" t="s">
        <v>27</v>
      </c>
      <c r="B125" s="19" t="s">
        <v>360</v>
      </c>
      <c r="C125" s="27">
        <v>2017</v>
      </c>
      <c r="D125" s="29" t="s">
        <v>4</v>
      </c>
      <c r="E125" s="29" t="s">
        <v>9</v>
      </c>
      <c r="F125" s="28">
        <v>64.833737850000006</v>
      </c>
    </row>
    <row r="126" spans="1:6">
      <c r="A126" s="19" t="s">
        <v>28</v>
      </c>
      <c r="B126" s="19" t="s">
        <v>361</v>
      </c>
      <c r="C126" s="27">
        <v>2017</v>
      </c>
      <c r="D126" s="29" t="s">
        <v>4</v>
      </c>
      <c r="E126" s="29" t="s">
        <v>9</v>
      </c>
      <c r="F126" s="28">
        <v>94.446561829999993</v>
      </c>
    </row>
    <row r="127" spans="1:6">
      <c r="A127" s="19" t="s">
        <v>29</v>
      </c>
      <c r="B127" s="19" t="s">
        <v>362</v>
      </c>
      <c r="C127" s="27">
        <v>2017</v>
      </c>
      <c r="D127" s="29" t="s">
        <v>4</v>
      </c>
      <c r="E127" s="29" t="s">
        <v>9</v>
      </c>
      <c r="F127" s="28">
        <v>91.943032029999998</v>
      </c>
    </row>
    <row r="128" spans="1:6">
      <c r="A128" s="19" t="s">
        <v>30</v>
      </c>
      <c r="B128" s="19" t="s">
        <v>363</v>
      </c>
      <c r="C128" s="27">
        <v>2017</v>
      </c>
      <c r="D128" s="29" t="s">
        <v>4</v>
      </c>
      <c r="E128" s="29" t="s">
        <v>9</v>
      </c>
      <c r="F128" s="28">
        <v>72.904682710000003</v>
      </c>
    </row>
    <row r="129" spans="1:10">
      <c r="A129" s="19" t="s">
        <v>31</v>
      </c>
      <c r="B129" s="19" t="s">
        <v>364</v>
      </c>
      <c r="C129" s="27">
        <v>2017</v>
      </c>
      <c r="D129" s="29" t="s">
        <v>4</v>
      </c>
      <c r="E129" s="29" t="s">
        <v>9</v>
      </c>
      <c r="F129" s="28">
        <v>94.514101359999998</v>
      </c>
    </row>
    <row r="130" spans="1:10">
      <c r="A130" s="19" t="s">
        <v>32</v>
      </c>
      <c r="B130" s="19" t="s">
        <v>365</v>
      </c>
      <c r="C130" s="27">
        <v>2017</v>
      </c>
      <c r="D130" s="29" t="s">
        <v>4</v>
      </c>
      <c r="E130" s="29" t="s">
        <v>9</v>
      </c>
      <c r="F130" s="28">
        <v>45.902673569999997</v>
      </c>
    </row>
    <row r="131" spans="1:10">
      <c r="A131" s="19" t="s">
        <v>33</v>
      </c>
      <c r="B131" s="19" t="s">
        <v>366</v>
      </c>
      <c r="C131" s="27">
        <v>2017</v>
      </c>
      <c r="D131" s="29" t="s">
        <v>4</v>
      </c>
      <c r="E131" s="29" t="s">
        <v>9</v>
      </c>
      <c r="F131" s="28">
        <v>63.68651449</v>
      </c>
    </row>
    <row r="132" spans="1:10">
      <c r="A132" s="19" t="s">
        <v>34</v>
      </c>
      <c r="B132" s="19" t="s">
        <v>367</v>
      </c>
      <c r="C132" s="27">
        <v>2017</v>
      </c>
      <c r="D132" s="29" t="s">
        <v>4</v>
      </c>
      <c r="E132" s="29" t="s">
        <v>9</v>
      </c>
      <c r="F132" s="28">
        <v>94.978038819999995</v>
      </c>
    </row>
    <row r="133" spans="1:10">
      <c r="A133" s="19" t="s">
        <v>35</v>
      </c>
      <c r="B133" s="19" t="s">
        <v>368</v>
      </c>
      <c r="C133" s="27">
        <v>2017</v>
      </c>
      <c r="D133" s="29" t="s">
        <v>4</v>
      </c>
      <c r="E133" s="29" t="s">
        <v>9</v>
      </c>
      <c r="F133" s="28">
        <v>47.212484940000003</v>
      </c>
    </row>
    <row r="134" spans="1:10">
      <c r="A134" s="19"/>
      <c r="B134" s="19"/>
    </row>
    <row r="135" spans="1:10">
      <c r="A135" s="19"/>
      <c r="B135" s="19"/>
    </row>
    <row r="136" spans="1:10">
      <c r="A136" s="19"/>
      <c r="B136" s="19"/>
    </row>
    <row r="137" spans="1:10">
      <c r="A137" s="19"/>
      <c r="B137" s="19"/>
      <c r="J137" s="30"/>
    </row>
    <row r="138" spans="1:10">
      <c r="A138" s="19"/>
      <c r="B138" s="19"/>
    </row>
    <row r="139" spans="1:10">
      <c r="A139" s="19"/>
      <c r="B139" s="19"/>
    </row>
    <row r="140" spans="1:10">
      <c r="A140" s="19"/>
      <c r="B140" s="19"/>
    </row>
    <row r="141" spans="1:10">
      <c r="A141" s="19"/>
      <c r="B141" s="19"/>
    </row>
    <row r="142" spans="1:10">
      <c r="A142" s="19"/>
      <c r="B142" s="19"/>
    </row>
    <row r="143" spans="1:10">
      <c r="A143" s="19"/>
      <c r="B143" s="19"/>
    </row>
    <row r="144" spans="1:10">
      <c r="A144" s="19"/>
      <c r="B144" s="19"/>
    </row>
    <row r="145" spans="1:2">
      <c r="A145" s="19"/>
      <c r="B145" s="19"/>
    </row>
    <row r="146" spans="1:2">
      <c r="A146" s="19"/>
      <c r="B146" s="19"/>
    </row>
    <row r="147" spans="1:2">
      <c r="A147" s="19"/>
      <c r="B147" s="19"/>
    </row>
    <row r="148" spans="1:2">
      <c r="A148" s="19"/>
      <c r="B148" s="19"/>
    </row>
    <row r="149" spans="1:2">
      <c r="A149" s="19"/>
      <c r="B149" s="19"/>
    </row>
    <row r="150" spans="1:2">
      <c r="A150" s="19"/>
      <c r="B150" s="19"/>
    </row>
    <row r="151" spans="1:2">
      <c r="A151" s="19"/>
      <c r="B151" s="19"/>
    </row>
    <row r="152" spans="1:2">
      <c r="A152" s="19"/>
      <c r="B152" s="19"/>
    </row>
    <row r="153" spans="1:2">
      <c r="A153" s="19"/>
      <c r="B153" s="19"/>
    </row>
    <row r="154" spans="1:2">
      <c r="A154" s="19"/>
      <c r="B154" s="19"/>
    </row>
    <row r="155" spans="1:2">
      <c r="A155" s="19"/>
      <c r="B155" s="19"/>
    </row>
    <row r="156" spans="1:2">
      <c r="A156" s="19"/>
      <c r="B156" s="19"/>
    </row>
    <row r="157" spans="1:2">
      <c r="A157" s="19"/>
      <c r="B157" s="19"/>
    </row>
    <row r="158" spans="1:2">
      <c r="A158" s="19"/>
      <c r="B158" s="19"/>
    </row>
    <row r="159" spans="1:2">
      <c r="A159" s="19"/>
      <c r="B159" s="19"/>
    </row>
    <row r="160" spans="1:2">
      <c r="A160" s="19"/>
      <c r="B160" s="19"/>
    </row>
    <row r="161" spans="1:2">
      <c r="A161" s="19"/>
      <c r="B161" s="19"/>
    </row>
    <row r="162" spans="1:2">
      <c r="A162" s="19"/>
      <c r="B162" s="19"/>
    </row>
    <row r="163" spans="1:2">
      <c r="A163" s="19"/>
      <c r="B163" s="19"/>
    </row>
    <row r="164" spans="1:2">
      <c r="A164" s="19"/>
      <c r="B164" s="19"/>
    </row>
    <row r="165" spans="1:2">
      <c r="A165" s="19"/>
      <c r="B165" s="19"/>
    </row>
    <row r="166" spans="1:2">
      <c r="A166" s="19"/>
      <c r="B166" s="19"/>
    </row>
  </sheetData>
  <autoFilter ref="A1:F133" xr:uid="{00000000-0009-0000-0000-000007000000}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outlinePr summaryBelow="0" summaryRight="0"/>
  </sheetPr>
  <dimension ref="A1:Z205"/>
  <sheetViews>
    <sheetView workbookViewId="0"/>
  </sheetViews>
  <sheetFormatPr baseColWidth="10" defaultColWidth="12.6640625" defaultRowHeight="15.75" customHeight="1"/>
  <sheetData>
    <row r="1" spans="1:6">
      <c r="A1" s="19" t="s">
        <v>1</v>
      </c>
      <c r="B1" s="19" t="s">
        <v>334</v>
      </c>
      <c r="C1" s="19" t="s">
        <v>0</v>
      </c>
      <c r="D1" s="19" t="s">
        <v>37</v>
      </c>
      <c r="E1" s="19" t="s">
        <v>39</v>
      </c>
      <c r="F1" s="19" t="s">
        <v>335</v>
      </c>
    </row>
    <row r="2" spans="1:6">
      <c r="A2" s="20" t="s">
        <v>3</v>
      </c>
      <c r="B2" s="19" t="s">
        <v>336</v>
      </c>
      <c r="C2" s="7">
        <v>2010</v>
      </c>
      <c r="D2" s="9" t="s">
        <v>4</v>
      </c>
      <c r="E2" s="9" t="s">
        <v>10</v>
      </c>
      <c r="F2" s="7">
        <v>95.108760000000004</v>
      </c>
    </row>
    <row r="3" spans="1:6">
      <c r="A3" s="20" t="s">
        <v>4</v>
      </c>
      <c r="B3" s="19" t="s">
        <v>337</v>
      </c>
      <c r="C3" s="7">
        <v>2010</v>
      </c>
      <c r="D3" s="9" t="s">
        <v>4</v>
      </c>
      <c r="E3" s="9" t="s">
        <v>10</v>
      </c>
      <c r="F3" s="23">
        <v>98.3098995</v>
      </c>
    </row>
    <row r="4" spans="1:6">
      <c r="A4" s="19" t="s">
        <v>5</v>
      </c>
      <c r="B4" s="19" t="s">
        <v>338</v>
      </c>
      <c r="C4" s="7">
        <v>2010</v>
      </c>
      <c r="D4" s="9" t="s">
        <v>4</v>
      </c>
      <c r="E4" s="9" t="s">
        <v>10</v>
      </c>
      <c r="F4" s="23">
        <v>97.148954799999998</v>
      </c>
    </row>
    <row r="5" spans="1:6">
      <c r="A5" s="19" t="s">
        <v>6</v>
      </c>
      <c r="B5" s="19" t="s">
        <v>339</v>
      </c>
      <c r="C5" s="7">
        <v>2010</v>
      </c>
      <c r="D5" s="9" t="s">
        <v>4</v>
      </c>
      <c r="E5" s="9" t="s">
        <v>10</v>
      </c>
      <c r="F5" s="23">
        <v>97.182630700000004</v>
      </c>
    </row>
    <row r="6" spans="1:6">
      <c r="A6" s="19" t="s">
        <v>7</v>
      </c>
      <c r="B6" s="19" t="s">
        <v>340</v>
      </c>
      <c r="C6" s="7">
        <v>2010</v>
      </c>
      <c r="D6" s="9" t="s">
        <v>4</v>
      </c>
      <c r="E6" s="9" t="s">
        <v>10</v>
      </c>
      <c r="F6" s="23">
        <v>92.628815900000006</v>
      </c>
    </row>
    <row r="7" spans="1:6">
      <c r="A7" s="19" t="s">
        <v>8</v>
      </c>
      <c r="B7" s="19" t="s">
        <v>341</v>
      </c>
      <c r="C7" s="7">
        <v>2010</v>
      </c>
      <c r="D7" s="9" t="s">
        <v>4</v>
      </c>
      <c r="E7" s="9" t="s">
        <v>10</v>
      </c>
      <c r="F7" s="23">
        <v>97.464827</v>
      </c>
    </row>
    <row r="8" spans="1:6">
      <c r="A8" s="19" t="s">
        <v>9</v>
      </c>
      <c r="B8" s="19" t="s">
        <v>342</v>
      </c>
      <c r="C8" s="7">
        <v>2010</v>
      </c>
      <c r="D8" s="9" t="s">
        <v>4</v>
      </c>
      <c r="E8" s="9" t="s">
        <v>10</v>
      </c>
      <c r="F8" s="23">
        <v>98.084899800000002</v>
      </c>
    </row>
    <row r="9" spans="1:6">
      <c r="A9" s="19" t="s">
        <v>10</v>
      </c>
      <c r="B9" s="19" t="s">
        <v>343</v>
      </c>
      <c r="C9" s="7">
        <v>2010</v>
      </c>
      <c r="D9" s="9" t="s">
        <v>4</v>
      </c>
      <c r="E9" s="9" t="s">
        <v>10</v>
      </c>
      <c r="F9" s="23">
        <v>92.966850100000002</v>
      </c>
    </row>
    <row r="10" spans="1:6">
      <c r="A10" s="19" t="s">
        <v>11</v>
      </c>
      <c r="B10" s="19" t="s">
        <v>344</v>
      </c>
      <c r="C10" s="7">
        <v>2010</v>
      </c>
      <c r="D10" s="9" t="s">
        <v>4</v>
      </c>
      <c r="E10" s="9" t="s">
        <v>10</v>
      </c>
      <c r="F10" s="23">
        <v>96.5945866</v>
      </c>
    </row>
    <row r="11" spans="1:6">
      <c r="A11" s="19" t="s">
        <v>12</v>
      </c>
      <c r="B11" s="19" t="s">
        <v>345</v>
      </c>
      <c r="C11" s="7">
        <v>2010</v>
      </c>
      <c r="D11" s="9" t="s">
        <v>4</v>
      </c>
      <c r="E11" s="9" t="s">
        <v>10</v>
      </c>
      <c r="F11" s="23">
        <v>98.501201600000002</v>
      </c>
    </row>
    <row r="12" spans="1:6">
      <c r="A12" s="19" t="s">
        <v>13</v>
      </c>
      <c r="B12" s="19" t="s">
        <v>346</v>
      </c>
      <c r="C12" s="7">
        <v>2010</v>
      </c>
      <c r="D12" s="9" t="s">
        <v>4</v>
      </c>
      <c r="E12" s="9" t="s">
        <v>10</v>
      </c>
      <c r="F12" s="23">
        <v>93.256269099999997</v>
      </c>
    </row>
    <row r="13" spans="1:6">
      <c r="A13" s="19" t="s">
        <v>14</v>
      </c>
      <c r="B13" s="19" t="s">
        <v>347</v>
      </c>
      <c r="C13" s="7">
        <v>2010</v>
      </c>
      <c r="D13" s="9" t="s">
        <v>4</v>
      </c>
      <c r="E13" s="9" t="s">
        <v>10</v>
      </c>
      <c r="F13" s="23">
        <v>91.478484100000003</v>
      </c>
    </row>
    <row r="14" spans="1:6">
      <c r="A14" s="19" t="s">
        <v>15</v>
      </c>
      <c r="B14" s="19" t="s">
        <v>348</v>
      </c>
      <c r="C14" s="7">
        <v>2010</v>
      </c>
      <c r="D14" s="9" t="s">
        <v>4</v>
      </c>
      <c r="E14" s="9" t="s">
        <v>10</v>
      </c>
      <c r="F14" s="23">
        <v>80.784631399999995</v>
      </c>
    </row>
    <row r="15" spans="1:6">
      <c r="A15" s="19" t="s">
        <v>16</v>
      </c>
      <c r="B15" s="19" t="s">
        <v>349</v>
      </c>
      <c r="C15" s="7">
        <v>2010</v>
      </c>
      <c r="D15" s="9" t="s">
        <v>4</v>
      </c>
      <c r="E15" s="9" t="s">
        <v>10</v>
      </c>
      <c r="F15" s="23">
        <v>91.941304400000007</v>
      </c>
    </row>
    <row r="16" spans="1:6">
      <c r="A16" s="19" t="s">
        <v>17</v>
      </c>
      <c r="B16" s="19" t="s">
        <v>350</v>
      </c>
      <c r="C16" s="7">
        <v>2010</v>
      </c>
      <c r="D16" s="9" t="s">
        <v>4</v>
      </c>
      <c r="E16" s="9" t="s">
        <v>10</v>
      </c>
      <c r="F16" s="23">
        <v>97.187842099999997</v>
      </c>
    </row>
    <row r="17" spans="1:6">
      <c r="A17" s="19" t="s">
        <v>18</v>
      </c>
      <c r="B17" s="19" t="s">
        <v>351</v>
      </c>
      <c r="C17" s="7">
        <v>2010</v>
      </c>
      <c r="D17" s="9" t="s">
        <v>4</v>
      </c>
      <c r="E17" s="9" t="s">
        <v>10</v>
      </c>
      <c r="F17" s="23">
        <v>95.951210700000004</v>
      </c>
    </row>
    <row r="18" spans="1:6">
      <c r="A18" s="19" t="s">
        <v>19</v>
      </c>
      <c r="B18" s="19" t="s">
        <v>352</v>
      </c>
      <c r="C18" s="7">
        <v>2010</v>
      </c>
      <c r="D18" s="9" t="s">
        <v>4</v>
      </c>
      <c r="E18" s="9" t="s">
        <v>10</v>
      </c>
      <c r="F18" s="23">
        <v>94.560530499999999</v>
      </c>
    </row>
    <row r="19" spans="1:6">
      <c r="A19" s="19" t="s">
        <v>20</v>
      </c>
      <c r="B19" s="19" t="s">
        <v>353</v>
      </c>
      <c r="C19" s="7">
        <v>2010</v>
      </c>
      <c r="D19" s="9" t="s">
        <v>4</v>
      </c>
      <c r="E19" s="9" t="s">
        <v>10</v>
      </c>
      <c r="F19" s="23">
        <v>96.630108699999994</v>
      </c>
    </row>
    <row r="20" spans="1:6">
      <c r="A20" s="19" t="s">
        <v>21</v>
      </c>
      <c r="B20" s="19" t="s">
        <v>354</v>
      </c>
      <c r="C20" s="7">
        <v>2010</v>
      </c>
      <c r="D20" s="9" t="s">
        <v>4</v>
      </c>
      <c r="E20" s="9" t="s">
        <v>10</v>
      </c>
      <c r="F20" s="23">
        <v>94.526142100000001</v>
      </c>
    </row>
    <row r="21" spans="1:6">
      <c r="A21" s="19" t="s">
        <v>22</v>
      </c>
      <c r="B21" s="19" t="s">
        <v>355</v>
      </c>
      <c r="C21" s="7">
        <v>2010</v>
      </c>
      <c r="D21" s="9" t="s">
        <v>4</v>
      </c>
      <c r="E21" s="9" t="s">
        <v>10</v>
      </c>
      <c r="F21" s="23">
        <v>97.482999500000005</v>
      </c>
    </row>
    <row r="22" spans="1:6">
      <c r="A22" s="19" t="s">
        <v>23</v>
      </c>
      <c r="B22" s="19" t="s">
        <v>356</v>
      </c>
      <c r="C22" s="7">
        <v>2010</v>
      </c>
      <c r="D22" s="9" t="s">
        <v>4</v>
      </c>
      <c r="E22" s="9" t="s">
        <v>10</v>
      </c>
      <c r="F22" s="23">
        <v>94.464588500000005</v>
      </c>
    </row>
    <row r="23" spans="1:6">
      <c r="A23" s="19" t="s">
        <v>24</v>
      </c>
      <c r="B23" s="19" t="s">
        <v>357</v>
      </c>
      <c r="C23" s="7">
        <v>2010</v>
      </c>
      <c r="D23" s="9" t="s">
        <v>4</v>
      </c>
      <c r="E23" s="9" t="s">
        <v>10</v>
      </c>
      <c r="F23" s="23">
        <v>95.238088399999995</v>
      </c>
    </row>
    <row r="24" spans="1:6">
      <c r="A24" s="19" t="s">
        <v>25</v>
      </c>
      <c r="B24" s="19" t="s">
        <v>358</v>
      </c>
      <c r="C24" s="7">
        <v>2010</v>
      </c>
      <c r="D24" s="9" t="s">
        <v>4</v>
      </c>
      <c r="E24" s="9" t="s">
        <v>10</v>
      </c>
      <c r="F24" s="23">
        <v>92.215937199999999</v>
      </c>
    </row>
    <row r="25" spans="1:6">
      <c r="A25" s="19" t="s">
        <v>26</v>
      </c>
      <c r="B25" s="19" t="s">
        <v>359</v>
      </c>
      <c r="C25" s="7">
        <v>2010</v>
      </c>
      <c r="D25" s="9" t="s">
        <v>4</v>
      </c>
      <c r="E25" s="9" t="s">
        <v>10</v>
      </c>
      <c r="F25" s="23">
        <v>95.672923999999995</v>
      </c>
    </row>
    <row r="26" spans="1:6">
      <c r="A26" s="19" t="s">
        <v>27</v>
      </c>
      <c r="B26" s="19" t="s">
        <v>360</v>
      </c>
      <c r="C26" s="7">
        <v>2010</v>
      </c>
      <c r="D26" s="9" t="s">
        <v>4</v>
      </c>
      <c r="E26" s="9" t="s">
        <v>10</v>
      </c>
      <c r="F26" s="23">
        <v>94.797749199999998</v>
      </c>
    </row>
    <row r="27" spans="1:6">
      <c r="A27" s="19" t="s">
        <v>28</v>
      </c>
      <c r="B27" s="19" t="s">
        <v>361</v>
      </c>
      <c r="C27" s="7">
        <v>2010</v>
      </c>
      <c r="D27" s="9" t="s">
        <v>4</v>
      </c>
      <c r="E27" s="9" t="s">
        <v>10</v>
      </c>
      <c r="F27" s="23">
        <v>94.909363099999993</v>
      </c>
    </row>
    <row r="28" spans="1:6">
      <c r="A28" s="19" t="s">
        <v>29</v>
      </c>
      <c r="B28" s="19" t="s">
        <v>362</v>
      </c>
      <c r="C28" s="7">
        <v>2010</v>
      </c>
      <c r="D28" s="9" t="s">
        <v>4</v>
      </c>
      <c r="E28" s="9" t="s">
        <v>10</v>
      </c>
      <c r="F28" s="23">
        <v>96.812074199999998</v>
      </c>
    </row>
    <row r="29" spans="1:6">
      <c r="A29" s="19" t="s">
        <v>30</v>
      </c>
      <c r="B29" s="19" t="s">
        <v>363</v>
      </c>
      <c r="C29" s="7">
        <v>2010</v>
      </c>
      <c r="D29" s="9" t="s">
        <v>4</v>
      </c>
      <c r="E29" s="9" t="s">
        <v>10</v>
      </c>
      <c r="F29" s="23">
        <v>94.531715300000002</v>
      </c>
    </row>
    <row r="30" spans="1:6">
      <c r="A30" s="19" t="s">
        <v>31</v>
      </c>
      <c r="B30" s="19" t="s">
        <v>364</v>
      </c>
      <c r="C30" s="7">
        <v>2010</v>
      </c>
      <c r="D30" s="9" t="s">
        <v>4</v>
      </c>
      <c r="E30" s="9" t="s">
        <v>10</v>
      </c>
      <c r="F30" s="23">
        <v>97.390865300000002</v>
      </c>
    </row>
    <row r="31" spans="1:6">
      <c r="A31" s="19" t="s">
        <v>32</v>
      </c>
      <c r="B31" s="19" t="s">
        <v>365</v>
      </c>
      <c r="C31" s="7">
        <v>2010</v>
      </c>
      <c r="D31" s="9" t="s">
        <v>4</v>
      </c>
      <c r="E31" s="9" t="s">
        <v>10</v>
      </c>
      <c r="F31" s="23">
        <v>95.228484699999996</v>
      </c>
    </row>
    <row r="32" spans="1:6">
      <c r="A32" s="19" t="s">
        <v>33</v>
      </c>
      <c r="B32" s="19" t="s">
        <v>366</v>
      </c>
      <c r="C32" s="7">
        <v>2010</v>
      </c>
      <c r="D32" s="9" t="s">
        <v>4</v>
      </c>
      <c r="E32" s="9" t="s">
        <v>10</v>
      </c>
      <c r="F32" s="23">
        <v>95.555447099999995</v>
      </c>
    </row>
    <row r="33" spans="1:6">
      <c r="A33" s="19" t="s">
        <v>34</v>
      </c>
      <c r="B33" s="19" t="s">
        <v>367</v>
      </c>
      <c r="C33" s="7">
        <v>2010</v>
      </c>
      <c r="D33" s="9" t="s">
        <v>4</v>
      </c>
      <c r="E33" s="9" t="s">
        <v>10</v>
      </c>
      <c r="F33" s="23">
        <v>88.128295899999998</v>
      </c>
    </row>
    <row r="34" spans="1:6">
      <c r="A34" s="19" t="s">
        <v>35</v>
      </c>
      <c r="B34" s="19" t="s">
        <v>368</v>
      </c>
      <c r="C34" s="7">
        <v>2010</v>
      </c>
      <c r="D34" s="9" t="s">
        <v>4</v>
      </c>
      <c r="E34" s="9" t="s">
        <v>10</v>
      </c>
      <c r="F34" s="23">
        <v>91.669604300000003</v>
      </c>
    </row>
    <row r="35" spans="1:6">
      <c r="A35" s="20" t="s">
        <v>3</v>
      </c>
      <c r="B35" s="19" t="s">
        <v>336</v>
      </c>
      <c r="C35" s="7">
        <v>2014</v>
      </c>
      <c r="D35" s="9" t="s">
        <v>4</v>
      </c>
      <c r="E35" s="9" t="s">
        <v>10</v>
      </c>
      <c r="F35" s="7">
        <v>91.85806384</v>
      </c>
    </row>
    <row r="36" spans="1:6">
      <c r="A36" s="20" t="s">
        <v>4</v>
      </c>
      <c r="B36" s="19" t="s">
        <v>337</v>
      </c>
      <c r="C36" s="7">
        <v>2014</v>
      </c>
      <c r="D36" s="9" t="s">
        <v>4</v>
      </c>
      <c r="E36" s="9" t="s">
        <v>10</v>
      </c>
      <c r="F36" s="7">
        <v>96.024508359999999</v>
      </c>
    </row>
    <row r="37" spans="1:6">
      <c r="A37" s="19" t="s">
        <v>5</v>
      </c>
      <c r="B37" s="19" t="s">
        <v>338</v>
      </c>
      <c r="C37" s="7">
        <v>2014</v>
      </c>
      <c r="D37" s="9" t="s">
        <v>4</v>
      </c>
      <c r="E37" s="9" t="s">
        <v>10</v>
      </c>
      <c r="F37" s="7">
        <v>95.690580220000001</v>
      </c>
    </row>
    <row r="38" spans="1:6">
      <c r="A38" s="19" t="s">
        <v>6</v>
      </c>
      <c r="B38" s="19" t="s">
        <v>339</v>
      </c>
      <c r="C38" s="7">
        <v>2014</v>
      </c>
      <c r="D38" s="9" t="s">
        <v>4</v>
      </c>
      <c r="E38" s="9" t="s">
        <v>10</v>
      </c>
      <c r="F38" s="7">
        <v>91.816871789999993</v>
      </c>
    </row>
    <row r="39" spans="1:6">
      <c r="A39" s="19" t="s">
        <v>7</v>
      </c>
      <c r="B39" s="19" t="s">
        <v>340</v>
      </c>
      <c r="C39" s="7">
        <v>2014</v>
      </c>
      <c r="D39" s="9" t="s">
        <v>4</v>
      </c>
      <c r="E39" s="9" t="s">
        <v>10</v>
      </c>
      <c r="F39" s="7">
        <v>88.951336589999997</v>
      </c>
    </row>
    <row r="40" spans="1:6">
      <c r="A40" s="19" t="s">
        <v>8</v>
      </c>
      <c r="B40" s="19" t="s">
        <v>341</v>
      </c>
      <c r="C40" s="7">
        <v>2014</v>
      </c>
      <c r="D40" s="9" t="s">
        <v>4</v>
      </c>
      <c r="E40" s="9" t="s">
        <v>10</v>
      </c>
      <c r="F40" s="7">
        <v>96.752820529999994</v>
      </c>
    </row>
    <row r="41" spans="1:6">
      <c r="A41" s="19" t="s">
        <v>9</v>
      </c>
      <c r="B41" s="19" t="s">
        <v>342</v>
      </c>
      <c r="C41" s="7">
        <v>2014</v>
      </c>
      <c r="D41" s="9" t="s">
        <v>4</v>
      </c>
      <c r="E41" s="9" t="s">
        <v>10</v>
      </c>
      <c r="F41" s="7">
        <v>96.329160139999999</v>
      </c>
    </row>
    <row r="42" spans="1:6">
      <c r="A42" s="19" t="s">
        <v>10</v>
      </c>
      <c r="B42" s="19" t="s">
        <v>343</v>
      </c>
      <c r="C42" s="7">
        <v>2014</v>
      </c>
      <c r="D42" s="9" t="s">
        <v>4</v>
      </c>
      <c r="E42" s="9" t="s">
        <v>10</v>
      </c>
      <c r="F42" s="7">
        <v>87.309029649999999</v>
      </c>
    </row>
    <row r="43" spans="1:6">
      <c r="A43" s="19" t="s">
        <v>11</v>
      </c>
      <c r="B43" s="19" t="s">
        <v>344</v>
      </c>
      <c r="C43" s="7">
        <v>2014</v>
      </c>
      <c r="D43" s="9" t="s">
        <v>4</v>
      </c>
      <c r="E43" s="9" t="s">
        <v>10</v>
      </c>
      <c r="F43" s="7">
        <v>95.391507919999995</v>
      </c>
    </row>
    <row r="44" spans="1:6">
      <c r="A44" s="19" t="s">
        <v>12</v>
      </c>
      <c r="B44" s="19" t="s">
        <v>345</v>
      </c>
      <c r="C44" s="7">
        <v>2014</v>
      </c>
      <c r="D44" s="9" t="s">
        <v>4</v>
      </c>
      <c r="E44" s="9" t="s">
        <v>10</v>
      </c>
      <c r="F44" s="7">
        <v>93.470580679999998</v>
      </c>
    </row>
    <row r="45" spans="1:6">
      <c r="A45" s="19" t="s">
        <v>13</v>
      </c>
      <c r="B45" s="19" t="s">
        <v>346</v>
      </c>
      <c r="C45" s="7">
        <v>2014</v>
      </c>
      <c r="D45" s="9" t="s">
        <v>4</v>
      </c>
      <c r="E45" s="9" t="s">
        <v>10</v>
      </c>
      <c r="F45" s="7">
        <v>92.41776548</v>
      </c>
    </row>
    <row r="46" spans="1:6">
      <c r="A46" s="19" t="s">
        <v>14</v>
      </c>
      <c r="B46" s="19" t="s">
        <v>347</v>
      </c>
      <c r="C46" s="7">
        <v>2014</v>
      </c>
      <c r="D46" s="9" t="s">
        <v>4</v>
      </c>
      <c r="E46" s="9" t="s">
        <v>10</v>
      </c>
      <c r="F46" s="7">
        <v>89.911950970000007</v>
      </c>
    </row>
    <row r="47" spans="1:6">
      <c r="A47" s="19" t="s">
        <v>15</v>
      </c>
      <c r="B47" s="19" t="s">
        <v>348</v>
      </c>
      <c r="C47" s="7">
        <v>2014</v>
      </c>
      <c r="D47" s="9" t="s">
        <v>4</v>
      </c>
      <c r="E47" s="9" t="s">
        <v>10</v>
      </c>
      <c r="F47" s="7">
        <v>80.72178341</v>
      </c>
    </row>
    <row r="48" spans="1:6">
      <c r="A48" s="19" t="s">
        <v>16</v>
      </c>
      <c r="B48" s="19" t="s">
        <v>349</v>
      </c>
      <c r="C48" s="7">
        <v>2014</v>
      </c>
      <c r="D48" s="9" t="s">
        <v>4</v>
      </c>
      <c r="E48" s="9" t="s">
        <v>10</v>
      </c>
      <c r="F48" s="7">
        <v>86.760998389999997</v>
      </c>
    </row>
    <row r="49" spans="1:6">
      <c r="A49" s="19" t="s">
        <v>17</v>
      </c>
      <c r="B49" s="19" t="s">
        <v>350</v>
      </c>
      <c r="C49" s="7">
        <v>2014</v>
      </c>
      <c r="D49" s="9" t="s">
        <v>4</v>
      </c>
      <c r="E49" s="9" t="s">
        <v>10</v>
      </c>
      <c r="F49" s="7">
        <v>96.783144179999994</v>
      </c>
    </row>
    <row r="50" spans="1:6">
      <c r="A50" s="19" t="s">
        <v>18</v>
      </c>
      <c r="B50" s="19" t="s">
        <v>351</v>
      </c>
      <c r="C50" s="7">
        <v>2014</v>
      </c>
      <c r="D50" s="9" t="s">
        <v>4</v>
      </c>
      <c r="E50" s="9" t="s">
        <v>10</v>
      </c>
      <c r="F50" s="7">
        <v>90.766809699999996</v>
      </c>
    </row>
    <row r="51" spans="1:6">
      <c r="A51" s="19" t="s">
        <v>19</v>
      </c>
      <c r="B51" s="19" t="s">
        <v>352</v>
      </c>
      <c r="C51" s="7">
        <v>2014</v>
      </c>
      <c r="D51" s="9" t="s">
        <v>4</v>
      </c>
      <c r="E51" s="9" t="s">
        <v>10</v>
      </c>
      <c r="F51" s="7">
        <v>91.51103449</v>
      </c>
    </row>
    <row r="52" spans="1:6">
      <c r="A52" s="19" t="s">
        <v>20</v>
      </c>
      <c r="B52" s="19" t="s">
        <v>353</v>
      </c>
      <c r="C52" s="7">
        <v>2014</v>
      </c>
      <c r="D52" s="9" t="s">
        <v>4</v>
      </c>
      <c r="E52" s="9" t="s">
        <v>10</v>
      </c>
      <c r="F52" s="7">
        <v>89.463457300000002</v>
      </c>
    </row>
    <row r="53" spans="1:6">
      <c r="A53" s="19" t="s">
        <v>21</v>
      </c>
      <c r="B53" s="19" t="s">
        <v>354</v>
      </c>
      <c r="C53" s="7">
        <v>2014</v>
      </c>
      <c r="D53" s="9" t="s">
        <v>4</v>
      </c>
      <c r="E53" s="9" t="s">
        <v>10</v>
      </c>
      <c r="F53" s="7">
        <v>92.831005849999997</v>
      </c>
    </row>
    <row r="54" spans="1:6">
      <c r="A54" s="19" t="s">
        <v>22</v>
      </c>
      <c r="B54" s="19" t="s">
        <v>355</v>
      </c>
      <c r="C54" s="7">
        <v>2014</v>
      </c>
      <c r="D54" s="9" t="s">
        <v>4</v>
      </c>
      <c r="E54" s="9" t="s">
        <v>10</v>
      </c>
      <c r="F54" s="7">
        <v>98.296523640000004</v>
      </c>
    </row>
    <row r="55" spans="1:6">
      <c r="A55" s="19" t="s">
        <v>23</v>
      </c>
      <c r="B55" s="19" t="s">
        <v>356</v>
      </c>
      <c r="C55" s="7">
        <v>2014</v>
      </c>
      <c r="D55" s="9" t="s">
        <v>4</v>
      </c>
      <c r="E55" s="9" t="s">
        <v>10</v>
      </c>
      <c r="F55" s="7">
        <v>89.724230539999994</v>
      </c>
    </row>
    <row r="56" spans="1:6">
      <c r="A56" s="19" t="s">
        <v>24</v>
      </c>
      <c r="B56" s="19" t="s">
        <v>357</v>
      </c>
      <c r="C56" s="7">
        <v>2014</v>
      </c>
      <c r="D56" s="9" t="s">
        <v>4</v>
      </c>
      <c r="E56" s="9" t="s">
        <v>10</v>
      </c>
      <c r="F56" s="7">
        <v>89.328366520000003</v>
      </c>
    </row>
    <row r="57" spans="1:6">
      <c r="A57" s="19" t="s">
        <v>25</v>
      </c>
      <c r="B57" s="19" t="s">
        <v>358</v>
      </c>
      <c r="C57" s="7">
        <v>2014</v>
      </c>
      <c r="D57" s="9" t="s">
        <v>4</v>
      </c>
      <c r="E57" s="9" t="s">
        <v>10</v>
      </c>
      <c r="F57" s="7">
        <v>88.586016889999996</v>
      </c>
    </row>
    <row r="58" spans="1:6">
      <c r="A58" s="19" t="s">
        <v>26</v>
      </c>
      <c r="B58" s="19" t="s">
        <v>359</v>
      </c>
      <c r="C58" s="7">
        <v>2014</v>
      </c>
      <c r="D58" s="9" t="s">
        <v>4</v>
      </c>
      <c r="E58" s="9" t="s">
        <v>10</v>
      </c>
      <c r="F58" s="7">
        <v>95.828733510000006</v>
      </c>
    </row>
    <row r="59" spans="1:6">
      <c r="A59" s="19" t="s">
        <v>27</v>
      </c>
      <c r="B59" s="19" t="s">
        <v>360</v>
      </c>
      <c r="C59" s="7">
        <v>2014</v>
      </c>
      <c r="D59" s="9" t="s">
        <v>4</v>
      </c>
      <c r="E59" s="9" t="s">
        <v>10</v>
      </c>
      <c r="F59" s="7">
        <v>91.513651199999998</v>
      </c>
    </row>
    <row r="60" spans="1:6">
      <c r="A60" s="19" t="s">
        <v>28</v>
      </c>
      <c r="B60" s="19" t="s">
        <v>361</v>
      </c>
      <c r="C60" s="7">
        <v>2014</v>
      </c>
      <c r="D60" s="9" t="s">
        <v>4</v>
      </c>
      <c r="E60" s="9" t="s">
        <v>10</v>
      </c>
      <c r="F60" s="7">
        <v>95.846513239999993</v>
      </c>
    </row>
    <row r="61" spans="1:6">
      <c r="A61" s="19" t="s">
        <v>29</v>
      </c>
      <c r="B61" s="19" t="s">
        <v>362</v>
      </c>
      <c r="C61" s="7">
        <v>2014</v>
      </c>
      <c r="D61" s="9" t="s">
        <v>4</v>
      </c>
      <c r="E61" s="9" t="s">
        <v>10</v>
      </c>
      <c r="F61" s="7">
        <v>96.224508080000007</v>
      </c>
    </row>
    <row r="62" spans="1:6">
      <c r="A62" s="19" t="s">
        <v>30</v>
      </c>
      <c r="B62" s="19" t="s">
        <v>363</v>
      </c>
      <c r="C62" s="7">
        <v>2014</v>
      </c>
      <c r="D62" s="9" t="s">
        <v>4</v>
      </c>
      <c r="E62" s="9" t="s">
        <v>10</v>
      </c>
      <c r="F62" s="7">
        <v>92.381791789999994</v>
      </c>
    </row>
    <row r="63" spans="1:6">
      <c r="A63" s="19" t="s">
        <v>31</v>
      </c>
      <c r="B63" s="19" t="s">
        <v>364</v>
      </c>
      <c r="C63" s="7">
        <v>2014</v>
      </c>
      <c r="D63" s="9" t="s">
        <v>4</v>
      </c>
      <c r="E63" s="9" t="s">
        <v>10</v>
      </c>
      <c r="F63" s="7">
        <v>95.357272140000006</v>
      </c>
    </row>
    <row r="64" spans="1:6">
      <c r="A64" s="19" t="s">
        <v>32</v>
      </c>
      <c r="B64" s="19" t="s">
        <v>365</v>
      </c>
      <c r="C64" s="7">
        <v>2014</v>
      </c>
      <c r="D64" s="9" t="s">
        <v>4</v>
      </c>
      <c r="E64" s="9" t="s">
        <v>10</v>
      </c>
      <c r="F64" s="7">
        <v>88.122581260000004</v>
      </c>
    </row>
    <row r="65" spans="1:26">
      <c r="A65" s="19" t="s">
        <v>33</v>
      </c>
      <c r="B65" s="19" t="s">
        <v>366</v>
      </c>
      <c r="C65" s="7">
        <v>2014</v>
      </c>
      <c r="D65" s="9" t="s">
        <v>4</v>
      </c>
      <c r="E65" s="9" t="s">
        <v>10</v>
      </c>
      <c r="F65" s="7">
        <v>88.842917130000004</v>
      </c>
    </row>
    <row r="66" spans="1:26">
      <c r="A66" s="19" t="s">
        <v>34</v>
      </c>
      <c r="B66" s="19" t="s">
        <v>367</v>
      </c>
      <c r="C66" s="7">
        <v>2014</v>
      </c>
      <c r="D66" s="9" t="s">
        <v>4</v>
      </c>
      <c r="E66" s="9" t="s">
        <v>10</v>
      </c>
      <c r="F66" s="7">
        <v>84.907904340000002</v>
      </c>
    </row>
    <row r="67" spans="1:26">
      <c r="A67" s="19" t="s">
        <v>35</v>
      </c>
      <c r="B67" s="19" t="s">
        <v>368</v>
      </c>
      <c r="C67" s="7">
        <v>2014</v>
      </c>
      <c r="D67" s="9" t="s">
        <v>4</v>
      </c>
      <c r="E67" s="9" t="s">
        <v>10</v>
      </c>
      <c r="F67" s="7">
        <v>90.730960089999996</v>
      </c>
    </row>
    <row r="68" spans="1:26">
      <c r="A68" s="20" t="s">
        <v>3</v>
      </c>
      <c r="B68" s="19" t="s">
        <v>336</v>
      </c>
      <c r="C68" s="7">
        <v>2015</v>
      </c>
      <c r="D68" s="9" t="s">
        <v>4</v>
      </c>
      <c r="E68" s="9" t="s">
        <v>10</v>
      </c>
      <c r="F68" s="7">
        <v>91.729507940000005</v>
      </c>
    </row>
    <row r="69" spans="1:26">
      <c r="A69" s="20" t="s">
        <v>4</v>
      </c>
      <c r="B69" s="19" t="s">
        <v>337</v>
      </c>
      <c r="C69" s="7">
        <v>2015</v>
      </c>
      <c r="D69" s="9" t="s">
        <v>4</v>
      </c>
      <c r="E69" s="9" t="s">
        <v>10</v>
      </c>
      <c r="F69" s="7">
        <v>97.345397329999997</v>
      </c>
    </row>
    <row r="70" spans="1:26">
      <c r="A70" s="19" t="s">
        <v>5</v>
      </c>
      <c r="B70" s="19" t="s">
        <v>338</v>
      </c>
      <c r="C70" s="7">
        <v>2015</v>
      </c>
      <c r="D70" s="9" t="s">
        <v>4</v>
      </c>
      <c r="E70" s="9" t="s">
        <v>10</v>
      </c>
      <c r="F70" s="7">
        <v>95.5043948</v>
      </c>
    </row>
    <row r="71" spans="1:26">
      <c r="A71" s="19" t="s">
        <v>6</v>
      </c>
      <c r="B71" s="19" t="s">
        <v>339</v>
      </c>
      <c r="C71" s="7">
        <v>2015</v>
      </c>
      <c r="D71" s="9" t="s">
        <v>4</v>
      </c>
      <c r="E71" s="9" t="s">
        <v>10</v>
      </c>
      <c r="F71" s="7">
        <v>91.841192160000006</v>
      </c>
    </row>
    <row r="72" spans="1:26">
      <c r="A72" s="19" t="s">
        <v>7</v>
      </c>
      <c r="B72" s="19" t="s">
        <v>340</v>
      </c>
      <c r="C72" s="7">
        <v>2015</v>
      </c>
      <c r="D72" s="9" t="s">
        <v>4</v>
      </c>
      <c r="E72" s="9" t="s">
        <v>10</v>
      </c>
      <c r="F72" s="7">
        <v>90.749827210000007</v>
      </c>
    </row>
    <row r="73" spans="1:26">
      <c r="A73" s="19" t="s">
        <v>8</v>
      </c>
      <c r="B73" s="19" t="s">
        <v>341</v>
      </c>
      <c r="C73" s="7">
        <v>2015</v>
      </c>
      <c r="D73" s="9" t="s">
        <v>4</v>
      </c>
      <c r="E73" s="9" t="s">
        <v>10</v>
      </c>
      <c r="F73" s="7">
        <v>96.582447930000001</v>
      </c>
    </row>
    <row r="74" spans="1:26">
      <c r="A74" s="24" t="s">
        <v>9</v>
      </c>
      <c r="B74" s="24" t="s">
        <v>342</v>
      </c>
      <c r="C74" s="25">
        <v>2015</v>
      </c>
      <c r="D74" s="31" t="s">
        <v>4</v>
      </c>
      <c r="E74" s="31" t="s">
        <v>10</v>
      </c>
      <c r="F74" s="7">
        <v>96.166142120000004</v>
      </c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</row>
    <row r="75" spans="1:26">
      <c r="A75" s="19" t="s">
        <v>10</v>
      </c>
      <c r="B75" s="19" t="s">
        <v>343</v>
      </c>
      <c r="C75" s="7">
        <v>2015</v>
      </c>
      <c r="D75" s="9" t="s">
        <v>4</v>
      </c>
      <c r="E75" s="9" t="s">
        <v>10</v>
      </c>
      <c r="F75" s="7">
        <v>87.540373590000002</v>
      </c>
    </row>
    <row r="76" spans="1:26">
      <c r="A76" s="19" t="s">
        <v>11</v>
      </c>
      <c r="B76" s="19" t="s">
        <v>344</v>
      </c>
      <c r="C76" s="7">
        <v>2015</v>
      </c>
      <c r="D76" s="9" t="s">
        <v>4</v>
      </c>
      <c r="E76" s="9" t="s">
        <v>10</v>
      </c>
      <c r="F76" s="7">
        <v>96.830090709999993</v>
      </c>
    </row>
    <row r="77" spans="1:26">
      <c r="A77" s="19" t="s">
        <v>12</v>
      </c>
      <c r="B77" s="19" t="s">
        <v>345</v>
      </c>
      <c r="C77" s="7">
        <v>2015</v>
      </c>
      <c r="D77" s="9" t="s">
        <v>4</v>
      </c>
      <c r="E77" s="9" t="s">
        <v>10</v>
      </c>
      <c r="F77" s="7">
        <v>92.053271179999996</v>
      </c>
    </row>
    <row r="78" spans="1:26">
      <c r="A78" s="19" t="s">
        <v>13</v>
      </c>
      <c r="B78" s="19" t="s">
        <v>346</v>
      </c>
      <c r="C78" s="7">
        <v>2015</v>
      </c>
      <c r="D78" s="9" t="s">
        <v>4</v>
      </c>
      <c r="E78" s="9" t="s">
        <v>10</v>
      </c>
      <c r="F78" s="7">
        <v>92.603285799999995</v>
      </c>
    </row>
    <row r="79" spans="1:26">
      <c r="A79" s="19" t="s">
        <v>14</v>
      </c>
      <c r="B79" s="19" t="s">
        <v>347</v>
      </c>
      <c r="C79" s="7">
        <v>2015</v>
      </c>
      <c r="D79" s="9" t="s">
        <v>4</v>
      </c>
      <c r="E79" s="9" t="s">
        <v>10</v>
      </c>
      <c r="F79" s="7">
        <v>91.001013310000005</v>
      </c>
    </row>
    <row r="80" spans="1:26">
      <c r="A80" s="19" t="s">
        <v>15</v>
      </c>
      <c r="B80" s="19" t="s">
        <v>348</v>
      </c>
      <c r="C80" s="7">
        <v>2015</v>
      </c>
      <c r="D80" s="9" t="s">
        <v>4</v>
      </c>
      <c r="E80" s="9" t="s">
        <v>10</v>
      </c>
      <c r="F80" s="7">
        <v>78.919228149999995</v>
      </c>
    </row>
    <row r="81" spans="1:6">
      <c r="A81" s="19" t="s">
        <v>16</v>
      </c>
      <c r="B81" s="19" t="s">
        <v>349</v>
      </c>
      <c r="C81" s="7">
        <v>2015</v>
      </c>
      <c r="D81" s="9" t="s">
        <v>4</v>
      </c>
      <c r="E81" s="9" t="s">
        <v>10</v>
      </c>
      <c r="F81" s="7">
        <v>88.559731970000001</v>
      </c>
    </row>
    <row r="82" spans="1:6">
      <c r="A82" s="19" t="s">
        <v>17</v>
      </c>
      <c r="B82" s="19" t="s">
        <v>350</v>
      </c>
      <c r="C82" s="7">
        <v>2015</v>
      </c>
      <c r="D82" s="9" t="s">
        <v>4</v>
      </c>
      <c r="E82" s="9" t="s">
        <v>10</v>
      </c>
      <c r="F82" s="7">
        <v>96.333194379999995</v>
      </c>
    </row>
    <row r="83" spans="1:6">
      <c r="A83" s="19" t="s">
        <v>18</v>
      </c>
      <c r="B83" s="19" t="s">
        <v>351</v>
      </c>
      <c r="C83" s="7">
        <v>2015</v>
      </c>
      <c r="D83" s="9" t="s">
        <v>4</v>
      </c>
      <c r="E83" s="9" t="s">
        <v>10</v>
      </c>
      <c r="F83" s="7">
        <v>91.198282019999994</v>
      </c>
    </row>
    <row r="84" spans="1:6">
      <c r="A84" s="19" t="s">
        <v>19</v>
      </c>
      <c r="B84" s="19" t="s">
        <v>352</v>
      </c>
      <c r="C84" s="7">
        <v>2015</v>
      </c>
      <c r="D84" s="9" t="s">
        <v>4</v>
      </c>
      <c r="E84" s="9" t="s">
        <v>10</v>
      </c>
      <c r="F84" s="7">
        <v>92.881100759999995</v>
      </c>
    </row>
    <row r="85" spans="1:6">
      <c r="A85" s="19" t="s">
        <v>20</v>
      </c>
      <c r="B85" s="19" t="s">
        <v>353</v>
      </c>
      <c r="C85" s="7">
        <v>2015</v>
      </c>
      <c r="D85" s="9" t="s">
        <v>4</v>
      </c>
      <c r="E85" s="9" t="s">
        <v>10</v>
      </c>
      <c r="F85" s="7">
        <v>88.18917562</v>
      </c>
    </row>
    <row r="86" spans="1:6">
      <c r="A86" s="19" t="s">
        <v>21</v>
      </c>
      <c r="B86" s="19" t="s">
        <v>354</v>
      </c>
      <c r="C86" s="7">
        <v>2015</v>
      </c>
      <c r="D86" s="9" t="s">
        <v>4</v>
      </c>
      <c r="E86" s="9" t="s">
        <v>10</v>
      </c>
      <c r="F86" s="7">
        <v>93.064551980000005</v>
      </c>
    </row>
    <row r="87" spans="1:6">
      <c r="A87" s="19" t="s">
        <v>22</v>
      </c>
      <c r="B87" s="19" t="s">
        <v>355</v>
      </c>
      <c r="C87" s="7">
        <v>2015</v>
      </c>
      <c r="D87" s="9" t="s">
        <v>4</v>
      </c>
      <c r="E87" s="9" t="s">
        <v>10</v>
      </c>
      <c r="F87" s="7">
        <v>98.394116289999999</v>
      </c>
    </row>
    <row r="88" spans="1:6">
      <c r="A88" s="19" t="s">
        <v>23</v>
      </c>
      <c r="B88" s="19" t="s">
        <v>356</v>
      </c>
      <c r="C88" s="7">
        <v>2015</v>
      </c>
      <c r="D88" s="9" t="s">
        <v>4</v>
      </c>
      <c r="E88" s="9" t="s">
        <v>10</v>
      </c>
      <c r="F88" s="7">
        <v>88.361194350000005</v>
      </c>
    </row>
    <row r="89" spans="1:6">
      <c r="A89" s="19" t="s">
        <v>24</v>
      </c>
      <c r="B89" s="19" t="s">
        <v>357</v>
      </c>
      <c r="C89" s="7">
        <v>2015</v>
      </c>
      <c r="D89" s="9" t="s">
        <v>4</v>
      </c>
      <c r="E89" s="9" t="s">
        <v>10</v>
      </c>
      <c r="F89" s="7">
        <v>88.575358269999995</v>
      </c>
    </row>
    <row r="90" spans="1:6">
      <c r="A90" s="19" t="s">
        <v>25</v>
      </c>
      <c r="B90" s="19" t="s">
        <v>358</v>
      </c>
      <c r="C90" s="7">
        <v>2015</v>
      </c>
      <c r="D90" s="9" t="s">
        <v>4</v>
      </c>
      <c r="E90" s="9" t="s">
        <v>10</v>
      </c>
      <c r="F90" s="7">
        <v>87.715328220000004</v>
      </c>
    </row>
    <row r="91" spans="1:6">
      <c r="A91" s="19" t="s">
        <v>26</v>
      </c>
      <c r="B91" s="19" t="s">
        <v>359</v>
      </c>
      <c r="C91" s="7">
        <v>2015</v>
      </c>
      <c r="D91" s="9" t="s">
        <v>4</v>
      </c>
      <c r="E91" s="9" t="s">
        <v>10</v>
      </c>
      <c r="F91" s="7">
        <v>96.025548499999999</v>
      </c>
    </row>
    <row r="92" spans="1:6">
      <c r="A92" s="19" t="s">
        <v>27</v>
      </c>
      <c r="B92" s="19" t="s">
        <v>360</v>
      </c>
      <c r="C92" s="7">
        <v>2015</v>
      </c>
      <c r="D92" s="9" t="s">
        <v>4</v>
      </c>
      <c r="E92" s="9" t="s">
        <v>10</v>
      </c>
      <c r="F92" s="7">
        <v>91.56498139</v>
      </c>
    </row>
    <row r="93" spans="1:6">
      <c r="A93" s="19" t="s">
        <v>28</v>
      </c>
      <c r="B93" s="19" t="s">
        <v>361</v>
      </c>
      <c r="C93" s="7">
        <v>2015</v>
      </c>
      <c r="D93" s="9" t="s">
        <v>4</v>
      </c>
      <c r="E93" s="9" t="s">
        <v>10</v>
      </c>
      <c r="F93" s="7">
        <v>94.67358385</v>
      </c>
    </row>
    <row r="94" spans="1:6">
      <c r="A94" s="19" t="s">
        <v>29</v>
      </c>
      <c r="B94" s="19" t="s">
        <v>362</v>
      </c>
      <c r="C94" s="7">
        <v>2015</v>
      </c>
      <c r="D94" s="9" t="s">
        <v>4</v>
      </c>
      <c r="E94" s="9" t="s">
        <v>10</v>
      </c>
      <c r="F94" s="7">
        <v>96.426778630000001</v>
      </c>
    </row>
    <row r="95" spans="1:6">
      <c r="A95" s="19" t="s">
        <v>30</v>
      </c>
      <c r="B95" s="19" t="s">
        <v>363</v>
      </c>
      <c r="C95" s="7">
        <v>2015</v>
      </c>
      <c r="D95" s="9" t="s">
        <v>4</v>
      </c>
      <c r="E95" s="9" t="s">
        <v>10</v>
      </c>
      <c r="F95" s="7">
        <v>91.2081929</v>
      </c>
    </row>
    <row r="96" spans="1:6">
      <c r="A96" s="19" t="s">
        <v>31</v>
      </c>
      <c r="B96" s="19" t="s">
        <v>364</v>
      </c>
      <c r="C96" s="7">
        <v>2015</v>
      </c>
      <c r="D96" s="9" t="s">
        <v>4</v>
      </c>
      <c r="E96" s="9" t="s">
        <v>10</v>
      </c>
      <c r="F96" s="7">
        <v>95.13561344</v>
      </c>
    </row>
    <row r="97" spans="1:6">
      <c r="A97" s="19" t="s">
        <v>32</v>
      </c>
      <c r="B97" s="19" t="s">
        <v>365</v>
      </c>
      <c r="C97" s="7">
        <v>2015</v>
      </c>
      <c r="D97" s="9" t="s">
        <v>4</v>
      </c>
      <c r="E97" s="9" t="s">
        <v>10</v>
      </c>
      <c r="F97" s="7">
        <v>89.242467259999998</v>
      </c>
    </row>
    <row r="98" spans="1:6">
      <c r="A98" s="19" t="s">
        <v>33</v>
      </c>
      <c r="B98" s="19" t="s">
        <v>366</v>
      </c>
      <c r="C98" s="7">
        <v>2015</v>
      </c>
      <c r="D98" s="9" t="s">
        <v>4</v>
      </c>
      <c r="E98" s="9" t="s">
        <v>10</v>
      </c>
      <c r="F98" s="7">
        <v>88.126273789999999</v>
      </c>
    </row>
    <row r="99" spans="1:6">
      <c r="A99" s="19" t="s">
        <v>34</v>
      </c>
      <c r="B99" s="19" t="s">
        <v>367</v>
      </c>
      <c r="C99" s="7">
        <v>2015</v>
      </c>
      <c r="D99" s="9" t="s">
        <v>4</v>
      </c>
      <c r="E99" s="9" t="s">
        <v>10</v>
      </c>
      <c r="F99" s="7">
        <v>86.71725343</v>
      </c>
    </row>
    <row r="100" spans="1:6">
      <c r="A100" s="19" t="s">
        <v>35</v>
      </c>
      <c r="B100" s="19" t="s">
        <v>368</v>
      </c>
      <c r="C100" s="7">
        <v>2015</v>
      </c>
      <c r="D100" s="9" t="s">
        <v>4</v>
      </c>
      <c r="E100" s="9" t="s">
        <v>10</v>
      </c>
      <c r="F100" s="7">
        <v>87.856220859999993</v>
      </c>
    </row>
    <row r="101" spans="1:6">
      <c r="A101" s="20" t="s">
        <v>3</v>
      </c>
      <c r="B101" s="19" t="s">
        <v>336</v>
      </c>
      <c r="C101" s="7">
        <v>2016</v>
      </c>
      <c r="D101" s="9" t="s">
        <v>4</v>
      </c>
      <c r="E101" s="9" t="s">
        <v>10</v>
      </c>
      <c r="F101" s="7">
        <v>91.580239129999995</v>
      </c>
    </row>
    <row r="102" spans="1:6">
      <c r="A102" s="20" t="s">
        <v>4</v>
      </c>
      <c r="B102" s="19" t="s">
        <v>337</v>
      </c>
      <c r="C102" s="7">
        <v>2016</v>
      </c>
      <c r="D102" s="9" t="s">
        <v>4</v>
      </c>
      <c r="E102" s="9" t="s">
        <v>10</v>
      </c>
      <c r="F102" s="7">
        <v>97.570179479999993</v>
      </c>
    </row>
    <row r="103" spans="1:6">
      <c r="A103" s="19" t="s">
        <v>5</v>
      </c>
      <c r="B103" s="19" t="s">
        <v>338</v>
      </c>
      <c r="C103" s="7">
        <v>2016</v>
      </c>
      <c r="D103" s="9" t="s">
        <v>4</v>
      </c>
      <c r="E103" s="9" t="s">
        <v>10</v>
      </c>
      <c r="F103" s="7">
        <v>95.290008319999998</v>
      </c>
    </row>
    <row r="104" spans="1:6">
      <c r="A104" s="19" t="s">
        <v>6</v>
      </c>
      <c r="B104" s="19" t="s">
        <v>339</v>
      </c>
      <c r="C104" s="7">
        <v>2016</v>
      </c>
      <c r="D104" s="9" t="s">
        <v>4</v>
      </c>
      <c r="E104" s="9" t="s">
        <v>10</v>
      </c>
      <c r="F104" s="7">
        <v>93.97922054</v>
      </c>
    </row>
    <row r="105" spans="1:6">
      <c r="A105" s="19" t="s">
        <v>7</v>
      </c>
      <c r="B105" s="19" t="s">
        <v>340</v>
      </c>
      <c r="C105" s="7">
        <v>2016</v>
      </c>
      <c r="D105" s="9" t="s">
        <v>4</v>
      </c>
      <c r="E105" s="9" t="s">
        <v>10</v>
      </c>
      <c r="F105" s="7">
        <v>92.359321460000004</v>
      </c>
    </row>
    <row r="106" spans="1:6">
      <c r="A106" s="19" t="s">
        <v>8</v>
      </c>
      <c r="B106" s="19" t="s">
        <v>341</v>
      </c>
      <c r="C106" s="7">
        <v>2016</v>
      </c>
      <c r="D106" s="9" t="s">
        <v>4</v>
      </c>
      <c r="E106" s="9" t="s">
        <v>10</v>
      </c>
      <c r="F106" s="7">
        <v>96.624455119999993</v>
      </c>
    </row>
    <row r="107" spans="1:6">
      <c r="A107" s="19" t="s">
        <v>9</v>
      </c>
      <c r="B107" s="19" t="s">
        <v>342</v>
      </c>
      <c r="C107" s="7">
        <v>2016</v>
      </c>
      <c r="D107" s="9" t="s">
        <v>4</v>
      </c>
      <c r="E107" s="9" t="s">
        <v>10</v>
      </c>
      <c r="F107" s="7">
        <v>96.770847739999994</v>
      </c>
    </row>
    <row r="108" spans="1:6">
      <c r="A108" s="19" t="s">
        <v>10</v>
      </c>
      <c r="B108" s="19" t="s">
        <v>343</v>
      </c>
      <c r="C108" s="7">
        <v>2016</v>
      </c>
      <c r="D108" s="9" t="s">
        <v>4</v>
      </c>
      <c r="E108" s="9" t="s">
        <v>10</v>
      </c>
      <c r="F108" s="7">
        <v>87.709485229999999</v>
      </c>
    </row>
    <row r="109" spans="1:6">
      <c r="A109" s="19" t="s">
        <v>11</v>
      </c>
      <c r="B109" s="19" t="s">
        <v>344</v>
      </c>
      <c r="C109" s="7">
        <v>2016</v>
      </c>
      <c r="D109" s="9" t="s">
        <v>4</v>
      </c>
      <c r="E109" s="9" t="s">
        <v>10</v>
      </c>
      <c r="F109" s="7">
        <v>94.831934020000006</v>
      </c>
    </row>
    <row r="110" spans="1:6">
      <c r="A110" s="19" t="s">
        <v>12</v>
      </c>
      <c r="B110" s="19" t="s">
        <v>345</v>
      </c>
      <c r="C110" s="7">
        <v>2016</v>
      </c>
      <c r="D110" s="9" t="s">
        <v>4</v>
      </c>
      <c r="E110" s="9" t="s">
        <v>10</v>
      </c>
      <c r="F110" s="7">
        <v>92.135245459999993</v>
      </c>
    </row>
    <row r="111" spans="1:6">
      <c r="A111" s="19" t="s">
        <v>13</v>
      </c>
      <c r="B111" s="19" t="s">
        <v>346</v>
      </c>
      <c r="C111" s="7">
        <v>2016</v>
      </c>
      <c r="D111" s="9" t="s">
        <v>4</v>
      </c>
      <c r="E111" s="9" t="s">
        <v>10</v>
      </c>
      <c r="F111" s="7">
        <v>94.608104890000007</v>
      </c>
    </row>
    <row r="112" spans="1:6">
      <c r="A112" s="19" t="s">
        <v>14</v>
      </c>
      <c r="B112" s="19" t="s">
        <v>347</v>
      </c>
      <c r="C112" s="7">
        <v>2016</v>
      </c>
      <c r="D112" s="9" t="s">
        <v>4</v>
      </c>
      <c r="E112" s="9" t="s">
        <v>10</v>
      </c>
      <c r="F112" s="7">
        <v>90.875524060000004</v>
      </c>
    </row>
    <row r="113" spans="1:6">
      <c r="A113" s="19" t="s">
        <v>15</v>
      </c>
      <c r="B113" s="19" t="s">
        <v>348</v>
      </c>
      <c r="C113" s="7">
        <v>2016</v>
      </c>
      <c r="D113" s="9" t="s">
        <v>4</v>
      </c>
      <c r="E113" s="9" t="s">
        <v>10</v>
      </c>
      <c r="F113" s="7">
        <v>79.800495359999999</v>
      </c>
    </row>
    <row r="114" spans="1:6">
      <c r="A114" s="19" t="s">
        <v>16</v>
      </c>
      <c r="B114" s="19" t="s">
        <v>349</v>
      </c>
      <c r="C114" s="7">
        <v>2016</v>
      </c>
      <c r="D114" s="9" t="s">
        <v>4</v>
      </c>
      <c r="E114" s="9" t="s">
        <v>10</v>
      </c>
      <c r="F114" s="7">
        <v>89.552797650000002</v>
      </c>
    </row>
    <row r="115" spans="1:6">
      <c r="A115" s="19" t="s">
        <v>17</v>
      </c>
      <c r="B115" s="19" t="s">
        <v>350</v>
      </c>
      <c r="C115" s="7">
        <v>2016</v>
      </c>
      <c r="D115" s="9" t="s">
        <v>4</v>
      </c>
      <c r="E115" s="9" t="s">
        <v>10</v>
      </c>
      <c r="F115" s="7">
        <v>98.129807439999993</v>
      </c>
    </row>
    <row r="116" spans="1:6">
      <c r="A116" s="19" t="s">
        <v>18</v>
      </c>
      <c r="B116" s="19" t="s">
        <v>351</v>
      </c>
      <c r="C116" s="7">
        <v>2016</v>
      </c>
      <c r="D116" s="9" t="s">
        <v>4</v>
      </c>
      <c r="E116" s="9" t="s">
        <v>10</v>
      </c>
      <c r="F116" s="7">
        <v>87.872888000000003</v>
      </c>
    </row>
    <row r="117" spans="1:6">
      <c r="A117" s="19" t="s">
        <v>19</v>
      </c>
      <c r="B117" s="19" t="s">
        <v>352</v>
      </c>
      <c r="C117" s="27">
        <v>2016</v>
      </c>
      <c r="D117" s="9" t="s">
        <v>4</v>
      </c>
      <c r="E117" s="9" t="s">
        <v>10</v>
      </c>
      <c r="F117" s="7">
        <v>92.972312610000003</v>
      </c>
    </row>
    <row r="118" spans="1:6">
      <c r="A118" s="19" t="s">
        <v>20</v>
      </c>
      <c r="B118" s="19" t="s">
        <v>353</v>
      </c>
      <c r="C118" s="27">
        <v>2016</v>
      </c>
      <c r="D118" s="9" t="s">
        <v>4</v>
      </c>
      <c r="E118" s="9" t="s">
        <v>10</v>
      </c>
      <c r="F118" s="7">
        <v>90.322862760000007</v>
      </c>
    </row>
    <row r="119" spans="1:6">
      <c r="A119" s="19" t="s">
        <v>21</v>
      </c>
      <c r="B119" s="19" t="s">
        <v>354</v>
      </c>
      <c r="C119" s="27">
        <v>2016</v>
      </c>
      <c r="D119" s="9" t="s">
        <v>4</v>
      </c>
      <c r="E119" s="9" t="s">
        <v>10</v>
      </c>
      <c r="F119" s="7">
        <v>92.681083509999993</v>
      </c>
    </row>
    <row r="120" spans="1:6">
      <c r="A120" s="19" t="s">
        <v>22</v>
      </c>
      <c r="B120" s="19" t="s">
        <v>355</v>
      </c>
      <c r="C120" s="27">
        <v>2016</v>
      </c>
      <c r="D120" s="9" t="s">
        <v>4</v>
      </c>
      <c r="E120" s="9" t="s">
        <v>10</v>
      </c>
      <c r="F120" s="7">
        <v>97.917428150000006</v>
      </c>
    </row>
    <row r="121" spans="1:6">
      <c r="A121" s="19" t="s">
        <v>23</v>
      </c>
      <c r="B121" s="19" t="s">
        <v>356</v>
      </c>
      <c r="C121" s="27">
        <v>2016</v>
      </c>
      <c r="D121" s="9" t="s">
        <v>4</v>
      </c>
      <c r="E121" s="9" t="s">
        <v>10</v>
      </c>
      <c r="F121" s="7">
        <v>89.374220930000007</v>
      </c>
    </row>
    <row r="122" spans="1:6">
      <c r="A122" s="19" t="s">
        <v>24</v>
      </c>
      <c r="B122" s="19" t="s">
        <v>357</v>
      </c>
      <c r="C122" s="27">
        <v>2016</v>
      </c>
      <c r="D122" s="9" t="s">
        <v>4</v>
      </c>
      <c r="E122" s="9" t="s">
        <v>10</v>
      </c>
      <c r="F122" s="7">
        <v>90.552730100000005</v>
      </c>
    </row>
    <row r="123" spans="1:6">
      <c r="A123" s="19" t="s">
        <v>25</v>
      </c>
      <c r="B123" s="19" t="s">
        <v>358</v>
      </c>
      <c r="C123" s="27">
        <v>2016</v>
      </c>
      <c r="D123" s="9" t="s">
        <v>4</v>
      </c>
      <c r="E123" s="9" t="s">
        <v>10</v>
      </c>
      <c r="F123" s="7">
        <v>90.111988240000002</v>
      </c>
    </row>
    <row r="124" spans="1:6">
      <c r="A124" s="19" t="s">
        <v>26</v>
      </c>
      <c r="B124" s="19" t="s">
        <v>359</v>
      </c>
      <c r="C124" s="27">
        <v>2016</v>
      </c>
      <c r="D124" s="9" t="s">
        <v>4</v>
      </c>
      <c r="E124" s="9" t="s">
        <v>10</v>
      </c>
      <c r="F124" s="7">
        <v>94.964495170000006</v>
      </c>
    </row>
    <row r="125" spans="1:6">
      <c r="A125" s="19" t="s">
        <v>27</v>
      </c>
      <c r="B125" s="19" t="s">
        <v>360</v>
      </c>
      <c r="C125" s="27">
        <v>2016</v>
      </c>
      <c r="D125" s="9" t="s">
        <v>4</v>
      </c>
      <c r="E125" s="9" t="s">
        <v>10</v>
      </c>
      <c r="F125" s="7">
        <v>91.247773800000004</v>
      </c>
    </row>
    <row r="126" spans="1:6">
      <c r="A126" s="19" t="s">
        <v>28</v>
      </c>
      <c r="B126" s="19" t="s">
        <v>361</v>
      </c>
      <c r="C126" s="27">
        <v>2016</v>
      </c>
      <c r="D126" s="9" t="s">
        <v>4</v>
      </c>
      <c r="E126" s="9" t="s">
        <v>10</v>
      </c>
      <c r="F126" s="7">
        <v>94.39131922</v>
      </c>
    </row>
    <row r="127" spans="1:6">
      <c r="A127" s="19" t="s">
        <v>29</v>
      </c>
      <c r="B127" s="19" t="s">
        <v>362</v>
      </c>
      <c r="C127" s="27">
        <v>2016</v>
      </c>
      <c r="D127" s="9" t="s">
        <v>4</v>
      </c>
      <c r="E127" s="9" t="s">
        <v>10</v>
      </c>
      <c r="F127" s="7">
        <v>96.195881459999995</v>
      </c>
    </row>
    <row r="128" spans="1:6">
      <c r="A128" s="19" t="s">
        <v>30</v>
      </c>
      <c r="B128" s="19" t="s">
        <v>363</v>
      </c>
      <c r="C128" s="27">
        <v>2016</v>
      </c>
      <c r="D128" s="9" t="s">
        <v>4</v>
      </c>
      <c r="E128" s="9" t="s">
        <v>10</v>
      </c>
      <c r="F128" s="7">
        <v>91.982281799999996</v>
      </c>
    </row>
    <row r="129" spans="1:6">
      <c r="A129" s="19" t="s">
        <v>31</v>
      </c>
      <c r="B129" s="19" t="s">
        <v>364</v>
      </c>
      <c r="C129" s="27">
        <v>2016</v>
      </c>
      <c r="D129" s="9" t="s">
        <v>4</v>
      </c>
      <c r="E129" s="9" t="s">
        <v>10</v>
      </c>
      <c r="F129" s="7">
        <v>94.271468609999999</v>
      </c>
    </row>
    <row r="130" spans="1:6">
      <c r="A130" s="19" t="s">
        <v>32</v>
      </c>
      <c r="B130" s="19" t="s">
        <v>365</v>
      </c>
      <c r="C130" s="27">
        <v>2016</v>
      </c>
      <c r="D130" s="9" t="s">
        <v>4</v>
      </c>
      <c r="E130" s="9" t="s">
        <v>10</v>
      </c>
      <c r="F130" s="7">
        <v>87.863904129999995</v>
      </c>
    </row>
    <row r="131" spans="1:6">
      <c r="A131" s="19" t="s">
        <v>33</v>
      </c>
      <c r="B131" s="19" t="s">
        <v>366</v>
      </c>
      <c r="C131" s="27">
        <v>2016</v>
      </c>
      <c r="D131" s="9" t="s">
        <v>4</v>
      </c>
      <c r="E131" s="9" t="s">
        <v>10</v>
      </c>
      <c r="F131" s="7">
        <v>86.964928099999995</v>
      </c>
    </row>
    <row r="132" spans="1:6">
      <c r="A132" s="19" t="s">
        <v>34</v>
      </c>
      <c r="B132" s="19" t="s">
        <v>367</v>
      </c>
      <c r="C132" s="27">
        <v>2016</v>
      </c>
      <c r="D132" s="9" t="s">
        <v>4</v>
      </c>
      <c r="E132" s="9" t="s">
        <v>10</v>
      </c>
      <c r="F132" s="7">
        <v>88.467835410000006</v>
      </c>
    </row>
    <row r="133" spans="1:6">
      <c r="A133" s="19" t="s">
        <v>35</v>
      </c>
      <c r="B133" s="19" t="s">
        <v>368</v>
      </c>
      <c r="C133" s="7">
        <v>2016</v>
      </c>
      <c r="D133" s="9" t="s">
        <v>4</v>
      </c>
      <c r="E133" s="9" t="s">
        <v>10</v>
      </c>
      <c r="F133" s="7">
        <v>91.170033910000001</v>
      </c>
    </row>
    <row r="134" spans="1:6">
      <c r="A134" s="20" t="s">
        <v>3</v>
      </c>
      <c r="B134" s="19" t="s">
        <v>336</v>
      </c>
      <c r="C134" s="7">
        <v>2017</v>
      </c>
      <c r="D134" s="9" t="s">
        <v>4</v>
      </c>
      <c r="E134" s="9" t="s">
        <v>10</v>
      </c>
      <c r="F134" s="7">
        <v>92.148748839999996</v>
      </c>
    </row>
    <row r="135" spans="1:6">
      <c r="A135" s="20" t="s">
        <v>4</v>
      </c>
      <c r="B135" s="19" t="s">
        <v>337</v>
      </c>
      <c r="C135" s="7">
        <v>2017</v>
      </c>
      <c r="D135" s="9" t="s">
        <v>4</v>
      </c>
      <c r="E135" s="9" t="s">
        <v>10</v>
      </c>
      <c r="F135" s="7">
        <v>97.921977249999998</v>
      </c>
    </row>
    <row r="136" spans="1:6">
      <c r="A136" s="19" t="s">
        <v>5</v>
      </c>
      <c r="B136" s="19" t="s">
        <v>338</v>
      </c>
      <c r="C136" s="7">
        <v>2017</v>
      </c>
      <c r="D136" s="9" t="s">
        <v>4</v>
      </c>
      <c r="E136" s="9" t="s">
        <v>10</v>
      </c>
      <c r="F136" s="7">
        <v>93.766982580000004</v>
      </c>
    </row>
    <row r="137" spans="1:6">
      <c r="A137" s="19" t="s">
        <v>6</v>
      </c>
      <c r="B137" s="19" t="s">
        <v>339</v>
      </c>
      <c r="C137" s="7">
        <v>2017</v>
      </c>
      <c r="D137" s="9" t="s">
        <v>4</v>
      </c>
      <c r="E137" s="9" t="s">
        <v>10</v>
      </c>
      <c r="F137" s="7">
        <v>93.727042470000001</v>
      </c>
    </row>
    <row r="138" spans="1:6">
      <c r="A138" s="19" t="s">
        <v>7</v>
      </c>
      <c r="B138" s="19" t="s">
        <v>340</v>
      </c>
      <c r="C138" s="7">
        <v>2017</v>
      </c>
      <c r="D138" s="9" t="s">
        <v>4</v>
      </c>
      <c r="E138" s="9" t="s">
        <v>10</v>
      </c>
      <c r="F138" s="7">
        <v>92.512216210000005</v>
      </c>
    </row>
    <row r="139" spans="1:6">
      <c r="A139" s="19" t="s">
        <v>8</v>
      </c>
      <c r="B139" s="19" t="s">
        <v>341</v>
      </c>
      <c r="C139" s="7">
        <v>2017</v>
      </c>
      <c r="D139" s="9" t="s">
        <v>4</v>
      </c>
      <c r="E139" s="9" t="s">
        <v>10</v>
      </c>
      <c r="F139" s="7">
        <v>96.340551480000002</v>
      </c>
    </row>
    <row r="140" spans="1:6">
      <c r="A140" s="19" t="s">
        <v>9</v>
      </c>
      <c r="B140" s="19" t="s">
        <v>342</v>
      </c>
      <c r="C140" s="7">
        <v>2017</v>
      </c>
      <c r="D140" s="9" t="s">
        <v>4</v>
      </c>
      <c r="E140" s="9" t="s">
        <v>10</v>
      </c>
      <c r="F140" s="7">
        <v>97.207315379999997</v>
      </c>
    </row>
    <row r="141" spans="1:6">
      <c r="A141" s="19" t="s">
        <v>10</v>
      </c>
      <c r="B141" s="19" t="s">
        <v>343</v>
      </c>
      <c r="C141" s="7">
        <v>2017</v>
      </c>
      <c r="D141" s="9" t="s">
        <v>4</v>
      </c>
      <c r="E141" s="9" t="s">
        <v>10</v>
      </c>
      <c r="F141" s="7">
        <v>90.391471620000004</v>
      </c>
    </row>
    <row r="142" spans="1:6">
      <c r="A142" s="19" t="s">
        <v>11</v>
      </c>
      <c r="B142" s="19" t="s">
        <v>344</v>
      </c>
      <c r="C142" s="7">
        <v>2017</v>
      </c>
      <c r="D142" s="9" t="s">
        <v>4</v>
      </c>
      <c r="E142" s="9" t="s">
        <v>10</v>
      </c>
      <c r="F142" s="7">
        <v>94.890026989999996</v>
      </c>
    </row>
    <row r="143" spans="1:6">
      <c r="A143" s="19" t="s">
        <v>12</v>
      </c>
      <c r="B143" s="19" t="s">
        <v>345</v>
      </c>
      <c r="C143" s="7">
        <v>2017</v>
      </c>
      <c r="D143" s="9" t="s">
        <v>4</v>
      </c>
      <c r="E143" s="9" t="s">
        <v>10</v>
      </c>
      <c r="F143" s="7">
        <v>92.803748130000002</v>
      </c>
    </row>
    <row r="144" spans="1:6">
      <c r="A144" s="19" t="s">
        <v>13</v>
      </c>
      <c r="B144" s="19" t="s">
        <v>346</v>
      </c>
      <c r="C144" s="7">
        <v>2017</v>
      </c>
      <c r="D144" s="9" t="s">
        <v>4</v>
      </c>
      <c r="E144" s="9" t="s">
        <v>10</v>
      </c>
      <c r="F144" s="7">
        <v>93.765866849999995</v>
      </c>
    </row>
    <row r="145" spans="1:6">
      <c r="A145" s="19" t="s">
        <v>14</v>
      </c>
      <c r="B145" s="19" t="s">
        <v>347</v>
      </c>
      <c r="C145" s="7">
        <v>2017</v>
      </c>
      <c r="D145" s="9" t="s">
        <v>4</v>
      </c>
      <c r="E145" s="9" t="s">
        <v>10</v>
      </c>
      <c r="F145" s="7">
        <v>90.301580040000005</v>
      </c>
    </row>
    <row r="146" spans="1:6">
      <c r="A146" s="19" t="s">
        <v>15</v>
      </c>
      <c r="B146" s="19" t="s">
        <v>348</v>
      </c>
      <c r="C146" s="7">
        <v>2017</v>
      </c>
      <c r="D146" s="9" t="s">
        <v>4</v>
      </c>
      <c r="E146" s="9" t="s">
        <v>10</v>
      </c>
      <c r="F146" s="7">
        <v>84.052166850000006</v>
      </c>
    </row>
    <row r="147" spans="1:6">
      <c r="A147" s="19" t="s">
        <v>16</v>
      </c>
      <c r="B147" s="19" t="s">
        <v>349</v>
      </c>
      <c r="C147" s="7">
        <v>2017</v>
      </c>
      <c r="D147" s="9" t="s">
        <v>4</v>
      </c>
      <c r="E147" s="9" t="s">
        <v>10</v>
      </c>
      <c r="F147" s="7">
        <v>88.19451712</v>
      </c>
    </row>
    <row r="148" spans="1:6">
      <c r="A148" s="19" t="s">
        <v>17</v>
      </c>
      <c r="B148" s="19" t="s">
        <v>350</v>
      </c>
      <c r="C148" s="7">
        <v>2017</v>
      </c>
      <c r="D148" s="9" t="s">
        <v>4</v>
      </c>
      <c r="E148" s="9" t="s">
        <v>10</v>
      </c>
      <c r="F148" s="7">
        <v>97.037145859999995</v>
      </c>
    </row>
    <row r="149" spans="1:6">
      <c r="A149" s="19" t="s">
        <v>18</v>
      </c>
      <c r="B149" s="19" t="s">
        <v>351</v>
      </c>
      <c r="C149" s="7">
        <v>2017</v>
      </c>
      <c r="D149" s="9" t="s">
        <v>4</v>
      </c>
      <c r="E149" s="9" t="s">
        <v>10</v>
      </c>
      <c r="F149" s="7">
        <v>89.432386199999996</v>
      </c>
    </row>
    <row r="150" spans="1:6">
      <c r="A150" s="19" t="s">
        <v>19</v>
      </c>
      <c r="B150" s="19" t="s">
        <v>352</v>
      </c>
      <c r="C150" s="7">
        <v>2017</v>
      </c>
      <c r="D150" s="9" t="s">
        <v>4</v>
      </c>
      <c r="E150" s="9" t="s">
        <v>10</v>
      </c>
      <c r="F150" s="7">
        <v>91.946511490000006</v>
      </c>
    </row>
    <row r="151" spans="1:6">
      <c r="A151" s="19" t="s">
        <v>20</v>
      </c>
      <c r="B151" s="19" t="s">
        <v>353</v>
      </c>
      <c r="C151" s="7">
        <v>2017</v>
      </c>
      <c r="D151" s="9" t="s">
        <v>4</v>
      </c>
      <c r="E151" s="9" t="s">
        <v>10</v>
      </c>
      <c r="F151" s="7">
        <v>91.996372960000002</v>
      </c>
    </row>
    <row r="152" spans="1:6">
      <c r="A152" s="19" t="s">
        <v>21</v>
      </c>
      <c r="B152" s="19" t="s">
        <v>354</v>
      </c>
      <c r="C152" s="7">
        <v>2017</v>
      </c>
      <c r="D152" s="9" t="s">
        <v>4</v>
      </c>
      <c r="E152" s="9" t="s">
        <v>10</v>
      </c>
      <c r="F152" s="7">
        <v>94.755635929999997</v>
      </c>
    </row>
    <row r="153" spans="1:6">
      <c r="A153" s="19" t="s">
        <v>22</v>
      </c>
      <c r="B153" s="19" t="s">
        <v>355</v>
      </c>
      <c r="C153" s="7">
        <v>2017</v>
      </c>
      <c r="D153" s="9" t="s">
        <v>4</v>
      </c>
      <c r="E153" s="9" t="s">
        <v>10</v>
      </c>
      <c r="F153" s="7">
        <v>97.308321109999994</v>
      </c>
    </row>
    <row r="154" spans="1:6">
      <c r="A154" s="19" t="s">
        <v>23</v>
      </c>
      <c r="B154" s="19" t="s">
        <v>356</v>
      </c>
      <c r="C154" s="7">
        <v>2017</v>
      </c>
      <c r="D154" s="9" t="s">
        <v>4</v>
      </c>
      <c r="E154" s="9" t="s">
        <v>10</v>
      </c>
      <c r="F154" s="7">
        <v>91.048562880000006</v>
      </c>
    </row>
    <row r="155" spans="1:6">
      <c r="A155" s="19" t="s">
        <v>24</v>
      </c>
      <c r="B155" s="19" t="s">
        <v>357</v>
      </c>
      <c r="C155" s="7">
        <v>2017</v>
      </c>
      <c r="D155" s="9" t="s">
        <v>4</v>
      </c>
      <c r="E155" s="9" t="s">
        <v>10</v>
      </c>
      <c r="F155" s="7">
        <v>90.100870169999993</v>
      </c>
    </row>
    <row r="156" spans="1:6">
      <c r="A156" s="19" t="s">
        <v>25</v>
      </c>
      <c r="B156" s="19" t="s">
        <v>358</v>
      </c>
      <c r="C156" s="7">
        <v>2017</v>
      </c>
      <c r="D156" s="9" t="s">
        <v>4</v>
      </c>
      <c r="E156" s="9" t="s">
        <v>10</v>
      </c>
      <c r="F156" s="7">
        <v>90.119856940000005</v>
      </c>
    </row>
    <row r="157" spans="1:6">
      <c r="A157" s="19" t="s">
        <v>26</v>
      </c>
      <c r="B157" s="19" t="s">
        <v>359</v>
      </c>
      <c r="C157" s="7">
        <v>2017</v>
      </c>
      <c r="D157" s="9" t="s">
        <v>4</v>
      </c>
      <c r="E157" s="9" t="s">
        <v>10</v>
      </c>
      <c r="F157" s="7">
        <v>95.546257749999995</v>
      </c>
    </row>
    <row r="158" spans="1:6">
      <c r="A158" s="19" t="s">
        <v>27</v>
      </c>
      <c r="B158" s="19" t="s">
        <v>360</v>
      </c>
      <c r="C158" s="7">
        <v>2017</v>
      </c>
      <c r="D158" s="9" t="s">
        <v>4</v>
      </c>
      <c r="E158" s="9" t="s">
        <v>10</v>
      </c>
      <c r="F158" s="7">
        <v>92.894300479999998</v>
      </c>
    </row>
    <row r="159" spans="1:6">
      <c r="A159" s="19" t="s">
        <v>28</v>
      </c>
      <c r="B159" s="19" t="s">
        <v>361</v>
      </c>
      <c r="C159" s="7">
        <v>2017</v>
      </c>
      <c r="D159" s="9" t="s">
        <v>4</v>
      </c>
      <c r="E159" s="9" t="s">
        <v>10</v>
      </c>
      <c r="F159" s="7">
        <v>94.936335260000007</v>
      </c>
    </row>
    <row r="160" spans="1:6">
      <c r="A160" s="19" t="s">
        <v>29</v>
      </c>
      <c r="B160" s="19" t="s">
        <v>362</v>
      </c>
      <c r="C160" s="7">
        <v>2017</v>
      </c>
      <c r="D160" s="9" t="s">
        <v>4</v>
      </c>
      <c r="E160" s="9" t="s">
        <v>10</v>
      </c>
      <c r="F160" s="7">
        <v>94.829274299999994</v>
      </c>
    </row>
    <row r="161" spans="1:6">
      <c r="A161" s="19" t="s">
        <v>30</v>
      </c>
      <c r="B161" s="19" t="s">
        <v>363</v>
      </c>
      <c r="C161" s="7">
        <v>2017</v>
      </c>
      <c r="D161" s="9" t="s">
        <v>4</v>
      </c>
      <c r="E161" s="9" t="s">
        <v>10</v>
      </c>
      <c r="F161" s="7">
        <v>91.054401580000004</v>
      </c>
    </row>
    <row r="162" spans="1:6">
      <c r="A162" s="19" t="s">
        <v>31</v>
      </c>
      <c r="B162" s="19" t="s">
        <v>364</v>
      </c>
      <c r="C162" s="7">
        <v>2017</v>
      </c>
      <c r="D162" s="9" t="s">
        <v>4</v>
      </c>
      <c r="E162" s="9" t="s">
        <v>10</v>
      </c>
      <c r="F162" s="7">
        <v>95.257044969999995</v>
      </c>
    </row>
    <row r="163" spans="1:6">
      <c r="A163" s="19" t="s">
        <v>32</v>
      </c>
      <c r="B163" s="19" t="s">
        <v>365</v>
      </c>
      <c r="C163" s="7">
        <v>2017</v>
      </c>
      <c r="D163" s="9" t="s">
        <v>4</v>
      </c>
      <c r="E163" s="9" t="s">
        <v>10</v>
      </c>
      <c r="F163" s="7">
        <v>89.579211709999996</v>
      </c>
    </row>
    <row r="164" spans="1:6">
      <c r="A164" s="19" t="s">
        <v>33</v>
      </c>
      <c r="B164" s="19" t="s">
        <v>366</v>
      </c>
      <c r="C164" s="7">
        <v>2017</v>
      </c>
      <c r="D164" s="9" t="s">
        <v>4</v>
      </c>
      <c r="E164" s="9" t="s">
        <v>10</v>
      </c>
      <c r="F164" s="7">
        <v>89.191495470000007</v>
      </c>
    </row>
    <row r="165" spans="1:6">
      <c r="A165" s="19" t="s">
        <v>34</v>
      </c>
      <c r="B165" s="19" t="s">
        <v>367</v>
      </c>
      <c r="C165" s="7">
        <v>2017</v>
      </c>
      <c r="D165" s="9" t="s">
        <v>4</v>
      </c>
      <c r="E165" s="9" t="s">
        <v>10</v>
      </c>
      <c r="F165" s="7">
        <v>90.275110659999996</v>
      </c>
    </row>
    <row r="166" spans="1:6">
      <c r="A166" s="19" t="s">
        <v>35</v>
      </c>
      <c r="B166" s="19" t="s">
        <v>368</v>
      </c>
      <c r="C166" s="7">
        <v>2017</v>
      </c>
      <c r="D166" s="9" t="s">
        <v>4</v>
      </c>
      <c r="E166" s="9" t="s">
        <v>10</v>
      </c>
      <c r="F166" s="7">
        <v>90.992293529999998</v>
      </c>
    </row>
    <row r="167" spans="1:6">
      <c r="A167" s="20" t="s">
        <v>3</v>
      </c>
      <c r="B167" s="19" t="s">
        <v>336</v>
      </c>
      <c r="C167" s="7">
        <v>2020</v>
      </c>
      <c r="D167" s="9" t="s">
        <v>4</v>
      </c>
      <c r="E167" s="9" t="s">
        <v>10</v>
      </c>
      <c r="F167" s="7">
        <v>93.989080000000001</v>
      </c>
    </row>
    <row r="168" spans="1:6">
      <c r="A168" s="20" t="s">
        <v>4</v>
      </c>
      <c r="B168" s="19" t="s">
        <v>337</v>
      </c>
      <c r="C168" s="7">
        <v>2020</v>
      </c>
      <c r="D168" s="9" t="s">
        <v>4</v>
      </c>
      <c r="E168" s="9" t="s">
        <v>10</v>
      </c>
      <c r="F168" s="23">
        <v>99.099963399999993</v>
      </c>
    </row>
    <row r="169" spans="1:6">
      <c r="A169" s="19" t="s">
        <v>5</v>
      </c>
      <c r="B169" s="19" t="s">
        <v>338</v>
      </c>
      <c r="C169" s="7">
        <v>2020</v>
      </c>
      <c r="D169" s="9" t="s">
        <v>4</v>
      </c>
      <c r="E169" s="9" t="s">
        <v>10</v>
      </c>
      <c r="F169" s="23">
        <v>95.085331100000005</v>
      </c>
    </row>
    <row r="170" spans="1:6">
      <c r="A170" s="19" t="s">
        <v>6</v>
      </c>
      <c r="B170" s="19" t="s">
        <v>339</v>
      </c>
      <c r="C170" s="7">
        <v>2020</v>
      </c>
      <c r="D170" s="9" t="s">
        <v>4</v>
      </c>
      <c r="E170" s="9" t="s">
        <v>10</v>
      </c>
      <c r="F170" s="23">
        <v>96.743287800000004</v>
      </c>
    </row>
    <row r="171" spans="1:6">
      <c r="A171" s="19" t="s">
        <v>7</v>
      </c>
      <c r="B171" s="19" t="s">
        <v>340</v>
      </c>
      <c r="C171" s="7">
        <v>2020</v>
      </c>
      <c r="D171" s="9" t="s">
        <v>4</v>
      </c>
      <c r="E171" s="9" t="s">
        <v>10</v>
      </c>
      <c r="F171" s="23">
        <v>92.642624900000001</v>
      </c>
    </row>
    <row r="172" spans="1:6">
      <c r="A172" s="19" t="s">
        <v>8</v>
      </c>
      <c r="B172" s="19" t="s">
        <v>341</v>
      </c>
      <c r="C172" s="7">
        <v>2020</v>
      </c>
      <c r="D172" s="9" t="s">
        <v>4</v>
      </c>
      <c r="E172" s="9" t="s">
        <v>10</v>
      </c>
      <c r="F172" s="23">
        <v>97.840809699999994</v>
      </c>
    </row>
    <row r="173" spans="1:6">
      <c r="A173" s="19" t="s">
        <v>9</v>
      </c>
      <c r="B173" s="19" t="s">
        <v>342</v>
      </c>
      <c r="C173" s="7">
        <v>2020</v>
      </c>
      <c r="D173" s="9" t="s">
        <v>4</v>
      </c>
      <c r="E173" s="9" t="s">
        <v>10</v>
      </c>
      <c r="F173" s="23">
        <v>99.156807299999997</v>
      </c>
    </row>
    <row r="174" spans="1:6">
      <c r="A174" s="19" t="s">
        <v>10</v>
      </c>
      <c r="B174" s="19" t="s">
        <v>343</v>
      </c>
      <c r="C174" s="7">
        <v>2020</v>
      </c>
      <c r="D174" s="9" t="s">
        <v>4</v>
      </c>
      <c r="E174" s="9" t="s">
        <v>10</v>
      </c>
      <c r="F174" s="23">
        <v>86.751013400000005</v>
      </c>
    </row>
    <row r="175" spans="1:6">
      <c r="A175" s="19" t="s">
        <v>11</v>
      </c>
      <c r="B175" s="19" t="s">
        <v>344</v>
      </c>
      <c r="C175" s="7">
        <v>2020</v>
      </c>
      <c r="D175" s="9" t="s">
        <v>4</v>
      </c>
      <c r="E175" s="9" t="s">
        <v>10</v>
      </c>
      <c r="F175" s="23">
        <v>95.467332600000006</v>
      </c>
    </row>
    <row r="176" spans="1:6">
      <c r="A176" s="19" t="s">
        <v>12</v>
      </c>
      <c r="B176" s="19" t="s">
        <v>345</v>
      </c>
      <c r="C176" s="7">
        <v>2020</v>
      </c>
      <c r="D176" s="9" t="s">
        <v>4</v>
      </c>
      <c r="E176" s="9" t="s">
        <v>10</v>
      </c>
      <c r="F176" s="23">
        <v>99.267550099999994</v>
      </c>
    </row>
    <row r="177" spans="1:10">
      <c r="A177" s="19" t="s">
        <v>13</v>
      </c>
      <c r="B177" s="19" t="s">
        <v>346</v>
      </c>
      <c r="C177" s="7">
        <v>2020</v>
      </c>
      <c r="D177" s="9" t="s">
        <v>4</v>
      </c>
      <c r="E177" s="9" t="s">
        <v>10</v>
      </c>
      <c r="F177" s="23">
        <v>93.4640737</v>
      </c>
    </row>
    <row r="178" spans="1:10">
      <c r="A178" s="19" t="s">
        <v>14</v>
      </c>
      <c r="B178" s="19" t="s">
        <v>347</v>
      </c>
      <c r="C178" s="7">
        <v>2020</v>
      </c>
      <c r="D178" s="9" t="s">
        <v>4</v>
      </c>
      <c r="E178" s="9" t="s">
        <v>10</v>
      </c>
      <c r="F178" s="23">
        <v>96.3803087</v>
      </c>
      <c r="J178" s="30"/>
    </row>
    <row r="179" spans="1:10">
      <c r="A179" s="19" t="s">
        <v>15</v>
      </c>
      <c r="B179" s="19" t="s">
        <v>348</v>
      </c>
      <c r="C179" s="7">
        <v>2020</v>
      </c>
      <c r="D179" s="9" t="s">
        <v>4</v>
      </c>
      <c r="E179" s="9" t="s">
        <v>10</v>
      </c>
      <c r="F179" s="23">
        <v>86.9187637</v>
      </c>
    </row>
    <row r="180" spans="1:10">
      <c r="A180" s="19" t="s">
        <v>16</v>
      </c>
      <c r="B180" s="19" t="s">
        <v>349</v>
      </c>
      <c r="C180" s="7">
        <v>2020</v>
      </c>
      <c r="D180" s="9" t="s">
        <v>4</v>
      </c>
      <c r="E180" s="9" t="s">
        <v>10</v>
      </c>
      <c r="F180" s="23">
        <v>90.830725400000006</v>
      </c>
    </row>
    <row r="181" spans="1:10">
      <c r="A181" s="19" t="s">
        <v>17</v>
      </c>
      <c r="B181" s="19" t="s">
        <v>350</v>
      </c>
      <c r="C181" s="7">
        <v>2020</v>
      </c>
      <c r="D181" s="9" t="s">
        <v>4</v>
      </c>
      <c r="E181" s="9" t="s">
        <v>10</v>
      </c>
      <c r="F181" s="23">
        <v>98.974826399999998</v>
      </c>
    </row>
    <row r="182" spans="1:10">
      <c r="A182" s="19" t="s">
        <v>18</v>
      </c>
      <c r="B182" s="19" t="s">
        <v>351</v>
      </c>
      <c r="C182" s="7">
        <v>2020</v>
      </c>
      <c r="D182" s="9" t="s">
        <v>4</v>
      </c>
      <c r="E182" s="9" t="s">
        <v>10</v>
      </c>
      <c r="F182" s="23">
        <v>96.281047799999996</v>
      </c>
    </row>
    <row r="183" spans="1:10">
      <c r="A183" s="19" t="s">
        <v>19</v>
      </c>
      <c r="B183" s="19" t="s">
        <v>352</v>
      </c>
      <c r="C183" s="7">
        <v>2020</v>
      </c>
      <c r="D183" s="9" t="s">
        <v>4</v>
      </c>
      <c r="E183" s="9" t="s">
        <v>10</v>
      </c>
      <c r="F183" s="23">
        <v>93.219685100000007</v>
      </c>
    </row>
    <row r="184" spans="1:10">
      <c r="A184" s="19" t="s">
        <v>20</v>
      </c>
      <c r="B184" s="19" t="s">
        <v>353</v>
      </c>
      <c r="C184" s="7">
        <v>2020</v>
      </c>
      <c r="D184" s="9" t="s">
        <v>4</v>
      </c>
      <c r="E184" s="9" t="s">
        <v>10</v>
      </c>
      <c r="F184" s="23">
        <v>96.8194041</v>
      </c>
    </row>
    <row r="185" spans="1:10">
      <c r="A185" s="19" t="s">
        <v>21</v>
      </c>
      <c r="B185" s="19" t="s">
        <v>354</v>
      </c>
      <c r="C185" s="7">
        <v>2020</v>
      </c>
      <c r="D185" s="9" t="s">
        <v>4</v>
      </c>
      <c r="E185" s="9" t="s">
        <v>10</v>
      </c>
      <c r="F185" s="23">
        <v>95.185429600000006</v>
      </c>
    </row>
    <row r="186" spans="1:10">
      <c r="A186" s="19" t="s">
        <v>22</v>
      </c>
      <c r="B186" s="19" t="s">
        <v>355</v>
      </c>
      <c r="C186" s="7">
        <v>2020</v>
      </c>
      <c r="D186" s="9" t="s">
        <v>4</v>
      </c>
      <c r="E186" s="9" t="s">
        <v>10</v>
      </c>
      <c r="F186" s="23">
        <v>98.521868600000005</v>
      </c>
    </row>
    <row r="187" spans="1:10">
      <c r="A187" s="19" t="s">
        <v>23</v>
      </c>
      <c r="B187" s="19" t="s">
        <v>356</v>
      </c>
      <c r="C187" s="7">
        <v>2020</v>
      </c>
      <c r="D187" s="9" t="s">
        <v>4</v>
      </c>
      <c r="E187" s="9" t="s">
        <v>10</v>
      </c>
      <c r="F187" s="23">
        <v>79.306144000000003</v>
      </c>
    </row>
    <row r="188" spans="1:10">
      <c r="A188" s="19" t="s">
        <v>24</v>
      </c>
      <c r="B188" s="19" t="s">
        <v>357</v>
      </c>
      <c r="C188" s="7">
        <v>2020</v>
      </c>
      <c r="D188" s="9" t="s">
        <v>4</v>
      </c>
      <c r="E188" s="9" t="s">
        <v>10</v>
      </c>
      <c r="F188" s="23">
        <v>91.536124000000001</v>
      </c>
    </row>
    <row r="189" spans="1:10">
      <c r="A189" s="19" t="s">
        <v>25</v>
      </c>
      <c r="B189" s="19" t="s">
        <v>358</v>
      </c>
      <c r="C189" s="7">
        <v>2020</v>
      </c>
      <c r="D189" s="9" t="s">
        <v>4</v>
      </c>
      <c r="E189" s="9" t="s">
        <v>10</v>
      </c>
      <c r="F189" s="23">
        <v>96.5720879</v>
      </c>
    </row>
    <row r="190" spans="1:10">
      <c r="A190" s="19" t="s">
        <v>26</v>
      </c>
      <c r="B190" s="19" t="s">
        <v>359</v>
      </c>
      <c r="C190" s="7">
        <v>2020</v>
      </c>
      <c r="D190" s="9" t="s">
        <v>4</v>
      </c>
      <c r="E190" s="9" t="s">
        <v>10</v>
      </c>
      <c r="F190" s="23">
        <v>97.797966299999999</v>
      </c>
    </row>
    <row r="191" spans="1:10">
      <c r="A191" s="19" t="s">
        <v>27</v>
      </c>
      <c r="B191" s="19" t="s">
        <v>360</v>
      </c>
      <c r="C191" s="7">
        <v>2020</v>
      </c>
      <c r="D191" s="9" t="s">
        <v>4</v>
      </c>
      <c r="E191" s="9" t="s">
        <v>10</v>
      </c>
      <c r="F191" s="23">
        <v>82.570270500000007</v>
      </c>
    </row>
    <row r="192" spans="1:10">
      <c r="A192" s="19" t="s">
        <v>28</v>
      </c>
      <c r="B192" s="19" t="s">
        <v>361</v>
      </c>
      <c r="C192" s="7">
        <v>2020</v>
      </c>
      <c r="D192" s="9" t="s">
        <v>4</v>
      </c>
      <c r="E192" s="9" t="s">
        <v>10</v>
      </c>
      <c r="F192" s="23">
        <v>94.788270900000001</v>
      </c>
    </row>
    <row r="193" spans="1:10">
      <c r="A193" s="19" t="s">
        <v>29</v>
      </c>
      <c r="B193" s="19" t="s">
        <v>362</v>
      </c>
      <c r="C193" s="7">
        <v>2020</v>
      </c>
      <c r="D193" s="9" t="s">
        <v>4</v>
      </c>
      <c r="E193" s="9" t="s">
        <v>10</v>
      </c>
      <c r="F193" s="23">
        <v>93.734072999999995</v>
      </c>
    </row>
    <row r="194" spans="1:10">
      <c r="A194" s="19" t="s">
        <v>30</v>
      </c>
      <c r="B194" s="19" t="s">
        <v>363</v>
      </c>
      <c r="C194" s="7">
        <v>2020</v>
      </c>
      <c r="D194" s="9" t="s">
        <v>4</v>
      </c>
      <c r="E194" s="9" t="s">
        <v>10</v>
      </c>
      <c r="F194" s="23">
        <v>97.368690799999996</v>
      </c>
    </row>
    <row r="195" spans="1:10">
      <c r="A195" s="19" t="s">
        <v>31</v>
      </c>
      <c r="B195" s="19" t="s">
        <v>364</v>
      </c>
      <c r="C195" s="7">
        <v>2020</v>
      </c>
      <c r="D195" s="9" t="s">
        <v>4</v>
      </c>
      <c r="E195" s="9" t="s">
        <v>10</v>
      </c>
      <c r="F195" s="23">
        <v>93.635224500000007</v>
      </c>
    </row>
    <row r="196" spans="1:10">
      <c r="A196" s="19" t="s">
        <v>32</v>
      </c>
      <c r="B196" s="19" t="s">
        <v>365</v>
      </c>
      <c r="C196" s="7">
        <v>2020</v>
      </c>
      <c r="D196" s="9" t="s">
        <v>4</v>
      </c>
      <c r="E196" s="9" t="s">
        <v>10</v>
      </c>
      <c r="F196" s="23">
        <v>95.541726299999993</v>
      </c>
    </row>
    <row r="197" spans="1:10">
      <c r="A197" s="19" t="s">
        <v>33</v>
      </c>
      <c r="B197" s="19" t="s">
        <v>366</v>
      </c>
      <c r="C197" s="7">
        <v>2020</v>
      </c>
      <c r="D197" s="9" t="s">
        <v>4</v>
      </c>
      <c r="E197" s="9" t="s">
        <v>10</v>
      </c>
      <c r="F197" s="23">
        <v>87.252069500000005</v>
      </c>
    </row>
    <row r="198" spans="1:10">
      <c r="A198" s="19" t="s">
        <v>34</v>
      </c>
      <c r="B198" s="19" t="s">
        <v>367</v>
      </c>
      <c r="C198" s="7">
        <v>2020</v>
      </c>
      <c r="D198" s="9" t="s">
        <v>4</v>
      </c>
      <c r="E198" s="9" t="s">
        <v>10</v>
      </c>
      <c r="F198" s="23">
        <v>92.660973499999997</v>
      </c>
    </row>
    <row r="199" spans="1:10">
      <c r="A199" s="19" t="s">
        <v>35</v>
      </c>
      <c r="B199" s="19" t="s">
        <v>368</v>
      </c>
      <c r="C199" s="7">
        <v>2020</v>
      </c>
      <c r="D199" s="9" t="s">
        <v>4</v>
      </c>
      <c r="E199" s="9" t="s">
        <v>10</v>
      </c>
      <c r="F199" s="23">
        <v>95.791956400000004</v>
      </c>
    </row>
    <row r="205" spans="1:10" ht="15.75" customHeight="1">
      <c r="J205" s="30"/>
    </row>
  </sheetData>
  <autoFilter ref="A1:F199" xr:uid="{00000000-0009-0000-0000-000008000000}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58</vt:i4>
      </vt:variant>
    </vt:vector>
  </HeadingPairs>
  <TitlesOfParts>
    <vt:vector size="58" baseType="lpstr">
      <vt:lpstr>99_pobtot</vt:lpstr>
      <vt:lpstr>00_directorio</vt:lpstr>
      <vt:lpstr>01_01_carencia_acceso_alimentac</vt:lpstr>
      <vt:lpstr>01_02_mortalidad_materna</vt:lpstr>
      <vt:lpstr>01_03_mortalidad_infantil</vt:lpstr>
      <vt:lpstr>01_04_mortalidad_infecciosas</vt:lpstr>
      <vt:lpstr>01_05_hogares_disponibilidad_ag</vt:lpstr>
      <vt:lpstr>01_06_dotacion_diaria_agua</vt:lpstr>
      <vt:lpstr>01_07_hogares_servicio_sanitari</vt:lpstr>
      <vt:lpstr>01_08_hogares_paredes_fragiles</vt:lpstr>
      <vt:lpstr>01_09_hogares_piso_tierra</vt:lpstr>
      <vt:lpstr>01_10_hogares_cocina_leña_carbo</vt:lpstr>
      <vt:lpstr>01_11_hogares_hacinamiento</vt:lpstr>
      <vt:lpstr>01_12_homicidios</vt:lpstr>
      <vt:lpstr>01_13_peligrosidad_accidentes_t</vt:lpstr>
      <vt:lpstr>01_14_crimen_violento</vt:lpstr>
      <vt:lpstr>01_15_crimen_organizado</vt:lpstr>
      <vt:lpstr>01_16_percepción_inseguridad</vt:lpstr>
      <vt:lpstr>02_17_matriculacion_preescolar</vt:lpstr>
      <vt:lpstr>02_18_analfabetismo</vt:lpstr>
      <vt:lpstr>02_19_matriculación_primaria</vt:lpstr>
      <vt:lpstr>02_20_matriculación_secundaria</vt:lpstr>
      <vt:lpstr>02_21_paridad_genero_educacion_</vt:lpstr>
      <vt:lpstr>02_22_usuarios_telemo</vt:lpstr>
      <vt:lpstr>02_23_hogares_computadora</vt:lpstr>
      <vt:lpstr>02_24_hogares_internet</vt:lpstr>
      <vt:lpstr>02_25_tasa_agresion_periodistas</vt:lpstr>
      <vt:lpstr>02_26_esperanza_vida</vt:lpstr>
      <vt:lpstr>02_27_tasa_suicidios</vt:lpstr>
      <vt:lpstr>02_28_mortalidad_circulatorias</vt:lpstr>
      <vt:lpstr>02_29_mortalidad_diabetes</vt:lpstr>
      <vt:lpstr>02_30_tasa_obesidad</vt:lpstr>
      <vt:lpstr>02_31_grado_presion_agua</vt:lpstr>
      <vt:lpstr>02_32_enterrar_quemar_basura</vt:lpstr>
      <vt:lpstr>02_33_satisdacción_áreas_verdes</vt:lpstr>
      <vt:lpstr>02_34_uso_focos_ahorradores</vt:lpstr>
      <vt:lpstr>02_56_emisiones_co2</vt:lpstr>
      <vt:lpstr>03_35_hogares_titulo_propiedad</vt:lpstr>
      <vt:lpstr>03_36_participación_electoral</vt:lpstr>
      <vt:lpstr>03_37_interaccion_gobierno_elec</vt:lpstr>
      <vt:lpstr>03_38_participación_ciudadana_g</vt:lpstr>
      <vt:lpstr>03_39_percepcion_corrupcion</vt:lpstr>
      <vt:lpstr>03_40_Jóvenes15_24_no_studian_n</vt:lpstr>
      <vt:lpstr>03_41_embarazo_adolescente</vt:lpstr>
      <vt:lpstr>03_42_corrupcion</vt:lpstr>
      <vt:lpstr>03_43_informalidad_laboral</vt:lpstr>
      <vt:lpstr>03_44_tiempo_traslado</vt:lpstr>
      <vt:lpstr>03_45_confianza_vecinos</vt:lpstr>
      <vt:lpstr>03_46_participacion_mujeres_con</vt:lpstr>
      <vt:lpstr>03_47_inclusion_poblacion_gay</vt:lpstr>
      <vt:lpstr>03_48_inclusion_poblacion_indig</vt:lpstr>
      <vt:lpstr>03_49_inclusion_poblacion_disca</vt:lpstr>
      <vt:lpstr>03_50_absorcion_eduacion_superi</vt:lpstr>
      <vt:lpstr>03_51_cobertura_educacion_super</vt:lpstr>
      <vt:lpstr>03_52_escolaridad_mujeres</vt:lpstr>
      <vt:lpstr>03_53_paridad_género_posgrado</vt:lpstr>
      <vt:lpstr>03_54_paridad_género_licenciatu</vt:lpstr>
      <vt:lpstr>03_55_posgrados_nacionales_cali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modified xsi:type="dcterms:W3CDTF">2022-11-11T16:48:23Z</dcterms:modified>
</cp:coreProperties>
</file>